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465" windowWidth="14520" windowHeight="5280" tabRatio="835" firstSheet="2" activeTab="2"/>
  </bookViews>
  <sheets>
    <sheet name="кот 6 сбыт 2024.04" sheetId="14" r:id="rId1"/>
    <sheet name="кот 2 сбыт 2024.04" sheetId="13" r:id="rId2"/>
    <sheet name="Схема №2" sheetId="2" r:id="rId3"/>
  </sheets>
  <definedNames>
    <definedName name="_xlnm._FilterDatabase" localSheetId="1" hidden="1">'кот 2 сбыт 2024.04'!$B$2:$K$37</definedName>
    <definedName name="_xlnm._FilterDatabase" localSheetId="0" hidden="1">'кот 6 сбыт 2024.04'!$A$2:$K$150</definedName>
  </definedNames>
  <calcPr calcId="145621"/>
</workbook>
</file>

<file path=xl/calcChain.xml><?xml version="1.0" encoding="utf-8"?>
<calcChain xmlns="http://schemas.openxmlformats.org/spreadsheetml/2006/main">
  <c r="B298" i="14" l="1"/>
  <c r="B296" i="14"/>
  <c r="F292" i="14"/>
  <c r="B292" i="14"/>
  <c r="F287" i="14"/>
  <c r="F286" i="14"/>
  <c r="F285" i="14"/>
  <c r="B285" i="14"/>
  <c r="F274" i="14"/>
  <c r="F273" i="14"/>
  <c r="F272" i="14"/>
  <c r="B272" i="14"/>
  <c r="F259" i="14"/>
  <c r="B258" i="14"/>
  <c r="U251" i="14"/>
  <c r="T251" i="14"/>
  <c r="S251" i="14"/>
  <c r="R251" i="14"/>
  <c r="V251" i="14" s="1"/>
  <c r="P251" i="14"/>
  <c r="O251" i="14"/>
  <c r="N251" i="14"/>
  <c r="G251" i="14"/>
  <c r="Q251" i="14" s="1"/>
  <c r="B251" i="14"/>
  <c r="V248" i="14"/>
  <c r="Q248" i="14"/>
  <c r="F248" i="14"/>
  <c r="B248" i="14"/>
  <c r="F207" i="14"/>
  <c r="B238" i="14" s="1"/>
  <c r="F220" i="14"/>
  <c r="F227" i="14"/>
  <c r="B233" i="14"/>
  <c r="B231" i="14"/>
  <c r="B227" i="14"/>
  <c r="F222" i="14"/>
  <c r="F221" i="14"/>
  <c r="B220" i="14"/>
  <c r="F209" i="14"/>
  <c r="F208" i="14"/>
  <c r="B207" i="14"/>
  <c r="T194" i="14"/>
  <c r="S194" i="14"/>
  <c r="Q194" i="14"/>
  <c r="P194" i="14"/>
  <c r="P195" i="14" s="1"/>
  <c r="U193" i="14"/>
  <c r="R193" i="14"/>
  <c r="U192" i="14"/>
  <c r="R192" i="14"/>
  <c r="U191" i="14"/>
  <c r="R191" i="14"/>
  <c r="F191" i="14"/>
  <c r="U190" i="14"/>
  <c r="R190" i="14"/>
  <c r="B190" i="14"/>
  <c r="U189" i="14"/>
  <c r="R189" i="14"/>
  <c r="U188" i="14"/>
  <c r="R188" i="14"/>
  <c r="U187" i="14"/>
  <c r="R187" i="14"/>
  <c r="U186" i="14"/>
  <c r="R186" i="14"/>
  <c r="B183" i="14"/>
  <c r="F180" i="14"/>
  <c r="B180" i="14"/>
  <c r="T179" i="14"/>
  <c r="T181" i="14" s="1"/>
  <c r="B179" i="14"/>
  <c r="Q178" i="14"/>
  <c r="K177" i="14"/>
  <c r="B176" i="14"/>
  <c r="F173" i="14"/>
  <c r="Q179" i="14"/>
  <c r="F172" i="14"/>
  <c r="B172" i="14"/>
  <c r="K175" i="14" s="1"/>
  <c r="B171" i="14"/>
  <c r="J169" i="14"/>
  <c r="W156" i="14"/>
  <c r="W154" i="14"/>
  <c r="AF151" i="14"/>
  <c r="AE151" i="14"/>
  <c r="AD151" i="14"/>
  <c r="AC151" i="14"/>
  <c r="Z151" i="14"/>
  <c r="Y151" i="14"/>
  <c r="X151" i="14"/>
  <c r="W151" i="14"/>
  <c r="V151" i="14"/>
  <c r="W152" i="14" s="1"/>
  <c r="U151" i="14"/>
  <c r="T151" i="14"/>
  <c r="S179" i="14" s="1"/>
  <c r="D151" i="14"/>
  <c r="C151" i="14"/>
  <c r="F118" i="14"/>
  <c r="F20" i="14"/>
  <c r="F151" i="14" s="1"/>
  <c r="K393" i="13"/>
  <c r="J393" i="13"/>
  <c r="I393" i="13"/>
  <c r="E393" i="13"/>
  <c r="D393" i="13"/>
  <c r="C393" i="13"/>
  <c r="B393" i="13"/>
  <c r="A393" i="13"/>
  <c r="L363" i="13"/>
  <c r="P359" i="13"/>
  <c r="O348" i="13"/>
  <c r="N348" i="13"/>
  <c r="M348" i="13"/>
  <c r="K348" i="13"/>
  <c r="B346" i="13"/>
  <c r="E343" i="13"/>
  <c r="D342" i="13"/>
  <c r="L330" i="13"/>
  <c r="H330" i="13"/>
  <c r="P327" i="13"/>
  <c r="D286" i="13" s="1"/>
  <c r="I323" i="13"/>
  <c r="O320" i="13"/>
  <c r="G320" i="13"/>
  <c r="B317" i="13"/>
  <c r="C322" i="13"/>
  <c r="E315" i="13"/>
  <c r="D289" i="13" s="1"/>
  <c r="K309" i="13"/>
  <c r="M308" i="13"/>
  <c r="W306" i="13"/>
  <c r="V306" i="13"/>
  <c r="D302" i="13"/>
  <c r="D290" i="13" s="1"/>
  <c r="I290" i="13" s="1"/>
  <c r="A302" i="13"/>
  <c r="N301" i="13"/>
  <c r="D282" i="13"/>
  <c r="F301" i="13"/>
  <c r="D291" i="13"/>
  <c r="I291" i="13" s="1"/>
  <c r="D322" i="13" s="1"/>
  <c r="E289" i="13"/>
  <c r="D288" i="13"/>
  <c r="I288" i="13"/>
  <c r="D287" i="13"/>
  <c r="I287" i="13"/>
  <c r="E286" i="13"/>
  <c r="D285" i="13"/>
  <c r="I285" i="13" s="1"/>
  <c r="E284" i="13"/>
  <c r="E321" i="13" s="1"/>
  <c r="E323" i="13" s="1"/>
  <c r="D284" i="13"/>
  <c r="E283" i="13"/>
  <c r="E320" i="13"/>
  <c r="D283" i="13"/>
  <c r="T281" i="13"/>
  <c r="S281" i="13"/>
  <c r="V280" i="13"/>
  <c r="T277" i="13"/>
  <c r="S277" i="13"/>
  <c r="S282" i="13" s="1"/>
  <c r="R277" i="13"/>
  <c r="Q277" i="13"/>
  <c r="R278" i="13" s="1"/>
  <c r="P277" i="13"/>
  <c r="T279" i="13" s="1"/>
  <c r="O277" i="13"/>
  <c r="O280" i="13" s="1"/>
  <c r="N277" i="13"/>
  <c r="O278" i="13" s="1"/>
  <c r="M277" i="13"/>
  <c r="L277" i="13"/>
  <c r="L281" i="13" s="1"/>
  <c r="D277" i="13"/>
  <c r="AE31" i="13"/>
  <c r="AD31" i="13"/>
  <c r="AC31" i="13"/>
  <c r="AB31" i="13"/>
  <c r="X31" i="13"/>
  <c r="Y30" i="13"/>
  <c r="AF30" i="13" s="1"/>
  <c r="Y29" i="13"/>
  <c r="AF29" i="13"/>
  <c r="Y28" i="13"/>
  <c r="AF28" i="13" s="1"/>
  <c r="AF27" i="13"/>
  <c r="AA26" i="13"/>
  <c r="AA31" i="13" s="1"/>
  <c r="Y26" i="13"/>
  <c r="AF26" i="13" s="1"/>
  <c r="Z25" i="13"/>
  <c r="Z31" i="13"/>
  <c r="Y25" i="13"/>
  <c r="AF25" i="13" s="1"/>
  <c r="Y24" i="13"/>
  <c r="AF24" i="13" s="1"/>
  <c r="AF31" i="13" s="1"/>
  <c r="AE37" i="13" s="1"/>
  <c r="Y23" i="13"/>
  <c r="AF22" i="13"/>
  <c r="AF20" i="13"/>
  <c r="AC17" i="13"/>
  <c r="AA17" i="13"/>
  <c r="Y17" i="13"/>
  <c r="W17" i="13"/>
  <c r="AC8" i="13"/>
  <c r="Y8" i="13"/>
  <c r="D352" i="13"/>
  <c r="B352" i="13" s="1"/>
  <c r="AA152" i="14"/>
  <c r="AF152" i="14"/>
  <c r="W158" i="14"/>
  <c r="U194" i="14"/>
  <c r="J396" i="13"/>
  <c r="B240" i="14"/>
  <c r="J168" i="14"/>
  <c r="B239" i="14"/>
  <c r="C242" i="14" s="1"/>
  <c r="Q254" i="14"/>
  <c r="U152" i="14"/>
  <c r="F231" i="14"/>
  <c r="J320" i="13"/>
  <c r="AF23" i="13"/>
  <c r="T282" i="13"/>
  <c r="R279" i="13"/>
  <c r="V281" i="13"/>
  <c r="M278" i="13"/>
  <c r="O281" i="13"/>
  <c r="I284" i="13"/>
  <c r="J322" i="13"/>
  <c r="I283" i="13"/>
  <c r="K288" i="13"/>
  <c r="E292" i="13"/>
  <c r="T283" i="13"/>
  <c r="D320" i="13"/>
  <c r="C320" i="13"/>
  <c r="S181" i="14" l="1"/>
  <c r="U181" i="14" s="1"/>
  <c r="U180" i="14"/>
  <c r="Y31" i="13"/>
  <c r="I289" i="13"/>
  <c r="AD152" i="14"/>
  <c r="Q257" i="14"/>
  <c r="P153" i="14"/>
  <c r="Q181" i="14"/>
  <c r="B237" i="14"/>
  <c r="R179" i="14"/>
  <c r="R181" i="14" s="1"/>
  <c r="S283" i="13"/>
  <c r="V283" i="13" s="1"/>
  <c r="V282" i="13"/>
  <c r="D292" i="13"/>
  <c r="I286" i="13"/>
  <c r="I293" i="13" s="1"/>
  <c r="J321" i="13"/>
  <c r="J323" i="13" s="1"/>
  <c r="I324" i="13" s="1"/>
  <c r="D321" i="13"/>
  <c r="AC32" i="13"/>
  <c r="AF32" i="13"/>
  <c r="I292" i="13"/>
  <c r="J292" i="13" s="1"/>
  <c r="L288" i="13"/>
  <c r="L290" i="13" s="1"/>
  <c r="L291" i="13" s="1"/>
  <c r="P179" i="14" l="1"/>
  <c r="P181" i="14" s="1"/>
  <c r="D323" i="13"/>
  <c r="D324" i="13" s="1"/>
  <c r="C321" i="13"/>
  <c r="C323" i="13" s="1"/>
  <c r="D326" i="13"/>
</calcChain>
</file>

<file path=xl/comments1.xml><?xml version="1.0" encoding="utf-8"?>
<comments xmlns="http://schemas.openxmlformats.org/spreadsheetml/2006/main">
  <authors>
    <author>Брынская Светлана Сергеевна</author>
    <author>Овсянкина Светлана Сергеевна</author>
  </authors>
  <commentList>
    <comment ref="B69" authorId="0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полипропелен</t>
        </r>
      </text>
    </comment>
    <comment ref="F123" authorId="1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332, откл.</t>
        </r>
      </text>
    </comment>
    <comment ref="F129" authorId="1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44м, откл.</t>
        </r>
      </text>
    </comment>
    <comment ref="F131" authorId="1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117, откл.</t>
        </r>
      </text>
    </comment>
    <comment ref="F135" authorId="1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12, откл.</t>
        </r>
      </text>
    </comment>
    <comment ref="A200" authorId="0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труба отопления Ду108 заменен на трубу полипропелен диаметром 90. Перенесена запись в  Ду89</t>
        </r>
      </text>
    </comment>
  </commentList>
</comments>
</file>

<file path=xl/comments2.xml><?xml version="1.0" encoding="utf-8"?>
<comments xmlns="http://schemas.openxmlformats.org/spreadsheetml/2006/main">
  <authors>
    <author>Овсянкина Светлана Сергеевна</author>
    <author>Брынская С.С.</author>
    <author>Брынская Светлана Сергеевна</author>
  </authors>
  <commentList>
    <comment ref="D5" authorId="0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32м</t>
        </r>
      </text>
    </comment>
    <comment ref="Y7" authorId="0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4 м ремонт</t>
        </r>
      </text>
    </comment>
    <comment ref="C11" authorId="1">
      <text>
        <r>
          <rPr>
            <b/>
            <sz val="9"/>
            <color indexed="81"/>
            <rFont val="Tahoma"/>
            <family val="2"/>
            <charset val="204"/>
          </rPr>
          <t>Брынская С.С.:</t>
        </r>
        <r>
          <rPr>
            <sz val="9"/>
            <color indexed="81"/>
            <rFont val="Tahoma"/>
            <family val="2"/>
            <charset val="204"/>
          </rPr>
          <t xml:space="preserve">
или 42???</t>
        </r>
      </text>
    </comment>
    <comment ref="D13" authorId="0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68м</t>
        </r>
      </text>
    </comment>
    <comment ref="D15" authorId="0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90м</t>
        </r>
      </text>
    </comment>
    <comment ref="D17" authorId="0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4м</t>
        </r>
      </text>
    </comment>
    <comment ref="D19" authorId="0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8м</t>
        </r>
      </text>
    </comment>
    <comment ref="D22" authorId="0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19м</t>
        </r>
      </text>
    </comment>
    <comment ref="D24" authorId="0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69м</t>
        </r>
      </text>
    </comment>
    <comment ref="D28" authorId="0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23м</t>
        </r>
      </text>
    </comment>
    <comment ref="D32" authorId="0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23м</t>
        </r>
      </text>
    </comment>
    <comment ref="D35" authorId="0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30м</t>
        </r>
      </text>
    </comment>
    <comment ref="D37" authorId="0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46м</t>
        </r>
      </text>
    </comment>
    <comment ref="C54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изм. 16.10.2018г. Перемерили</t>
        </r>
      </text>
    </comment>
    <comment ref="D59" authorId="1">
      <text>
        <r>
          <rPr>
            <b/>
            <sz val="9"/>
            <color indexed="81"/>
            <rFont val="Tahoma"/>
            <family val="2"/>
            <charset val="204"/>
          </rPr>
          <t>Брынская С.С.:</t>
        </r>
        <r>
          <rPr>
            <sz val="9"/>
            <color indexed="81"/>
            <rFont val="Tahoma"/>
            <family val="2"/>
            <charset val="204"/>
          </rPr>
          <t xml:space="preserve">
17+16+18=51</t>
        </r>
      </text>
    </comment>
    <comment ref="D61" authorId="1">
      <text>
        <r>
          <rPr>
            <b/>
            <sz val="9"/>
            <color indexed="81"/>
            <rFont val="Tahoma"/>
            <family val="2"/>
            <charset val="204"/>
          </rPr>
          <t>Брынская С.С.:</t>
        </r>
        <r>
          <rPr>
            <sz val="9"/>
            <color indexed="81"/>
            <rFont val="Tahoma"/>
            <family val="2"/>
            <charset val="204"/>
          </rPr>
          <t xml:space="preserve">
14+73+18=105</t>
        </r>
      </text>
    </comment>
    <comment ref="D70" authorId="0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26м</t>
        </r>
      </text>
    </comment>
    <comment ref="D73" authorId="0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30м</t>
        </r>
      </text>
    </comment>
    <comment ref="D102" authorId="0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14м</t>
        </r>
      </text>
    </comment>
    <comment ref="D103" authorId="0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30м</t>
        </r>
      </text>
    </comment>
    <comment ref="D104" authorId="0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40м</t>
        </r>
      </text>
    </comment>
    <comment ref="C128" authorId="0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может Ду108???</t>
        </r>
      </text>
    </comment>
    <comment ref="Q135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бесхозные сети</t>
        </r>
      </text>
    </comment>
    <comment ref="D152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23м</t>
        </r>
      </text>
    </comment>
    <comment ref="D154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9м</t>
        </r>
      </text>
    </comment>
    <comment ref="D155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47м</t>
        </r>
      </text>
    </comment>
    <comment ref="S156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уточнить д-р трубы</t>
        </r>
      </text>
    </comment>
    <comment ref="C180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уточнить д-р трубы</t>
        </r>
      </text>
    </comment>
    <comment ref="C184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уточнить д-р трубы</t>
        </r>
      </text>
    </comment>
    <comment ref="D197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35м, откл. В связи с пожаром</t>
        </r>
      </text>
    </comment>
    <comment ref="C199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уточниить д-р трубы</t>
        </r>
      </text>
    </comment>
    <comment ref="D199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37м откл. В связи с пожаром. Возможно подключение</t>
        </r>
      </text>
    </comment>
    <comment ref="D244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было 25, изм. теплотрасса</t>
        </r>
      </text>
    </comment>
    <comment ref="D284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в т.ч. 1-трубн - 39м</t>
        </r>
      </text>
    </comment>
    <comment ref="D298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50,5+18 (ТК63-ТК72)</t>
        </r>
      </text>
    </comment>
    <comment ref="O299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37м откл. В связи с пожаром. Возможно подключение</t>
        </r>
      </text>
    </comment>
    <comment ref="M303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надземная</t>
        </r>
      </text>
    </comment>
    <comment ref="L304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надземная</t>
        </r>
      </text>
    </comment>
    <comment ref="P305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надземная</t>
        </r>
      </text>
    </comment>
    <comment ref="O306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надземная</t>
        </r>
      </text>
    </comment>
    <comment ref="E308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308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35м откл., пожар, возможно подключение</t>
        </r>
      </text>
    </comment>
    <comment ref="L309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надземная</t>
        </r>
      </text>
    </comment>
    <comment ref="P309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37 м откл., пожар. Возможно подключение</t>
        </r>
      </text>
    </comment>
    <comment ref="E312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надземная</t>
        </r>
      </text>
    </comment>
    <comment ref="L317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1-трубн.</t>
        </r>
      </text>
    </comment>
    <comment ref="L318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1-трубн.</t>
        </r>
      </text>
    </comment>
    <comment ref="D321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в т.ч. 39м - однотрубн.</t>
        </r>
      </text>
    </comment>
    <comment ref="I321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подземная</t>
        </r>
      </text>
    </comment>
    <comment ref="G323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подземн.</t>
        </r>
      </text>
    </comment>
    <comment ref="H333" authorId="2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подземн.</t>
        </r>
      </text>
    </comment>
  </commentList>
</comments>
</file>

<file path=xl/comments3.xml><?xml version="1.0" encoding="utf-8"?>
<comments xmlns="http://schemas.openxmlformats.org/spreadsheetml/2006/main">
  <authors>
    <author>Брынская Светлана Сергеевна</author>
    <author>Овсянкина Светлана Сергеевна</author>
  </authors>
  <commentList>
    <comment ref="FG6" authorId="0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ТК43 закопана</t>
        </r>
      </text>
    </comment>
    <comment ref="FG10" authorId="1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ТК42А будет удалена</t>
        </r>
      </text>
    </comment>
    <comment ref="CF21" authorId="1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перемерить новый участок</t>
        </r>
      </text>
    </comment>
    <comment ref="AW22" authorId="0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в магазине стоит узел учета</t>
        </r>
      </text>
    </comment>
    <comment ref="FG22" authorId="1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замена одной трубы подачи</t>
        </r>
      </text>
    </comment>
    <comment ref="AN29" authorId="0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Магазин Аверьяновой</t>
        </r>
      </text>
    </comment>
    <comment ref="CE31" authorId="1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может Ду159???</t>
        </r>
      </text>
    </comment>
    <comment ref="HH32" authorId="1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ж.д. №46 откл. В 2022г.</t>
        </r>
      </text>
    </comment>
    <comment ref="BQ33" authorId="0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 парикмахерская отключена -17.02.2021г.</t>
        </r>
      </text>
    </comment>
    <comment ref="GQ34" authorId="1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ТК7</t>
        </r>
      </text>
    </comment>
    <comment ref="DY39" authorId="0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была ТК61</t>
        </r>
      </text>
    </comment>
    <comment ref="HK41" authorId="0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дом №51 на расселение, в списках на оключение в 2021-2022 гг нет</t>
        </r>
      </text>
    </comment>
    <comment ref="HP42" authorId="0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дом №53 на расселение, откл. В 2022г.</t>
        </r>
      </text>
    </comment>
    <comment ref="FR51" authorId="0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ТК25 откл.</t>
        </r>
      </text>
    </comment>
    <comment ref="DI61" authorId="1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ликвидир. ТК68</t>
        </r>
      </text>
    </comment>
    <comment ref="DT62" authorId="1">
      <text>
        <r>
          <rPr>
            <b/>
            <sz val="9"/>
            <color indexed="81"/>
            <rFont val="Tahoma"/>
            <family val="2"/>
            <charset val="204"/>
          </rPr>
          <t>Овсянкина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 откл. В 2022г.</t>
        </r>
      </text>
    </comment>
    <comment ref="BQ72" authorId="0">
      <text>
        <r>
          <rPr>
            <b/>
            <sz val="9"/>
            <color indexed="81"/>
            <rFont val="Tahoma"/>
            <family val="2"/>
            <charset val="204"/>
          </rPr>
          <t>Брынская Светлана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дом 12-В, ул. Пушкина</t>
        </r>
      </text>
    </comment>
  </commentList>
</comments>
</file>

<file path=xl/sharedStrings.xml><?xml version="1.0" encoding="utf-8"?>
<sst xmlns="http://schemas.openxmlformats.org/spreadsheetml/2006/main" count="1420" uniqueCount="642">
  <si>
    <t>ТК№1</t>
  </si>
  <si>
    <t>ТК№2</t>
  </si>
  <si>
    <t>№№ ТК</t>
  </si>
  <si>
    <t>ТК№3</t>
  </si>
  <si>
    <t>ТК№4</t>
  </si>
  <si>
    <t>ТК№5</t>
  </si>
  <si>
    <t>ТК№6</t>
  </si>
  <si>
    <t>ТК№7</t>
  </si>
  <si>
    <t>ТК№8</t>
  </si>
  <si>
    <t>ТК№9</t>
  </si>
  <si>
    <t>ТК№11</t>
  </si>
  <si>
    <t>ТК№12</t>
  </si>
  <si>
    <t>ШЧ</t>
  </si>
  <si>
    <t>22Б</t>
  </si>
  <si>
    <t>ЖТК</t>
  </si>
  <si>
    <t>Ду</t>
  </si>
  <si>
    <t>Вид ЗА</t>
  </si>
  <si>
    <t>Дата ремонта</t>
  </si>
  <si>
    <t>Примечание(постройки)</t>
  </si>
  <si>
    <t>количество, шт.</t>
  </si>
  <si>
    <t>ПОДЗЕМНАЯ ПРОКЛАДКА</t>
  </si>
  <si>
    <t>НАРУЖНЫЙ ДИАМЕТР ТРУБОПРОВОДА ОТОПЛЕНИЯ</t>
  </si>
  <si>
    <t>ЗАДВИЖКА ДИАМЕТРОМ, ШТ</t>
  </si>
  <si>
    <t>ВЕНТИЛЬ ДИАМЕТРОМ, ШТ</t>
  </si>
  <si>
    <t>ЗАПОРНАЯ АРМАТУРА:</t>
  </si>
  <si>
    <t>КРАН ДИАМЕТРОМ, ШТ</t>
  </si>
  <si>
    <t>ТЕПЛОВАЯ КАМЕРА, №</t>
  </si>
  <si>
    <t>ДОРОГА</t>
  </si>
  <si>
    <t>задвижка</t>
  </si>
  <si>
    <t>наружный диаметр трубопровода отопления,мм</t>
  </si>
  <si>
    <t>108/57</t>
  </si>
  <si>
    <t xml:space="preserve">ТК№2 </t>
  </si>
  <si>
    <t>89/57</t>
  </si>
  <si>
    <t>-</t>
  </si>
  <si>
    <t>вентиль</t>
  </si>
  <si>
    <t>57/57</t>
  </si>
  <si>
    <t>кран</t>
  </si>
  <si>
    <t>ГРП</t>
  </si>
  <si>
    <t>57/40</t>
  </si>
  <si>
    <t>вентильная задвижка</t>
  </si>
  <si>
    <t>108/108</t>
  </si>
  <si>
    <t>32/32</t>
  </si>
  <si>
    <t>хоз.-быт.</t>
  </si>
  <si>
    <t>А</t>
  </si>
  <si>
    <t>17м - надземная прокладка</t>
  </si>
  <si>
    <t>ТК№1А</t>
  </si>
  <si>
    <t>Б</t>
  </si>
  <si>
    <t>В</t>
  </si>
  <si>
    <t>233 м-надземная прокладка, компенсатор</t>
  </si>
  <si>
    <t>368м - надземная прокладка, компенсатор</t>
  </si>
  <si>
    <t>котельная №6</t>
  </si>
  <si>
    <t>Д</t>
  </si>
  <si>
    <t>16м-надземная прокладка</t>
  </si>
  <si>
    <t>компенсатор</t>
  </si>
  <si>
    <t>246м - надземная прокладка</t>
  </si>
  <si>
    <t>Е</t>
  </si>
  <si>
    <t>Ж</t>
  </si>
  <si>
    <t xml:space="preserve">вентиль </t>
  </si>
  <si>
    <t>З</t>
  </si>
  <si>
    <t>К</t>
  </si>
  <si>
    <t>наружный диаметр трубопровода ГВС, мм</t>
  </si>
  <si>
    <t>ГВС ППУ</t>
  </si>
  <si>
    <t>отопление ППУ</t>
  </si>
  <si>
    <t>отопление+ГВС ППУ</t>
  </si>
  <si>
    <r>
      <t>детский сад №10</t>
    </r>
    <r>
      <rPr>
        <sz val="10"/>
        <rFont val="Arial Cyr"/>
        <charset val="204"/>
      </rPr>
      <t>(0,134424/0,080116)</t>
    </r>
  </si>
  <si>
    <r>
      <t>Медицинский центр "Резерв"</t>
    </r>
    <r>
      <rPr>
        <sz val="10"/>
        <rFont val="Arial Cyr"/>
        <charset val="204"/>
      </rPr>
      <t>(0,095869)</t>
    </r>
  </si>
  <si>
    <r>
      <t>ТВП Калуга</t>
    </r>
    <r>
      <rPr>
        <sz val="10"/>
        <rFont val="Arial Cyr"/>
        <charset val="204"/>
      </rPr>
      <t xml:space="preserve"> (0,212017)</t>
    </r>
  </si>
  <si>
    <r>
      <t xml:space="preserve">Соколов А.П. </t>
    </r>
    <r>
      <rPr>
        <sz val="10"/>
        <rFont val="Arial Cyr"/>
        <charset val="204"/>
      </rPr>
      <t>(0,020246/0,002096)</t>
    </r>
  </si>
  <si>
    <t xml:space="preserve">НАДЗЕМНАЯ ПРОКЛАДКА </t>
  </si>
  <si>
    <t>КОМПЕНСАТОР</t>
  </si>
  <si>
    <r>
      <t xml:space="preserve">
</t>
    </r>
    <r>
      <rPr>
        <b/>
        <sz val="10"/>
        <rFont val="Arial Cyr"/>
        <charset val="204"/>
      </rPr>
      <t>Реал Ресурс</t>
    </r>
    <r>
      <rPr>
        <sz val="10"/>
        <rFont val="Arial Cyr"/>
        <charset val="204"/>
      </rPr>
      <t>(0,049144)</t>
    </r>
  </si>
  <si>
    <r>
      <t>Калугатрубопроводстрой</t>
    </r>
    <r>
      <rPr>
        <sz val="10"/>
        <rFont val="Arial Cyr"/>
        <charset val="204"/>
      </rPr>
      <t xml:space="preserve"> (0,084930)</t>
    </r>
  </si>
  <si>
    <t>плитка в районе магазина 12-15м</t>
  </si>
  <si>
    <t>плитка в районе магазина</t>
  </si>
  <si>
    <t>КОТЕЛЬНАЯ №6(УЛ.СТРОИТЕЛЬНАЯ)</t>
  </si>
  <si>
    <t>Ду трубопровода</t>
  </si>
  <si>
    <t>ТК№6а</t>
  </si>
  <si>
    <t>ТК №6 а</t>
  </si>
  <si>
    <t>сек.зад.</t>
  </si>
  <si>
    <t>от котельной</t>
  </si>
  <si>
    <t xml:space="preserve"> ТК№42</t>
  </si>
  <si>
    <t xml:space="preserve"> ТК№68</t>
  </si>
  <si>
    <t xml:space="preserve"> до КИПиА</t>
  </si>
  <si>
    <t>до жд. 22б</t>
  </si>
  <si>
    <t>до жд. 18а</t>
  </si>
  <si>
    <t>до жд. 18</t>
  </si>
  <si>
    <t>до поликлиники</t>
  </si>
  <si>
    <t xml:space="preserve"> </t>
  </si>
  <si>
    <t>до ДК</t>
  </si>
  <si>
    <t>ТК№105</t>
  </si>
  <si>
    <t>до жд. 10а</t>
  </si>
  <si>
    <t>ТК№99</t>
  </si>
  <si>
    <t>до жд.8</t>
  </si>
  <si>
    <t>сек.задв.</t>
  </si>
  <si>
    <t>отвод</t>
  </si>
  <si>
    <t xml:space="preserve"> ТК№123</t>
  </si>
  <si>
    <t>ТК№124</t>
  </si>
  <si>
    <t>ТК№126</t>
  </si>
  <si>
    <t>до ЖТК</t>
  </si>
  <si>
    <t xml:space="preserve"> ТК№118</t>
  </si>
  <si>
    <t xml:space="preserve"> ТК№113</t>
  </si>
  <si>
    <t>ТК№115</t>
  </si>
  <si>
    <t xml:space="preserve"> ТК№115</t>
  </si>
  <si>
    <t>до жд.8б</t>
  </si>
  <si>
    <t>ТК№116</t>
  </si>
  <si>
    <t>до ДШИ</t>
  </si>
  <si>
    <t>до жд.6</t>
  </si>
  <si>
    <t>до жд.11а</t>
  </si>
  <si>
    <t>до жд.11</t>
  </si>
  <si>
    <t>перем.зад.</t>
  </si>
  <si>
    <t>ТК№136</t>
  </si>
  <si>
    <t>до Бани</t>
  </si>
  <si>
    <t>до почты</t>
  </si>
  <si>
    <t xml:space="preserve">от котельной </t>
  </si>
  <si>
    <r>
      <t xml:space="preserve">ж.д. ул. Строительная 20 </t>
    </r>
    <r>
      <rPr>
        <sz val="10"/>
        <rFont val="Arial Cyr"/>
        <charset val="204"/>
      </rPr>
      <t>(0,401)</t>
    </r>
  </si>
  <si>
    <r>
      <t xml:space="preserve">ж.д. ул. Строительная 16 </t>
    </r>
    <r>
      <rPr>
        <sz val="10"/>
        <rFont val="Arial Cyr"/>
        <charset val="204"/>
      </rPr>
      <t>(0,392)</t>
    </r>
  </si>
  <si>
    <t>ж.д. ул. Строительная 5(0,327)</t>
  </si>
  <si>
    <r>
      <t xml:space="preserve">ж.д. ул. Строительная  7 </t>
    </r>
    <r>
      <rPr>
        <sz val="10"/>
        <rFont val="Arial Cyr"/>
        <charset val="204"/>
      </rPr>
      <t>(0,163517)</t>
    </r>
  </si>
  <si>
    <r>
      <t xml:space="preserve">ж.д. ул. Строительная 18 </t>
    </r>
    <r>
      <rPr>
        <sz val="10"/>
        <rFont val="Arial Cyr"/>
        <charset val="204"/>
      </rPr>
      <t>(0,264)</t>
    </r>
  </si>
  <si>
    <r>
      <t xml:space="preserve">ж.д. ул. Строительная 22 </t>
    </r>
    <r>
      <rPr>
        <sz val="10"/>
        <rFont val="Arial Cyr"/>
        <charset val="204"/>
      </rPr>
      <t>(0,2674)</t>
    </r>
  </si>
  <si>
    <r>
      <t xml:space="preserve">ж.д. ул. Строительная  24 </t>
    </r>
    <r>
      <rPr>
        <sz val="10"/>
        <rFont val="Arial Cyr"/>
        <charset val="204"/>
      </rPr>
      <t>(0,235584</t>
    </r>
    <r>
      <rPr>
        <b/>
        <sz val="10"/>
        <rFont val="Arial Cyr"/>
        <charset val="204"/>
      </rPr>
      <t>)</t>
    </r>
  </si>
  <si>
    <r>
      <t>ж.д. ул. Строительная 26 (</t>
    </r>
    <r>
      <rPr>
        <sz val="10"/>
        <rFont val="Arial Cyr"/>
        <charset val="204"/>
      </rPr>
      <t>0,364)</t>
    </r>
  </si>
  <si>
    <r>
      <t>жд. ул.К. Маркса 35</t>
    </r>
    <r>
      <rPr>
        <sz val="10"/>
        <rFont val="Arial Cyr"/>
        <charset val="204"/>
      </rPr>
      <t>(0,015)</t>
    </r>
  </si>
  <si>
    <t xml:space="preserve">              </t>
  </si>
  <si>
    <t>ИТОГО</t>
  </si>
  <si>
    <t>замена т/с 310м.</t>
  </si>
  <si>
    <t>до Школы №7</t>
  </si>
  <si>
    <t>транзит через здание</t>
  </si>
  <si>
    <t>2d=57мм</t>
  </si>
  <si>
    <t>2d=159мм</t>
  </si>
  <si>
    <t xml:space="preserve">    2d=133мм</t>
  </si>
  <si>
    <t>2d=108мм</t>
  </si>
  <si>
    <t>2d=219мм</t>
  </si>
  <si>
    <t>2d=89мм</t>
  </si>
  <si>
    <t xml:space="preserve">   2d=133мм</t>
  </si>
  <si>
    <t>2d=133мм</t>
  </si>
  <si>
    <t xml:space="preserve">  2d=89мм</t>
  </si>
  <si>
    <t>2d=325мм</t>
  </si>
  <si>
    <t>2d=76мм</t>
  </si>
  <si>
    <t xml:space="preserve"> 2d=108мм</t>
  </si>
  <si>
    <t>2d=32мм</t>
  </si>
  <si>
    <t xml:space="preserve">    2d=325мм</t>
  </si>
  <si>
    <t>2d=108</t>
  </si>
  <si>
    <t>"Согласовано"</t>
  </si>
  <si>
    <t xml:space="preserve">  </t>
  </si>
  <si>
    <t xml:space="preserve">       </t>
  </si>
  <si>
    <t>31А</t>
  </si>
  <si>
    <t>_____________________________________________</t>
  </si>
  <si>
    <t>Администрация МР "Город Киров и Кировский район"</t>
  </si>
  <si>
    <t xml:space="preserve">  2d=108мм -</t>
  </si>
  <si>
    <t xml:space="preserve">     2d=89мм -</t>
  </si>
  <si>
    <t xml:space="preserve">     2d=159мм</t>
  </si>
  <si>
    <t xml:space="preserve">        2d=76мм</t>
  </si>
  <si>
    <t xml:space="preserve">       2d=108мм</t>
  </si>
  <si>
    <t>ГВС:      Соколов и ИП Азеев И.А.</t>
  </si>
  <si>
    <t>до ТК№126</t>
  </si>
  <si>
    <t>до хоз.блок</t>
  </si>
  <si>
    <t>откл.</t>
  </si>
  <si>
    <t xml:space="preserve"> ТК№20 до ТК 21</t>
  </si>
  <si>
    <t xml:space="preserve"> ТК№21 до ж.д.53</t>
  </si>
  <si>
    <t>ГВС</t>
  </si>
  <si>
    <t>ИТОГО:</t>
  </si>
  <si>
    <t>Отопление (Диаметр и протяженность)</t>
  </si>
  <si>
    <t>4-х трубн.</t>
  </si>
  <si>
    <t>2-х трубн.</t>
  </si>
  <si>
    <t xml:space="preserve">из них: ГВС- </t>
  </si>
  <si>
    <t xml:space="preserve">отопление- </t>
  </si>
  <si>
    <t xml:space="preserve">отопление </t>
  </si>
  <si>
    <t>29А</t>
  </si>
  <si>
    <t>от Мед. Резерв до Гараж</t>
  </si>
  <si>
    <t>подключили в ноябре 2017 г.</t>
  </si>
  <si>
    <r>
      <t xml:space="preserve">     х </t>
    </r>
    <r>
      <rPr>
        <sz val="14"/>
        <color theme="4"/>
        <rFont val="Arial Cyr"/>
        <charset val="204"/>
      </rPr>
      <t>откл</t>
    </r>
    <r>
      <rPr>
        <sz val="18"/>
        <color theme="4"/>
        <rFont val="Arial Cyr"/>
        <charset val="204"/>
      </rPr>
      <t>.</t>
    </r>
  </si>
  <si>
    <r>
      <t>Зад.</t>
    </r>
    <r>
      <rPr>
        <sz val="12"/>
        <color rgb="FF000000"/>
        <rFont val="Arial Cyr"/>
      </rPr>
      <t>Ду80-2</t>
    </r>
  </si>
  <si>
    <t>КранДу20-2</t>
  </si>
  <si>
    <t>dо=57мм</t>
  </si>
  <si>
    <t>dn=57мм</t>
  </si>
  <si>
    <t xml:space="preserve">  - отключено</t>
  </si>
  <si>
    <t xml:space="preserve">    2d=108мм</t>
  </si>
  <si>
    <t xml:space="preserve">                Школа № 7</t>
  </si>
  <si>
    <t xml:space="preserve">     2d=76мм</t>
  </si>
  <si>
    <t xml:space="preserve">С </t>
  </si>
  <si>
    <t>общаяя протяженность</t>
  </si>
  <si>
    <t>гвс</t>
  </si>
  <si>
    <t xml:space="preserve">ИТОГО общая протяженность т/сети: </t>
  </si>
  <si>
    <t>Отопление:</t>
  </si>
  <si>
    <t>ГВС:</t>
  </si>
  <si>
    <t>4-х труб.:</t>
  </si>
  <si>
    <t>2-х трубн.:</t>
  </si>
  <si>
    <t xml:space="preserve">  2d=57мм</t>
  </si>
  <si>
    <t>ООО "АПС"</t>
  </si>
  <si>
    <t>Аптека (дом           №3а)</t>
  </si>
  <si>
    <t>2d=42мм</t>
  </si>
  <si>
    <t>до ТК№5</t>
  </si>
  <si>
    <t>до ТК№1</t>
  </si>
  <si>
    <t xml:space="preserve"> от ТК№1</t>
  </si>
  <si>
    <t>до ТК№7</t>
  </si>
  <si>
    <t>от ТК№5</t>
  </si>
  <si>
    <t>от ТК№7</t>
  </si>
  <si>
    <t>до  ТК№13</t>
  </si>
  <si>
    <t xml:space="preserve"> от ТК№13</t>
  </si>
  <si>
    <t>от  ТК№13</t>
  </si>
  <si>
    <t xml:space="preserve"> до ТК№14</t>
  </si>
  <si>
    <t>от  ТК№14</t>
  </si>
  <si>
    <t xml:space="preserve"> до ТК№15</t>
  </si>
  <si>
    <t xml:space="preserve"> от ТК№14</t>
  </si>
  <si>
    <r>
      <t>до ж.д ул. Пушкина 51</t>
    </r>
    <r>
      <rPr>
        <sz val="10"/>
        <rFont val="Arial Cyr"/>
        <charset val="204"/>
      </rPr>
      <t>(0,024/0,015)</t>
    </r>
  </si>
  <si>
    <t>от ТК№15</t>
  </si>
  <si>
    <t xml:space="preserve"> от ТК№15</t>
  </si>
  <si>
    <t>до  ТК№16</t>
  </si>
  <si>
    <t>от ТК№16</t>
  </si>
  <si>
    <t>до ТК№20</t>
  </si>
  <si>
    <t>до ТК№35</t>
  </si>
  <si>
    <t>до ТК№25</t>
  </si>
  <si>
    <t xml:space="preserve">от ТК№24 </t>
  </si>
  <si>
    <t>от ТК№25</t>
  </si>
  <si>
    <t>до  ж.д. 39 (пер. Некрасова)</t>
  </si>
  <si>
    <t xml:space="preserve"> от ТК№36</t>
  </si>
  <si>
    <t xml:space="preserve"> до ТК№37</t>
  </si>
  <si>
    <t>от  ТК№37</t>
  </si>
  <si>
    <t xml:space="preserve"> до ТК№42</t>
  </si>
  <si>
    <t>до ТК№42А</t>
  </si>
  <si>
    <t>от ТК№42А</t>
  </si>
  <si>
    <t>до ж.д.31 (ул. К.Маркса)</t>
  </si>
  <si>
    <t xml:space="preserve"> до ТК№46</t>
  </si>
  <si>
    <t xml:space="preserve"> от  ТК№46</t>
  </si>
  <si>
    <t>до ТК№52</t>
  </si>
  <si>
    <t xml:space="preserve"> от  ТК№52</t>
  </si>
  <si>
    <t>до  ТК№54</t>
  </si>
  <si>
    <t>от ТК№54</t>
  </si>
  <si>
    <t>до школы № 8</t>
  </si>
  <si>
    <t xml:space="preserve"> от ТК№52</t>
  </si>
  <si>
    <t>до  ТК№60</t>
  </si>
  <si>
    <t>от ТК№60</t>
  </si>
  <si>
    <t>до ТК№61</t>
  </si>
  <si>
    <t>от  ТК№61 до ж.д. № 33</t>
  </si>
  <si>
    <t xml:space="preserve"> от ТК№60</t>
  </si>
  <si>
    <t>до ТК№63</t>
  </si>
  <si>
    <t xml:space="preserve"> от ТК№63</t>
  </si>
  <si>
    <t xml:space="preserve"> от ТК№63  до ШЧ</t>
  </si>
  <si>
    <t>до  гаражи</t>
  </si>
  <si>
    <t xml:space="preserve"> от  ТК№63</t>
  </si>
  <si>
    <t>до  ТК№65</t>
  </si>
  <si>
    <t xml:space="preserve"> от  ТК№65</t>
  </si>
  <si>
    <t>до  ТК№66</t>
  </si>
  <si>
    <t xml:space="preserve"> от  ТК№66</t>
  </si>
  <si>
    <t>до  ТК№67</t>
  </si>
  <si>
    <t>от   ТК№67 до ж.д. № 20</t>
  </si>
  <si>
    <t>от  ТК№66   до мастерских</t>
  </si>
  <si>
    <t xml:space="preserve"> от ТК№82</t>
  </si>
  <si>
    <t>до ТК№83</t>
  </si>
  <si>
    <t xml:space="preserve"> от ТК№83</t>
  </si>
  <si>
    <t xml:space="preserve"> до ТК№84</t>
  </si>
  <si>
    <t xml:space="preserve"> от ТК№84</t>
  </si>
  <si>
    <t>до гаража</t>
  </si>
  <si>
    <t>от  ТК№84</t>
  </si>
  <si>
    <t>от ТК №83</t>
  </si>
  <si>
    <t>до ТК№86</t>
  </si>
  <si>
    <t>от  ТК№86</t>
  </si>
  <si>
    <t>до ТК№87</t>
  </si>
  <si>
    <t>от ТК№88</t>
  </si>
  <si>
    <t>от  ТК№88</t>
  </si>
  <si>
    <t>до ж.д.15</t>
  </si>
  <si>
    <t>до ТК№89</t>
  </si>
  <si>
    <t xml:space="preserve"> от  ТК№89</t>
  </si>
  <si>
    <t>до ТК№92</t>
  </si>
  <si>
    <t>от  ТК№89</t>
  </si>
  <si>
    <t>до ТК№98</t>
  </si>
  <si>
    <t>от  ТК№98</t>
  </si>
  <si>
    <t>до ТК№102</t>
  </si>
  <si>
    <t xml:space="preserve"> от ТК№102</t>
  </si>
  <si>
    <t>до ТК№102а</t>
  </si>
  <si>
    <t>от  ТК№102а</t>
  </si>
  <si>
    <t>от  ТК№102</t>
  </si>
  <si>
    <t>до ТК№104</t>
  </si>
  <si>
    <t>от ТК№104</t>
  </si>
  <si>
    <t>до ТК№105</t>
  </si>
  <si>
    <t>от ТК№99</t>
  </si>
  <si>
    <t>до ТК№100</t>
  </si>
  <si>
    <t>от ТК№100</t>
  </si>
  <si>
    <t>от ТК№100 до ТК№100А</t>
  </si>
  <si>
    <t>от трассы до ДД</t>
  </si>
  <si>
    <t>от ТК№100А до ДД (с др.стороны)</t>
  </si>
  <si>
    <t>1 труба</t>
  </si>
  <si>
    <t>от  ТК№104</t>
  </si>
  <si>
    <t>до ТК№117</t>
  </si>
  <si>
    <t>от ТК№117</t>
  </si>
  <si>
    <t>до ТК№123</t>
  </si>
  <si>
    <t>до  Магазина</t>
  </si>
  <si>
    <t>от  Магазина</t>
  </si>
  <si>
    <t>от  ТК№124</t>
  </si>
  <si>
    <t>от ТК№126</t>
  </si>
  <si>
    <t>до столовой</t>
  </si>
  <si>
    <t>от ТК№124</t>
  </si>
  <si>
    <t>до ТК№125</t>
  </si>
  <si>
    <t xml:space="preserve"> от ТК№125</t>
  </si>
  <si>
    <t>до     ООО "АПС"</t>
  </si>
  <si>
    <t>до ТК№118</t>
  </si>
  <si>
    <t xml:space="preserve"> от ТК№113</t>
  </si>
  <si>
    <t>до ж.д.10б</t>
  </si>
  <si>
    <t>от  ТК№116</t>
  </si>
  <si>
    <t>до мастерских</t>
  </si>
  <si>
    <t xml:space="preserve"> от ТК№116</t>
  </si>
  <si>
    <t>до ТК№120</t>
  </si>
  <si>
    <t>от ТК№120</t>
  </si>
  <si>
    <t>до ТК№127</t>
  </si>
  <si>
    <t>от  ТК№127</t>
  </si>
  <si>
    <t>от ТК№128</t>
  </si>
  <si>
    <t>до ТК№130</t>
  </si>
  <si>
    <t>от  ТК№130</t>
  </si>
  <si>
    <t>от ТК№131</t>
  </si>
  <si>
    <t>от  ТК№131</t>
  </si>
  <si>
    <t>до ТК№133</t>
  </si>
  <si>
    <t>от ТК№133</t>
  </si>
  <si>
    <t xml:space="preserve"> до ТК№135</t>
  </si>
  <si>
    <t>от ТК№135</t>
  </si>
  <si>
    <t>до ТК№ 136</t>
  </si>
  <si>
    <t>от ТК№136</t>
  </si>
  <si>
    <t>до ТК№137</t>
  </si>
  <si>
    <t xml:space="preserve"> отТК№137</t>
  </si>
  <si>
    <t>от ТК№123А</t>
  </si>
  <si>
    <t>1-но труб. - 39 м</t>
  </si>
  <si>
    <t xml:space="preserve">надземная (воздуш.) - </t>
  </si>
  <si>
    <t>39м -  подземная 1 трубн.</t>
  </si>
  <si>
    <t xml:space="preserve">    2d=57мм</t>
  </si>
  <si>
    <t>2d=45мм</t>
  </si>
  <si>
    <t>Ремонт т/сети</t>
  </si>
  <si>
    <t>06.2018г.</t>
  </si>
  <si>
    <t xml:space="preserve">замена ввода -8 м </t>
  </si>
  <si>
    <t>замена 25м: Ду219 (отопл., Ду108 (гвс) и Ду57 (гвс)</t>
  </si>
  <si>
    <t>(23+3+10+3=39)</t>
  </si>
  <si>
    <t xml:space="preserve">      2d=89мм</t>
  </si>
  <si>
    <t>замена Ду - 10м (надз.отопл.), Ду89 -48м (гвс), Ду57 - 47м (гвс)</t>
  </si>
  <si>
    <t>07.2018г.</t>
  </si>
  <si>
    <t>Замена трубы Ду89-140м, задвижки Д-р 80-2шт.отводы Ду89-4шт., фланцы Д-р 80-4 шт.</t>
  </si>
  <si>
    <t>замена трубы Ду108-100м, задвижки Д-р100-2шт., ремонт ТК, отводы Д-р108-4шт., фланцы Д-р100-4шт.</t>
  </si>
  <si>
    <t>от ТК №92</t>
  </si>
  <si>
    <t>до ж.д.16</t>
  </si>
  <si>
    <t>замена трубы Ду57-36м, задвижки  Д-р 50-2шт., ремонт ТК, отводы Ду57-4шт., фланцы д-р 50-4шт.</t>
  </si>
  <si>
    <t xml:space="preserve">            подземная = 6257- 242= 6015 м</t>
  </si>
  <si>
    <t>6015-39=5976м - подземная 2-х трубн.</t>
  </si>
  <si>
    <t>(5976+242=6218)</t>
  </si>
  <si>
    <t>2-х труб -  6218 м</t>
  </si>
  <si>
    <t>замена трубы Ду57-72м, задвижки Д-р 50-2шт., ремонт ТК, отводы Ду57-4шт., фланцы Д-р 50-4шт.</t>
  </si>
  <si>
    <t>замена трубы Ду57-46м,краны Д-р 50-2шт., отводы Ду57-4шт., фланцы Д-р 50-4шт.</t>
  </si>
  <si>
    <t>замена трубы Ду89-84м, задвижки Д-р 80-2шт., ремонт ТК, отводы Ду89-2шт., фланцы Д-р 80-4шт.</t>
  </si>
  <si>
    <t>Замена трубы Ду108-74м, задвижки Д-р100-2шт., ремонт ТК, отводы Д-р108-2шт., фланцы Д-р100-4шт.</t>
  </si>
  <si>
    <t>Замена трубы Ду76-154м, задвижки Д-р 80 -2 шт., ремонт ТК, отводы Ду76 - 10 шт. и фланцы д-р 80 - 4 шт.</t>
  </si>
  <si>
    <t>Замена трукбы Ду89-156м, задвижки Д-р 80 -2 шт., отводы Ду89 - 2 шт. и фланцы д-р 80 - 4 шт.</t>
  </si>
  <si>
    <r>
      <t xml:space="preserve">20 </t>
    </r>
    <r>
      <rPr>
        <sz val="11"/>
        <rFont val="Arial Cyr"/>
        <charset val="204"/>
      </rPr>
      <t>2d=89мм</t>
    </r>
  </si>
  <si>
    <t>04.2018г.</t>
  </si>
  <si>
    <t>17.04.2018г.</t>
  </si>
  <si>
    <t>4м- Ду89мм</t>
  </si>
  <si>
    <t>16.04.2018г.</t>
  </si>
  <si>
    <t>замена трубы 5м Ду108</t>
  </si>
  <si>
    <t>Замена трубы Ду89-156м, задвижки Д-р 80 -2 шт., отводы Ду89 - 2 шт. и фланцы д-р 80 - 4 шт.</t>
  </si>
  <si>
    <t>25.10.2017г.</t>
  </si>
  <si>
    <t>замена труб. 120м - Ду108</t>
  </si>
  <si>
    <t>26.10.2017г.</t>
  </si>
  <si>
    <t>замена труб 3м - Ду57мм</t>
  </si>
  <si>
    <t>11.02.2017г.</t>
  </si>
  <si>
    <t>в 2018 г. откл. К.Маркса №22, 29А</t>
  </si>
  <si>
    <t>ТК43 отключ. в 2018 г.</t>
  </si>
  <si>
    <t>до 49 мм</t>
  </si>
  <si>
    <t>50-250</t>
  </si>
  <si>
    <t>251-400</t>
  </si>
  <si>
    <t xml:space="preserve">            подземная = 6154- 242= 5912 м</t>
  </si>
  <si>
    <t>подземн.</t>
  </si>
  <si>
    <t>надземн.</t>
  </si>
  <si>
    <t>63(д-р 89мм)+27(д-р 57мм)+30(д-р 42мм)+ 42(д-р 57мм)+40(д-р 159мм)+ 40(д-р 108) = 242 м</t>
  </si>
  <si>
    <t>09.2018г.</t>
  </si>
  <si>
    <t>от ТК№130</t>
  </si>
  <si>
    <t>до ТК№131</t>
  </si>
  <si>
    <t>08.2018г.</t>
  </si>
  <si>
    <t>замена труб гвс и отпления, ТК№10 -откл.</t>
  </si>
  <si>
    <t>от ТК№9</t>
  </si>
  <si>
    <t>42м - надземная прокладка</t>
  </si>
  <si>
    <t>45-подземн.</t>
  </si>
  <si>
    <t>ТК№12 - отключ.</t>
  </si>
  <si>
    <t>замена труб гвс и отопления</t>
  </si>
  <si>
    <t>отопление + ГВС ППУ</t>
  </si>
  <si>
    <t>4-х труб.</t>
  </si>
  <si>
    <t>2-х труб.</t>
  </si>
  <si>
    <t>подкл. в ноябре 2017 г.</t>
  </si>
  <si>
    <t>ТК10 откл.</t>
  </si>
  <si>
    <t>замена труб</t>
  </si>
  <si>
    <t>гвс и отоп.</t>
  </si>
  <si>
    <t>замена труб гвс и отопл.</t>
  </si>
  <si>
    <t>ТК12-откл.</t>
  </si>
  <si>
    <t>общая протяженность</t>
  </si>
  <si>
    <t>4-х трубн. -</t>
  </si>
  <si>
    <t>2-х трубн. -</t>
  </si>
  <si>
    <t xml:space="preserve">  2d=76мм</t>
  </si>
  <si>
    <t>42/32</t>
  </si>
  <si>
    <t>ГВС (д-р и протяж.)</t>
  </si>
  <si>
    <t>42/42</t>
  </si>
  <si>
    <t>20-49</t>
  </si>
  <si>
    <t>2-х труб</t>
  </si>
  <si>
    <t>Ду125-2</t>
  </si>
  <si>
    <t>замена трубы 6м - Д-р 89мм</t>
  </si>
  <si>
    <t>замена трубы 20м - Д-р 76мм</t>
  </si>
  <si>
    <t>замена трубы Ду108 - 75м</t>
  </si>
  <si>
    <t>100-2</t>
  </si>
  <si>
    <t>Ду - шт.</t>
  </si>
  <si>
    <t>80-2</t>
  </si>
  <si>
    <t>от ТК№60 до ж.д.24</t>
  </si>
  <si>
    <t>замена труб Ду76 - 114м</t>
  </si>
  <si>
    <t>задвижки Ду80-2шт.</t>
  </si>
  <si>
    <t>задвижки Ду100-2</t>
  </si>
  <si>
    <t>замена трубы Ду89-60м, задвижки Д-р 100-2шт.,ремонт ТК, отводы   Д-р 89-2шт., фланцы Д-р100-4шт.</t>
  </si>
  <si>
    <t>замена трубы Ду108  -  200м</t>
  </si>
  <si>
    <t>замена трубы Ду89 -  116м</t>
  </si>
  <si>
    <t>замена трубы Ду108 - 76м</t>
  </si>
  <si>
    <t>замена труб Ду76 - 8м</t>
  </si>
  <si>
    <t>замена труб Ду89 - 40м</t>
  </si>
  <si>
    <t>замена трубы Ду57 - 70м</t>
  </si>
  <si>
    <t>замена трубы Ду219  - 82м</t>
  </si>
  <si>
    <t>замена трубы Ду219  - 136м</t>
  </si>
  <si>
    <t>50-2</t>
  </si>
  <si>
    <t>57-4</t>
  </si>
  <si>
    <t>замена труб гвс и отопл.-28,5п.м от А</t>
  </si>
  <si>
    <t>замена труб гвс и отопл. -48 п.м</t>
  </si>
  <si>
    <t xml:space="preserve">       2d=57мм</t>
  </si>
  <si>
    <t>ул. Пушкина</t>
  </si>
  <si>
    <t>ОТКЛ.</t>
  </si>
  <si>
    <t>замена трубы Ду219 - 60м</t>
  </si>
  <si>
    <t>200-2</t>
  </si>
  <si>
    <t>150-4</t>
  </si>
  <si>
    <t>200-1</t>
  </si>
  <si>
    <t>800-2</t>
  </si>
  <si>
    <t>150-2</t>
  </si>
  <si>
    <t xml:space="preserve"> 2d=108мм </t>
  </si>
  <si>
    <t>замена труб Ду159  -  264м</t>
  </si>
  <si>
    <r>
      <rPr>
        <b/>
        <sz val="12"/>
        <rFont val="Arial Cyr"/>
        <charset val="204"/>
      </rPr>
      <t>Зад</t>
    </r>
    <r>
      <rPr>
        <sz val="12"/>
        <rFont val="Arial Cyr"/>
        <charset val="204"/>
      </rPr>
      <t>. Ду100-2</t>
    </r>
  </si>
  <si>
    <t>замена трубы Ду325  - 294м</t>
  </si>
  <si>
    <t>42-45</t>
  </si>
  <si>
    <t>диаметры трубопровода</t>
  </si>
  <si>
    <t>протяжен-ность</t>
  </si>
  <si>
    <r>
      <t xml:space="preserve">протяженность </t>
    </r>
    <r>
      <rPr>
        <b/>
        <sz val="10"/>
        <rFont val="Arial Cyr"/>
        <charset val="204"/>
      </rPr>
      <t>отопления,</t>
    </r>
    <r>
      <rPr>
        <sz val="10"/>
        <rFont val="Arial Cyr"/>
        <charset val="204"/>
      </rPr>
      <t xml:space="preserve"> м</t>
    </r>
  </si>
  <si>
    <r>
      <t xml:space="preserve">Протяжен-ность </t>
    </r>
    <r>
      <rPr>
        <b/>
        <sz val="10"/>
        <rFont val="Arial Cyr"/>
        <charset val="204"/>
      </rPr>
      <t>ГВС</t>
    </r>
    <r>
      <rPr>
        <sz val="10"/>
        <rFont val="Arial Cyr"/>
        <charset val="204"/>
      </rPr>
      <t>, м</t>
    </r>
  </si>
  <si>
    <t>отопление</t>
  </si>
  <si>
    <t>подзем.</t>
  </si>
  <si>
    <t>надзем.</t>
  </si>
  <si>
    <t>1-но труб.</t>
  </si>
  <si>
    <t>Ф-л</t>
  </si>
  <si>
    <t>ОСБ</t>
  </si>
  <si>
    <t>от ТК№36 до СМП (Прием металла)</t>
  </si>
  <si>
    <t>25 - 2шт.</t>
  </si>
  <si>
    <t>12.2018г.</t>
  </si>
  <si>
    <t>замена вентилей</t>
  </si>
  <si>
    <t>замена т/с 310п.м.</t>
  </si>
  <si>
    <t>Дата предыдущ. ремонта</t>
  </si>
  <si>
    <t>Дата последн. ремонта</t>
  </si>
  <si>
    <t>ж.д. ушел, осталась парикмахерская</t>
  </si>
  <si>
    <t>откл. В 2019г.</t>
  </si>
  <si>
    <t>Протяжен-ность, м</t>
  </si>
  <si>
    <t xml:space="preserve">     2d=89мм</t>
  </si>
  <si>
    <t>изм. т\сеть</t>
  </si>
  <si>
    <t>Ду50-2</t>
  </si>
  <si>
    <t>гвс подз.</t>
  </si>
  <si>
    <t>гвс надз.</t>
  </si>
  <si>
    <t>Котельная № 2</t>
  </si>
  <si>
    <t>откл. с в связи с пожаром в 2018г. Возможно подключение</t>
  </si>
  <si>
    <t>ТК113 откл.</t>
  </si>
  <si>
    <t>до Аптеки, Сбербанка.К. Маркса 7</t>
  </si>
  <si>
    <t>от ТК123 до ТК123А</t>
  </si>
  <si>
    <t>ТК№10 -откл.</t>
  </si>
  <si>
    <t>от ТК 123А до магазина Аверьяновой (около К.Маркса, д.7)</t>
  </si>
  <si>
    <t>2019г.</t>
  </si>
  <si>
    <t>2018г.</t>
  </si>
  <si>
    <t>2018 г.</t>
  </si>
  <si>
    <t>кап.ремонт т\сети Ду 89- 20п.м</t>
  </si>
  <si>
    <t>кап.ремонт т\сети Ду89 - 75п.м</t>
  </si>
  <si>
    <t>кап.ремонт т\сети Ду89 - 15п.м</t>
  </si>
  <si>
    <t>замена трубы ДУ89  -     2 п.м</t>
  </si>
  <si>
    <t>О</t>
  </si>
  <si>
    <t>Адм.</t>
  </si>
  <si>
    <t>Юр.лицо</t>
  </si>
  <si>
    <t>КТЭ (аренда)</t>
  </si>
  <si>
    <t xml:space="preserve">                                                                       </t>
  </si>
  <si>
    <t>С</t>
  </si>
  <si>
    <t xml:space="preserve">Диаметр, мм </t>
  </si>
  <si>
    <t>Замена труб Ду108 -160п.м</t>
  </si>
  <si>
    <t>06.2020г.</t>
  </si>
  <si>
    <t xml:space="preserve">ТК128 откл., замена труб Ду75 (ППУ) </t>
  </si>
  <si>
    <t>замена трубы Ду90мм (ПРО)- 110м</t>
  </si>
  <si>
    <t>07.2020г.</t>
  </si>
  <si>
    <t xml:space="preserve">                                                                                                                                              </t>
  </si>
  <si>
    <t xml:space="preserve">замена гвс   ДУ57            -10  м                                           </t>
  </si>
  <si>
    <t>замена отопления Ду108-10м</t>
  </si>
  <si>
    <t>замена труб отопления и гвс</t>
  </si>
  <si>
    <t>замена труб отопл., гвс</t>
  </si>
  <si>
    <t>11.2018г.</t>
  </si>
  <si>
    <t>08.2020г.</t>
  </si>
  <si>
    <t>ТК128 откл. В 2019 г.</t>
  </si>
  <si>
    <t>замена трубы отопления Ду89 - 16м</t>
  </si>
  <si>
    <t>57/45</t>
  </si>
  <si>
    <t>89/76</t>
  </si>
  <si>
    <t>2020г.</t>
  </si>
  <si>
    <t>11.2019г.</t>
  </si>
  <si>
    <t>до раздевалки, стадиона</t>
  </si>
  <si>
    <t>Д            внутр.</t>
  </si>
  <si>
    <t>Объем труб, м3</t>
  </si>
  <si>
    <t>протяженность в     2-х тр., м.</t>
  </si>
  <si>
    <t xml:space="preserve">    2d=219мм</t>
  </si>
  <si>
    <t>от ТК№65 (ТК72-ТК80)</t>
  </si>
  <si>
    <r>
      <t xml:space="preserve">Школа №8,         </t>
    </r>
    <r>
      <rPr>
        <sz val="14"/>
        <rFont val="Arial Cyr"/>
        <charset val="204"/>
      </rPr>
      <t>ул. Пушкина, 28</t>
    </r>
  </si>
  <si>
    <t>ул. Болдина,</t>
  </si>
  <si>
    <t>7а</t>
  </si>
  <si>
    <t>Двор.</t>
  </si>
  <si>
    <t>центр. магистраль</t>
  </si>
  <si>
    <t>от т.Е до ООО Монтажник</t>
  </si>
  <si>
    <t>от т. Д          до т.Е</t>
  </si>
  <si>
    <t>подкл. в 2020г.</t>
  </si>
  <si>
    <t>без магистрали</t>
  </si>
  <si>
    <t>ИП Родин М.А.</t>
  </si>
  <si>
    <t>надз.</t>
  </si>
  <si>
    <t>подз.</t>
  </si>
  <si>
    <t>С магистралью</t>
  </si>
  <si>
    <t>368-надз.</t>
  </si>
  <si>
    <t>100-подз.</t>
  </si>
  <si>
    <t>159 -4х</t>
  </si>
  <si>
    <t>89-2х</t>
  </si>
  <si>
    <t>89-4х</t>
  </si>
  <si>
    <t>108 -2х</t>
  </si>
  <si>
    <t>108 -4х</t>
  </si>
  <si>
    <t>57-2х</t>
  </si>
  <si>
    <t>57-4х</t>
  </si>
  <si>
    <t>32-2х</t>
  </si>
  <si>
    <t>подз. 2-х тр.</t>
  </si>
  <si>
    <t>ж.д.</t>
  </si>
  <si>
    <t>07.2021г.</t>
  </si>
  <si>
    <t>замена труб от ТК24 до ТК36 Ду325 -90м</t>
  </si>
  <si>
    <t>ТК25 откл.</t>
  </si>
  <si>
    <t>09.21г.</t>
  </si>
  <si>
    <t>замена 1 трубы 4п.м-Ду159</t>
  </si>
  <si>
    <t>замена уч-ка 2-х труб 2,5м-Ду57</t>
  </si>
  <si>
    <t>замена трубы Ду57 -6м</t>
  </si>
  <si>
    <t>10.2021г.</t>
  </si>
  <si>
    <t>откл.в 2022г. 19м отопл.</t>
  </si>
  <si>
    <t>откл.в 2022г. 23м отопл.</t>
  </si>
  <si>
    <t>2022г.-откл.Пушкина 53</t>
  </si>
  <si>
    <t xml:space="preserve"> от ТК№137 до Дизельной</t>
  </si>
  <si>
    <t xml:space="preserve"> от ТК№137 до Балалакева, бытовки</t>
  </si>
  <si>
    <t xml:space="preserve">в 2022г. </t>
  </si>
  <si>
    <t>откл. Ж.д.№41А, 33, 53 -  ул. Пушкина, №46  - ул.К.Маркса</t>
  </si>
  <si>
    <t>гвс откл 2021г.</t>
  </si>
  <si>
    <t>гвс откл. 2021г.</t>
  </si>
  <si>
    <t>откл. гвс</t>
  </si>
  <si>
    <t>03.2022г.</t>
  </si>
  <si>
    <t>замена 1 трубы (обратки) 4м</t>
  </si>
  <si>
    <t>Протяж., м</t>
  </si>
  <si>
    <t>на период  01.10.2022 г.</t>
  </si>
  <si>
    <t>протяж. отопл., 1-но трубн., м</t>
  </si>
  <si>
    <t>протяж. гвс, 1-но труб., м</t>
  </si>
  <si>
    <t>ИТОГО, протяж. Труб</t>
  </si>
  <si>
    <t xml:space="preserve">общий объем труб </t>
  </si>
  <si>
    <t>40-45</t>
  </si>
  <si>
    <t>объем труб отопления, м3 (зима)</t>
  </si>
  <si>
    <t>объем труб гвс, м3 (лето)</t>
  </si>
  <si>
    <t>2022 год</t>
  </si>
  <si>
    <t>от ТК№35 до ТК №36</t>
  </si>
  <si>
    <t>откл.в 2022г. 30м</t>
  </si>
  <si>
    <t>откл.в 2022г. 46м</t>
  </si>
  <si>
    <t>Откл. В 2022г.-32м</t>
  </si>
  <si>
    <t>откл. В 2022г. -4м</t>
  </si>
  <si>
    <t>откл. В 2022г. -(26+30)м</t>
  </si>
  <si>
    <t xml:space="preserve"> откл.  03.2022г. -30м</t>
  </si>
  <si>
    <t xml:space="preserve"> откл.  03.2022г. -40м</t>
  </si>
  <si>
    <t>откл. 17.02.21г. -23м</t>
  </si>
  <si>
    <t>ТК68 ликв.</t>
  </si>
  <si>
    <t>10.2022г</t>
  </si>
  <si>
    <t xml:space="preserve"> от ТК№66 до т.А</t>
  </si>
  <si>
    <t>от  т.А</t>
  </si>
  <si>
    <r>
      <t xml:space="preserve">    КИП, </t>
    </r>
    <r>
      <rPr>
        <sz val="16"/>
        <rFont val="Arial Cyr"/>
        <charset val="204"/>
      </rPr>
      <t>ул. Пушкина,                                          дом 22</t>
    </r>
  </si>
  <si>
    <t>Примеча-ние (постройки)</t>
  </si>
  <si>
    <t>ТК1 откл.</t>
  </si>
  <si>
    <t>2022г.</t>
  </si>
  <si>
    <t>Откл. ТК7,11,13</t>
  </si>
  <si>
    <t>окл.ТК13,15</t>
  </si>
  <si>
    <t>откл.в 2022г. 23м отопл.Откл. ТК16,20</t>
  </si>
  <si>
    <t>Откл. ТК42</t>
  </si>
  <si>
    <t>гвс надз</t>
  </si>
  <si>
    <t>отоп.надз.</t>
  </si>
  <si>
    <t>отоп. надз.</t>
  </si>
  <si>
    <t>отоп. подз.</t>
  </si>
  <si>
    <t>2023 г.</t>
  </si>
  <si>
    <t>1-но трубн.</t>
  </si>
  <si>
    <t>1-но труб.:</t>
  </si>
  <si>
    <t>протяж.</t>
  </si>
  <si>
    <t>отремонтировано</t>
  </si>
  <si>
    <t>ветхие т/сети</t>
  </si>
  <si>
    <t>Ветхие т/сети</t>
  </si>
  <si>
    <t>общ.      протяж., м</t>
  </si>
  <si>
    <t>2023г.</t>
  </si>
  <si>
    <t>2018г. - 873м дворовки, 453,5 - магистраль</t>
  </si>
  <si>
    <t>2019г. - 92м - дворовка</t>
  </si>
  <si>
    <t>2022г. - 4м -магистраль</t>
  </si>
  <si>
    <t xml:space="preserve">2023г. - </t>
  </si>
  <si>
    <t>13м - магистраль</t>
  </si>
  <si>
    <t>ремонт т/сетей:</t>
  </si>
  <si>
    <t>265 м</t>
  </si>
  <si>
    <t>322 м</t>
  </si>
  <si>
    <t>замена труб от ТК35 до ТК24 Ду325 -13м</t>
  </si>
  <si>
    <t>2014г.</t>
  </si>
  <si>
    <t>замена труб Ду108-90м</t>
  </si>
  <si>
    <t>замена трубы 8м</t>
  </si>
  <si>
    <t>2014г.-</t>
  </si>
  <si>
    <t>98м - магистраль</t>
  </si>
  <si>
    <t>с 2014 по 2023гг.</t>
  </si>
  <si>
    <r>
      <t>до ТК№80 (</t>
    </r>
    <r>
      <rPr>
        <b/>
        <sz val="10"/>
        <rFont val="Arial Cyr"/>
        <charset val="204"/>
      </rPr>
      <t>ТК65-ТК72</t>
    </r>
    <r>
      <rPr>
        <sz val="10"/>
        <rFont val="Arial Cyr"/>
        <charset val="204"/>
      </rPr>
      <t>)</t>
    </r>
  </si>
  <si>
    <t>замена труб Ду 325 - 34,5п.м</t>
  </si>
  <si>
    <t>замена труб Ду325 - 16м</t>
  </si>
  <si>
    <t>15м-ремонт.</t>
  </si>
  <si>
    <t>20м-ремонт.</t>
  </si>
  <si>
    <t>31м-ремонт</t>
  </si>
  <si>
    <t>ветхие т/сети:</t>
  </si>
  <si>
    <t>ремонтные уч-ки:</t>
  </si>
  <si>
    <t>магистр.</t>
  </si>
  <si>
    <t>80м-рем.</t>
  </si>
  <si>
    <t>двор.</t>
  </si>
  <si>
    <t>из них: 962,5м - магистраль, 1123м- дворовка</t>
  </si>
  <si>
    <t xml:space="preserve">составляют </t>
  </si>
  <si>
    <t>м</t>
  </si>
  <si>
    <t>потяженность отремонтированных т/сетей от котельной №2 по годам, м</t>
  </si>
  <si>
    <t>из них: 2205м - магистраль, 1292,4м- дворовка</t>
  </si>
  <si>
    <t>магистраль</t>
  </si>
  <si>
    <t>нет</t>
  </si>
  <si>
    <r>
      <t>до ж.д. ул. Пушкина 41А</t>
    </r>
    <r>
      <rPr>
        <sz val="10"/>
        <color theme="9" tint="0.39997558519241921"/>
        <rFont val="Arial Cyr"/>
        <charset val="204"/>
      </rPr>
      <t xml:space="preserve"> (0,026)</t>
    </r>
  </si>
  <si>
    <r>
      <t>до ж.д ул. К. Маркса 46</t>
    </r>
    <r>
      <rPr>
        <sz val="10"/>
        <color theme="9" tint="0.39997558519241921"/>
        <rFont val="Arial Cyr"/>
        <charset val="204"/>
      </rPr>
      <t>(0,061)</t>
    </r>
  </si>
  <si>
    <r>
      <t>до ж.д ул. Пушкина 50а</t>
    </r>
    <r>
      <rPr>
        <sz val="10"/>
        <color theme="9" tint="0.39997558519241921"/>
        <rFont val="Arial Cyr"/>
        <charset val="204"/>
      </rPr>
      <t>(0,152)</t>
    </r>
  </si>
  <si>
    <r>
      <t>до ж.д ул. Пушкина 50а</t>
    </r>
    <r>
      <rPr>
        <sz val="10"/>
        <color theme="9" tint="0.39997558519241921"/>
        <rFont val="Arial Cyr"/>
        <charset val="204"/>
      </rPr>
      <t xml:space="preserve"> (0,152)</t>
    </r>
  </si>
  <si>
    <t>d=89</t>
  </si>
  <si>
    <t>d=57</t>
  </si>
  <si>
    <t>d=76</t>
  </si>
  <si>
    <t>19,5d=89 и 17,5 d=108</t>
  </si>
  <si>
    <t>33 d=57 и 69 d=89</t>
  </si>
  <si>
    <t>11 d=108</t>
  </si>
  <si>
    <t>13,7 d=108 и 48 d=89</t>
  </si>
  <si>
    <t>ИП Жариков</t>
  </si>
  <si>
    <t>53м</t>
  </si>
  <si>
    <t xml:space="preserve">   2d=76мм</t>
  </si>
  <si>
    <t>"________"_________________ 2025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</si>
</sst>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65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9"/>
      <name val="Arial Cyr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6"/>
      <name val="Arial Cyr"/>
      <charset val="204"/>
    </font>
    <font>
      <sz val="14"/>
      <name val="Arial Cyr"/>
      <charset val="204"/>
    </font>
    <font>
      <b/>
      <sz val="20"/>
      <name val="Arial Cyr"/>
      <charset val="204"/>
    </font>
    <font>
      <sz val="20"/>
      <name val="Arial Cyr"/>
      <charset val="204"/>
    </font>
    <font>
      <sz val="16"/>
      <name val="Arial"/>
      <family val="2"/>
      <charset val="204"/>
    </font>
    <font>
      <sz val="10"/>
      <name val="Arial Cyr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22"/>
      <name val="Arial Cyr"/>
      <charset val="204"/>
    </font>
    <font>
      <b/>
      <sz val="26"/>
      <name val="Arial Cyr"/>
      <charset val="204"/>
    </font>
    <font>
      <sz val="18"/>
      <name val="Arial Cyr"/>
      <charset val="204"/>
    </font>
    <font>
      <sz val="10"/>
      <color indexed="10"/>
      <name val="Arial Cyr"/>
      <charset val="204"/>
    </font>
    <font>
      <b/>
      <sz val="16"/>
      <name val="Arial Cyr"/>
      <charset val="204"/>
    </font>
    <font>
      <sz val="26"/>
      <name val="Arial Cyr"/>
      <charset val="204"/>
    </font>
    <font>
      <b/>
      <sz val="12"/>
      <name val="Arial Cyr"/>
      <charset val="204"/>
    </font>
    <font>
      <b/>
      <sz val="18"/>
      <name val="Arial Cyr"/>
      <charset val="204"/>
    </font>
    <font>
      <b/>
      <sz val="14"/>
      <name val="Arial Cyr"/>
      <charset val="204"/>
    </font>
    <font>
      <b/>
      <sz val="20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u/>
      <sz val="10"/>
      <name val="Arial Cyr"/>
      <charset val="204"/>
    </font>
    <font>
      <u/>
      <sz val="20"/>
      <color indexed="8"/>
      <name val="Times New Roman"/>
      <family val="1"/>
      <charset val="204"/>
    </font>
    <font>
      <b/>
      <u/>
      <sz val="20"/>
      <color indexed="8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20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1"/>
      <name val="Arial Cyr"/>
      <charset val="204"/>
    </font>
    <font>
      <b/>
      <u/>
      <sz val="20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8" tint="0.59999389629810485"/>
      <name val="Arial Cyr"/>
      <charset val="204"/>
    </font>
    <font>
      <sz val="18"/>
      <color theme="4"/>
      <name val="Arial Cyr"/>
      <charset val="204"/>
    </font>
    <font>
      <sz val="10"/>
      <color theme="4"/>
      <name val="Arial Cyr"/>
      <charset val="204"/>
    </font>
    <font>
      <sz val="14"/>
      <color theme="4"/>
      <name val="Arial Cyr"/>
      <charset val="204"/>
    </font>
    <font>
      <b/>
      <sz val="12"/>
      <color rgb="FF000000"/>
      <name val="Arial Cyr"/>
    </font>
    <font>
      <sz val="12"/>
      <color rgb="FF000000"/>
      <name val="Arial Cyr"/>
    </font>
    <font>
      <sz val="16"/>
      <color rgb="FFFF0000"/>
      <name val="Arial Cyr"/>
      <charset val="204"/>
    </font>
    <font>
      <sz val="12"/>
      <color theme="8" tint="0.59999389629810485"/>
      <name val="Arial Cyr"/>
      <charset val="204"/>
    </font>
    <font>
      <sz val="10"/>
      <color theme="4" tint="0.59999389629810485"/>
      <name val="Arial Cyr"/>
      <charset val="204"/>
    </font>
    <font>
      <b/>
      <u/>
      <sz val="10"/>
      <name val="Arial Cyr"/>
      <charset val="204"/>
    </font>
    <font>
      <b/>
      <sz val="20"/>
      <name val="Times New Roman"/>
      <family val="1"/>
      <charset val="204"/>
    </font>
    <font>
      <sz val="10"/>
      <color rgb="FFFF0000"/>
      <name val="Arial Cyr"/>
      <charset val="204"/>
    </font>
    <font>
      <sz val="10"/>
      <color theme="1"/>
      <name val="Arial Cyr"/>
      <charset val="204"/>
    </font>
    <font>
      <sz val="28"/>
      <name val="Arial Cyr"/>
      <charset val="204"/>
    </font>
    <font>
      <b/>
      <sz val="28"/>
      <color indexed="8"/>
      <name val="Times New Roman"/>
      <family val="1"/>
      <charset val="204"/>
    </font>
    <font>
      <sz val="12"/>
      <color rgb="FFFF0000"/>
      <name val="Arial Cyr"/>
      <charset val="204"/>
    </font>
    <font>
      <sz val="17"/>
      <name val="Times New Roman"/>
      <family val="1"/>
      <charset val="204"/>
    </font>
    <font>
      <b/>
      <i/>
      <sz val="10"/>
      <name val="Arial Cyr"/>
      <charset val="204"/>
    </font>
    <font>
      <u/>
      <sz val="14"/>
      <name val="Arial Cyr"/>
      <charset val="204"/>
    </font>
    <font>
      <i/>
      <sz val="10"/>
      <color theme="5"/>
      <name val="Arial Cyr"/>
      <charset val="204"/>
    </font>
    <font>
      <sz val="10"/>
      <color theme="5" tint="-0.249977111117893"/>
      <name val="Arial Cyr"/>
      <charset val="204"/>
    </font>
    <font>
      <sz val="10"/>
      <color theme="9" tint="0.39997558519241921"/>
      <name val="Arial Cyr"/>
      <charset val="204"/>
    </font>
    <font>
      <b/>
      <sz val="10"/>
      <color theme="9" tint="0.39997558519241921"/>
      <name val="Arial Cyr"/>
      <charset val="204"/>
    </font>
    <font>
      <sz val="8"/>
      <color theme="9" tint="0.39997558519241921"/>
      <name val="Arial Cyr"/>
      <charset val="204"/>
    </font>
    <font>
      <b/>
      <sz val="10"/>
      <color rgb="FFFF0000"/>
      <name val="Arial Cyr"/>
      <charset val="204"/>
    </font>
  </fonts>
  <fills count="41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Dash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Dashed">
        <color indexed="64"/>
      </top>
      <bottom/>
      <diagonal/>
    </border>
    <border>
      <left/>
      <right style="mediumDashed">
        <color indexed="64"/>
      </right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 style="mediumDashed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53"/>
      </top>
      <bottom/>
      <diagonal/>
    </border>
    <border>
      <left/>
      <right/>
      <top/>
      <bottom style="thin">
        <color indexed="5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theme="5" tint="-0.249977111117893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1" fillId="0" borderId="0"/>
    <xf numFmtId="43" fontId="11" fillId="0" borderId="0" applyFont="0" applyFill="0" applyBorder="0" applyAlignment="0" applyProtection="0"/>
  </cellStyleXfs>
  <cellXfs count="1481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7" xfId="0" applyBorder="1"/>
    <xf numFmtId="0" fontId="0" fillId="0" borderId="0" xfId="0" applyBorder="1" applyAlignment="1">
      <alignment vertical="top"/>
    </xf>
    <xf numFmtId="0" fontId="1" fillId="0" borderId="0" xfId="0" applyFont="1" applyBorder="1" applyAlignment="1">
      <alignment vertical="center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6" fillId="0" borderId="0" xfId="0" applyFont="1" applyAlignment="1">
      <alignment vertical="top"/>
    </xf>
    <xf numFmtId="0" fontId="6" fillId="0" borderId="0" xfId="0" applyFont="1" applyAlignment="1">
      <alignment horizontal="left"/>
    </xf>
    <xf numFmtId="0" fontId="6" fillId="0" borderId="0" xfId="0" applyFont="1" applyBorder="1" applyAlignment="1">
      <alignment horizontal="center" vertical="top"/>
    </xf>
    <xf numFmtId="0" fontId="6" fillId="0" borderId="0" xfId="0" applyFont="1"/>
    <xf numFmtId="0" fontId="6" fillId="0" borderId="0" xfId="0" applyFont="1" applyAlignment="1">
      <alignment horizontal="center" vertical="top"/>
    </xf>
    <xf numFmtId="0" fontId="6" fillId="0" borderId="8" xfId="0" applyFont="1" applyBorder="1" applyAlignment="1">
      <alignment horizontal="center"/>
    </xf>
    <xf numFmtId="0" fontId="6" fillId="0" borderId="11" xfId="0" applyFont="1" applyBorder="1"/>
    <xf numFmtId="0" fontId="6" fillId="0" borderId="8" xfId="0" applyFont="1" applyBorder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vertical="top"/>
    </xf>
    <xf numFmtId="0" fontId="4" fillId="0" borderId="0" xfId="0" applyFont="1"/>
    <xf numFmtId="0" fontId="6" fillId="0" borderId="0" xfId="0" applyFont="1" applyBorder="1" applyAlignment="1">
      <alignment horizontal="left"/>
    </xf>
    <xf numFmtId="0" fontId="0" fillId="0" borderId="13" xfId="0" applyBorder="1"/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14" xfId="0" applyBorder="1"/>
    <xf numFmtId="0" fontId="9" fillId="0" borderId="0" xfId="0" applyFont="1" applyBorder="1" applyAlignment="1">
      <alignment vertical="top"/>
    </xf>
    <xf numFmtId="0" fontId="3" fillId="0" borderId="0" xfId="0" applyFont="1" applyBorder="1" applyAlignment="1">
      <alignment vertical="center"/>
    </xf>
    <xf numFmtId="0" fontId="0" fillId="0" borderId="0" xfId="0" applyBorder="1" applyAlignment="1">
      <alignment horizontal="right" vertical="top"/>
    </xf>
    <xf numFmtId="0" fontId="6" fillId="0" borderId="0" xfId="0" applyFont="1" applyBorder="1"/>
    <xf numFmtId="0" fontId="8" fillId="0" borderId="0" xfId="0" applyFont="1" applyBorder="1" applyAlignment="1">
      <alignment vertical="top"/>
    </xf>
    <xf numFmtId="0" fontId="0" fillId="0" borderId="0" xfId="0" applyBorder="1" applyAlignment="1">
      <alignment vertical="top" wrapText="1"/>
    </xf>
    <xf numFmtId="0" fontId="6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right" vertical="top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/>
    <xf numFmtId="0" fontId="0" fillId="0" borderId="0" xfId="0" applyBorder="1" applyAlignment="1">
      <alignment wrapText="1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6" fillId="0" borderId="0" xfId="0" applyFont="1" applyBorder="1" applyAlignment="1">
      <alignment horizontal="right"/>
    </xf>
    <xf numFmtId="0" fontId="0" fillId="0" borderId="18" xfId="0" applyBorder="1"/>
    <xf numFmtId="0" fontId="8" fillId="0" borderId="0" xfId="0" applyFont="1" applyBorder="1" applyAlignment="1">
      <alignment horizontal="right" vertical="top"/>
    </xf>
    <xf numFmtId="0" fontId="9" fillId="0" borderId="0" xfId="0" applyFont="1" applyBorder="1" applyAlignment="1">
      <alignment horizontal="right" vertical="top"/>
    </xf>
    <xf numFmtId="0" fontId="8" fillId="0" borderId="0" xfId="0" applyFont="1" applyBorder="1" applyAlignment="1">
      <alignment horizontal="center"/>
    </xf>
    <xf numFmtId="0" fontId="6" fillId="0" borderId="0" xfId="0" applyFont="1" applyBorder="1" applyAlignment="1">
      <alignment vertical="top"/>
    </xf>
    <xf numFmtId="0" fontId="0" fillId="0" borderId="8" xfId="0" applyBorder="1" applyAlignment="1">
      <alignment vertical="top"/>
    </xf>
    <xf numFmtId="0" fontId="6" fillId="0" borderId="8" xfId="0" applyFont="1" applyBorder="1" applyAlignment="1"/>
    <xf numFmtId="0" fontId="6" fillId="0" borderId="0" xfId="0" applyFont="1" applyBorder="1" applyAlignment="1">
      <alignment horizontal="left" vertical="center"/>
    </xf>
    <xf numFmtId="0" fontId="0" fillId="0" borderId="0" xfId="0" applyFill="1" applyBorder="1"/>
    <xf numFmtId="0" fontId="6" fillId="0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center" vertical="top"/>
    </xf>
    <xf numFmtId="0" fontId="6" fillId="0" borderId="8" xfId="0" applyFont="1" applyBorder="1" applyAlignment="1">
      <alignment horizontal="left" vertical="center"/>
    </xf>
    <xf numFmtId="0" fontId="6" fillId="0" borderId="19" xfId="0" applyFont="1" applyBorder="1" applyAlignment="1">
      <alignment horizontal="center"/>
    </xf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14" fillId="0" borderId="0" xfId="0" applyFont="1" applyBorder="1"/>
    <xf numFmtId="0" fontId="8" fillId="0" borderId="0" xfId="0" applyFont="1" applyBorder="1"/>
    <xf numFmtId="0" fontId="14" fillId="0" borderId="0" xfId="0" applyFont="1" applyBorder="1" applyAlignment="1">
      <alignment vertical="center"/>
    </xf>
    <xf numFmtId="0" fontId="15" fillId="0" borderId="0" xfId="0" applyFont="1" applyBorder="1"/>
    <xf numFmtId="0" fontId="0" fillId="0" borderId="27" xfId="0" applyBorder="1"/>
    <xf numFmtId="0" fontId="0" fillId="0" borderId="5" xfId="0" applyFill="1" applyBorder="1"/>
    <xf numFmtId="0" fontId="0" fillId="0" borderId="7" xfId="0" applyFill="1" applyBorder="1"/>
    <xf numFmtId="0" fontId="8" fillId="0" borderId="0" xfId="0" applyFont="1" applyBorder="1" applyAlignment="1">
      <alignment vertical="center"/>
    </xf>
    <xf numFmtId="0" fontId="0" fillId="0" borderId="1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16" fillId="0" borderId="0" xfId="0" applyFont="1"/>
    <xf numFmtId="0" fontId="0" fillId="0" borderId="31" xfId="0" applyFill="1" applyBorder="1"/>
    <xf numFmtId="0" fontId="0" fillId="0" borderId="25" xfId="0" applyFill="1" applyBorder="1"/>
    <xf numFmtId="0" fontId="0" fillId="0" borderId="26" xfId="0" applyFill="1" applyBorder="1"/>
    <xf numFmtId="0" fontId="0" fillId="0" borderId="4" xfId="0" applyFill="1" applyBorder="1"/>
    <xf numFmtId="0" fontId="0" fillId="0" borderId="28" xfId="0" applyFill="1" applyBorder="1"/>
    <xf numFmtId="0" fontId="0" fillId="0" borderId="32" xfId="0" applyBorder="1" applyAlignment="1">
      <alignment horizontal="center"/>
    </xf>
    <xf numFmtId="0" fontId="0" fillId="0" borderId="24" xfId="0" applyBorder="1" applyAlignment="1"/>
    <xf numFmtId="0" fontId="0" fillId="0" borderId="25" xfId="0" applyBorder="1" applyAlignment="1"/>
    <xf numFmtId="0" fontId="0" fillId="0" borderId="24" xfId="0" applyFill="1" applyBorder="1"/>
    <xf numFmtId="0" fontId="0" fillId="0" borderId="33" xfId="0" applyFill="1" applyBorder="1"/>
    <xf numFmtId="0" fontId="0" fillId="0" borderId="16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1" xfId="0" applyFill="1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35" xfId="0" applyFill="1" applyBorder="1" applyAlignment="1">
      <alignment horizontal="center"/>
    </xf>
    <xf numFmtId="0" fontId="0" fillId="0" borderId="37" xfId="0" applyFill="1" applyBorder="1" applyAlignment="1">
      <alignment horizontal="center"/>
    </xf>
    <xf numFmtId="0" fontId="0" fillId="0" borderId="40" xfId="0" applyFill="1" applyBorder="1" applyAlignment="1">
      <alignment horizontal="center"/>
    </xf>
    <xf numFmtId="0" fontId="0" fillId="13" borderId="37" xfId="0" applyFill="1" applyBorder="1" applyAlignment="1">
      <alignment horizontal="center"/>
    </xf>
    <xf numFmtId="0" fontId="0" fillId="13" borderId="24" xfId="0" applyFill="1" applyBorder="1" applyAlignment="1"/>
    <xf numFmtId="0" fontId="0" fillId="13" borderId="38" xfId="0" applyFill="1" applyBorder="1" applyAlignment="1">
      <alignment horizontal="center"/>
    </xf>
    <xf numFmtId="0" fontId="0" fillId="13" borderId="6" xfId="0" applyFill="1" applyBorder="1"/>
    <xf numFmtId="0" fontId="0" fillId="13" borderId="26" xfId="0" applyFill="1" applyBorder="1" applyAlignment="1"/>
    <xf numFmtId="0" fontId="0" fillId="13" borderId="41" xfId="0" applyFill="1" applyBorder="1" applyAlignment="1">
      <alignment horizontal="center"/>
    </xf>
    <xf numFmtId="0" fontId="0" fillId="13" borderId="24" xfId="0" applyFill="1" applyBorder="1"/>
    <xf numFmtId="0" fontId="0" fillId="13" borderId="33" xfId="0" applyFill="1" applyBorder="1"/>
    <xf numFmtId="0" fontId="0" fillId="13" borderId="33" xfId="0" applyFill="1" applyBorder="1" applyAlignment="1"/>
    <xf numFmtId="0" fontId="0" fillId="13" borderId="40" xfId="0" applyFill="1" applyBorder="1" applyAlignment="1">
      <alignment horizontal="center"/>
    </xf>
    <xf numFmtId="0" fontId="0" fillId="13" borderId="25" xfId="0" applyFill="1" applyBorder="1"/>
    <xf numFmtId="0" fontId="0" fillId="13" borderId="7" xfId="0" applyFill="1" applyBorder="1"/>
    <xf numFmtId="0" fontId="0" fillId="13" borderId="7" xfId="0" applyFill="1" applyBorder="1" applyAlignment="1"/>
    <xf numFmtId="0" fontId="0" fillId="13" borderId="36" xfId="0" applyFill="1" applyBorder="1" applyAlignment="1">
      <alignment horizontal="center"/>
    </xf>
    <xf numFmtId="0" fontId="0" fillId="13" borderId="4" xfId="0" applyFill="1" applyBorder="1"/>
    <xf numFmtId="0" fontId="0" fillId="13" borderId="28" xfId="0" applyFill="1" applyBorder="1"/>
    <xf numFmtId="0" fontId="0" fillId="13" borderId="31" xfId="0" applyFill="1" applyBorder="1" applyAlignment="1"/>
    <xf numFmtId="0" fontId="0" fillId="13" borderId="25" xfId="0" applyFill="1" applyBorder="1" applyAlignment="1"/>
    <xf numFmtId="0" fontId="0" fillId="13" borderId="35" xfId="0" applyFill="1" applyBorder="1" applyAlignment="1">
      <alignment horizontal="center"/>
    </xf>
    <xf numFmtId="0" fontId="0" fillId="13" borderId="26" xfId="0" applyFill="1" applyBorder="1"/>
    <xf numFmtId="0" fontId="0" fillId="13" borderId="29" xfId="0" applyFill="1" applyBorder="1" applyAlignment="1">
      <alignment horizontal="center"/>
    </xf>
    <xf numFmtId="0" fontId="0" fillId="13" borderId="31" xfId="0" applyFill="1" applyBorder="1"/>
    <xf numFmtId="0" fontId="0" fillId="13" borderId="6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13" borderId="32" xfId="0" applyFill="1" applyBorder="1" applyAlignment="1">
      <alignment horizontal="center"/>
    </xf>
    <xf numFmtId="0" fontId="0" fillId="13" borderId="0" xfId="0" applyFill="1" applyBorder="1" applyAlignment="1">
      <alignment horizontal="center"/>
    </xf>
    <xf numFmtId="0" fontId="0" fillId="13" borderId="42" xfId="0" applyFill="1" applyBorder="1" applyAlignment="1">
      <alignment horizontal="center"/>
    </xf>
    <xf numFmtId="0" fontId="0" fillId="0" borderId="42" xfId="0" applyBorder="1" applyAlignment="1">
      <alignment horizontal="center"/>
    </xf>
    <xf numFmtId="0" fontId="0" fillId="13" borderId="28" xfId="0" applyFill="1" applyBorder="1" applyAlignment="1">
      <alignment horizontal="center"/>
    </xf>
    <xf numFmtId="0" fontId="0" fillId="13" borderId="39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13" borderId="31" xfId="0" applyFill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13" borderId="46" xfId="0" applyFill="1" applyBorder="1" applyAlignment="1">
      <alignment horizontal="center"/>
    </xf>
    <xf numFmtId="0" fontId="0" fillId="13" borderId="13" xfId="0" applyFill="1" applyBorder="1" applyAlignment="1">
      <alignment horizontal="center"/>
    </xf>
    <xf numFmtId="0" fontId="0" fillId="13" borderId="43" xfId="0" applyFill="1" applyBorder="1" applyAlignment="1">
      <alignment horizontal="center"/>
    </xf>
    <xf numFmtId="0" fontId="0" fillId="13" borderId="49" xfId="0" applyFill="1" applyBorder="1" applyAlignment="1">
      <alignment horizontal="center"/>
    </xf>
    <xf numFmtId="0" fontId="0" fillId="13" borderId="50" xfId="0" applyFill="1" applyBorder="1" applyAlignment="1">
      <alignment horizontal="center"/>
    </xf>
    <xf numFmtId="0" fontId="0" fillId="0" borderId="25" xfId="0" applyFill="1" applyBorder="1" applyAlignment="1"/>
    <xf numFmtId="0" fontId="0" fillId="0" borderId="36" xfId="0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0" fillId="13" borderId="16" xfId="0" applyFill="1" applyBorder="1" applyAlignment="1">
      <alignment horizontal="center" wrapText="1"/>
    </xf>
    <xf numFmtId="0" fontId="0" fillId="0" borderId="51" xfId="0" applyFill="1" applyBorder="1" applyAlignment="1">
      <alignment horizontal="center" wrapText="1"/>
    </xf>
    <xf numFmtId="0" fontId="0" fillId="14" borderId="41" xfId="0" applyFill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14" borderId="40" xfId="0" applyFill="1" applyBorder="1" applyAlignment="1">
      <alignment horizontal="center"/>
    </xf>
    <xf numFmtId="0" fontId="0" fillId="14" borderId="36" xfId="0" applyFill="1" applyBorder="1" applyAlignment="1">
      <alignment horizontal="center"/>
    </xf>
    <xf numFmtId="0" fontId="4" fillId="13" borderId="38" xfId="0" applyFont="1" applyFill="1" applyBorder="1" applyAlignment="1">
      <alignment horizontal="center"/>
    </xf>
    <xf numFmtId="0" fontId="4" fillId="13" borderId="3" xfId="0" applyFont="1" applyFill="1" applyBorder="1" applyAlignment="1">
      <alignment horizontal="center" wrapText="1"/>
    </xf>
    <xf numFmtId="0" fontId="4" fillId="0" borderId="40" xfId="0" applyFont="1" applyBorder="1" applyAlignment="1">
      <alignment horizontal="center"/>
    </xf>
    <xf numFmtId="0" fontId="4" fillId="0" borderId="38" xfId="0" applyFont="1" applyFill="1" applyBorder="1" applyAlignment="1">
      <alignment horizontal="center"/>
    </xf>
    <xf numFmtId="0" fontId="4" fillId="13" borderId="35" xfId="0" applyFont="1" applyFill="1" applyBorder="1" applyAlignment="1">
      <alignment horizontal="center"/>
    </xf>
    <xf numFmtId="0" fontId="0" fillId="0" borderId="35" xfId="0" applyFill="1" applyBorder="1" applyAlignment="1">
      <alignment horizontal="center" wrapText="1"/>
    </xf>
    <xf numFmtId="0" fontId="4" fillId="0" borderId="35" xfId="0" applyFont="1" applyFill="1" applyBorder="1" applyAlignment="1">
      <alignment horizontal="center"/>
    </xf>
    <xf numFmtId="0" fontId="0" fillId="0" borderId="52" xfId="0" applyBorder="1"/>
    <xf numFmtId="0" fontId="0" fillId="0" borderId="53" xfId="0" applyBorder="1" applyAlignment="1">
      <alignment horizontal="center"/>
    </xf>
    <xf numFmtId="0" fontId="0" fillId="0" borderId="54" xfId="0" applyBorder="1" applyAlignment="1"/>
    <xf numFmtId="0" fontId="0" fillId="0" borderId="53" xfId="0" applyBorder="1" applyAlignment="1"/>
    <xf numFmtId="0" fontId="0" fillId="0" borderId="55" xfId="0" applyBorder="1" applyAlignment="1"/>
    <xf numFmtId="0" fontId="0" fillId="0" borderId="0" xfId="0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13" borderId="33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56" xfId="0" applyBorder="1"/>
    <xf numFmtId="0" fontId="0" fillId="0" borderId="46" xfId="0" applyBorder="1" applyAlignment="1"/>
    <xf numFmtId="0" fontId="0" fillId="0" borderId="56" xfId="0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21" fillId="0" borderId="0" xfId="0" applyFont="1" applyBorder="1" applyAlignment="1">
      <alignment horizontal="left"/>
    </xf>
    <xf numFmtId="0" fontId="22" fillId="0" borderId="0" xfId="0" applyFont="1"/>
    <xf numFmtId="0" fontId="7" fillId="0" borderId="0" xfId="0" applyFont="1"/>
    <xf numFmtId="0" fontId="18" fillId="0" borderId="0" xfId="0" applyFont="1" applyBorder="1"/>
    <xf numFmtId="0" fontId="6" fillId="0" borderId="61" xfId="0" applyFont="1" applyBorder="1"/>
    <xf numFmtId="0" fontId="23" fillId="0" borderId="0" xfId="0" applyFont="1"/>
    <xf numFmtId="0" fontId="9" fillId="0" borderId="0" xfId="0" applyFont="1"/>
    <xf numFmtId="0" fontId="4" fillId="0" borderId="0" xfId="0" applyFont="1" applyBorder="1"/>
    <xf numFmtId="0" fontId="24" fillId="0" borderId="0" xfId="0" applyFont="1"/>
    <xf numFmtId="0" fontId="9" fillId="0" borderId="0" xfId="0" applyFont="1" applyBorder="1"/>
    <xf numFmtId="0" fontId="8" fillId="0" borderId="0" xfId="0" applyFont="1"/>
    <xf numFmtId="0" fontId="26" fillId="0" borderId="0" xfId="0" applyFont="1"/>
    <xf numFmtId="0" fontId="24" fillId="0" borderId="0" xfId="0" applyFont="1" applyAlignment="1"/>
    <xf numFmtId="0" fontId="26" fillId="0" borderId="0" xfId="0" applyFont="1" applyAlignment="1"/>
    <xf numFmtId="0" fontId="27" fillId="0" borderId="0" xfId="0" applyFont="1"/>
    <xf numFmtId="0" fontId="24" fillId="0" borderId="0" xfId="0" applyFont="1" applyAlignment="1">
      <alignment horizontal="left"/>
    </xf>
    <xf numFmtId="0" fontId="26" fillId="0" borderId="0" xfId="0" applyFont="1" applyBorder="1"/>
    <xf numFmtId="0" fontId="24" fillId="0" borderId="0" xfId="0" applyFont="1" applyBorder="1"/>
    <xf numFmtId="0" fontId="24" fillId="0" borderId="0" xfId="0" applyFont="1" applyBorder="1" applyAlignment="1"/>
    <xf numFmtId="0" fontId="26" fillId="0" borderId="0" xfId="0" applyFont="1" applyBorder="1" applyAlignment="1"/>
    <xf numFmtId="0" fontId="27" fillId="0" borderId="0" xfId="0" applyFont="1" applyBorder="1"/>
    <xf numFmtId="0" fontId="28" fillId="0" borderId="0" xfId="0" applyFont="1" applyBorder="1"/>
    <xf numFmtId="0" fontId="0" fillId="0" borderId="0" xfId="0" applyFont="1" applyBorder="1"/>
    <xf numFmtId="0" fontId="25" fillId="0" borderId="0" xfId="0" applyFont="1" applyBorder="1"/>
    <xf numFmtId="0" fontId="29" fillId="0" borderId="0" xfId="0" applyFont="1" applyBorder="1"/>
    <xf numFmtId="0" fontId="30" fillId="0" borderId="0" xfId="0" applyFont="1" applyBorder="1" applyAlignment="1"/>
    <xf numFmtId="0" fontId="29" fillId="0" borderId="0" xfId="0" applyFont="1" applyBorder="1" applyAlignment="1"/>
    <xf numFmtId="0" fontId="23" fillId="0" borderId="0" xfId="0" applyFont="1" applyBorder="1"/>
    <xf numFmtId="0" fontId="32" fillId="0" borderId="0" xfId="0" applyFont="1" applyBorder="1"/>
    <xf numFmtId="0" fontId="33" fillId="0" borderId="0" xfId="0" applyFont="1" applyBorder="1"/>
    <xf numFmtId="0" fontId="6" fillId="0" borderId="0" xfId="0" applyFont="1" applyBorder="1" applyAlignment="1">
      <alignment horizontal="center"/>
    </xf>
    <xf numFmtId="0" fontId="8" fillId="0" borderId="0" xfId="0" applyFont="1" applyBorder="1" applyAlignment="1">
      <alignment horizontal="right" vertical="top"/>
    </xf>
    <xf numFmtId="0" fontId="7" fillId="0" borderId="0" xfId="0" applyFont="1" applyBorder="1"/>
    <xf numFmtId="0" fontId="5" fillId="0" borderId="0" xfId="0" applyFont="1"/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6" fillId="0" borderId="21" xfId="0" applyFont="1" applyBorder="1"/>
    <xf numFmtId="0" fontId="6" fillId="0" borderId="22" xfId="0" applyFont="1" applyBorder="1"/>
    <xf numFmtId="0" fontId="6" fillId="0" borderId="0" xfId="0" applyFont="1" applyBorder="1" applyAlignment="1">
      <alignment horizontal="left"/>
    </xf>
    <xf numFmtId="0" fontId="1" fillId="0" borderId="0" xfId="0" applyFont="1" applyBorder="1"/>
    <xf numFmtId="0" fontId="0" fillId="0" borderId="0" xfId="0" applyBorder="1" applyAlignment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/>
    </xf>
    <xf numFmtId="0" fontId="6" fillId="0" borderId="13" xfId="0" applyFont="1" applyBorder="1" applyAlignment="1">
      <alignment horizontal="center"/>
    </xf>
    <xf numFmtId="0" fontId="0" fillId="0" borderId="0" xfId="0" applyBorder="1" applyAlignment="1">
      <alignment vertical="top"/>
    </xf>
    <xf numFmtId="0" fontId="18" fillId="0" borderId="0" xfId="0" applyFont="1" applyBorder="1" applyAlignment="1">
      <alignment horizontal="right"/>
    </xf>
    <xf numFmtId="0" fontId="0" fillId="0" borderId="64" xfId="0" applyBorder="1"/>
    <xf numFmtId="0" fontId="0" fillId="0" borderId="42" xfId="0" applyBorder="1"/>
    <xf numFmtId="0" fontId="0" fillId="0" borderId="7" xfId="0" applyBorder="1" applyAlignment="1">
      <alignment vertical="top"/>
    </xf>
    <xf numFmtId="0" fontId="0" fillId="15" borderId="0" xfId="0" applyFill="1" applyBorder="1"/>
    <xf numFmtId="0" fontId="5" fillId="0" borderId="12" xfId="0" applyFont="1" applyBorder="1" applyAlignment="1">
      <alignment horizontal="left"/>
    </xf>
    <xf numFmtId="0" fontId="6" fillId="0" borderId="0" xfId="0" applyFont="1" applyBorder="1" applyAlignment="1">
      <alignment horizontal="left" vertical="center"/>
    </xf>
    <xf numFmtId="0" fontId="0" fillId="15" borderId="56" xfId="0" applyFill="1" applyBorder="1" applyAlignment="1">
      <alignment horizontal="center"/>
    </xf>
    <xf numFmtId="0" fontId="0" fillId="18" borderId="56" xfId="0" applyFill="1" applyBorder="1"/>
    <xf numFmtId="0" fontId="0" fillId="15" borderId="46" xfId="0" applyFill="1" applyBorder="1" applyAlignment="1"/>
    <xf numFmtId="0" fontId="0" fillId="0" borderId="63" xfId="0" applyBorder="1"/>
    <xf numFmtId="0" fontId="0" fillId="15" borderId="56" xfId="0" applyFill="1" applyBorder="1" applyAlignment="1">
      <alignment horizontal="right"/>
    </xf>
    <xf numFmtId="0" fontId="0" fillId="0" borderId="56" xfId="0" applyBorder="1" applyAlignment="1">
      <alignment horizontal="right"/>
    </xf>
    <xf numFmtId="0" fontId="0" fillId="0" borderId="56" xfId="0" applyFont="1" applyBorder="1" applyAlignment="1">
      <alignment horizontal="right"/>
    </xf>
    <xf numFmtId="0" fontId="0" fillId="15" borderId="56" xfId="0" applyFont="1" applyFill="1" applyBorder="1" applyAlignment="1">
      <alignment horizontal="right"/>
    </xf>
    <xf numFmtId="0" fontId="0" fillId="0" borderId="63" xfId="0" applyBorder="1" applyAlignment="1">
      <alignment horizontal="right"/>
    </xf>
    <xf numFmtId="0" fontId="4" fillId="15" borderId="63" xfId="0" applyFont="1" applyFill="1" applyBorder="1" applyAlignment="1">
      <alignment horizontal="right"/>
    </xf>
    <xf numFmtId="0" fontId="4" fillId="18" borderId="56" xfId="0" applyFont="1" applyFill="1" applyBorder="1" applyAlignment="1">
      <alignment horizontal="right"/>
    </xf>
    <xf numFmtId="0" fontId="4" fillId="18" borderId="56" xfId="0" applyFont="1" applyFill="1" applyBorder="1"/>
    <xf numFmtId="0" fontId="4" fillId="18" borderId="56" xfId="0" applyFont="1" applyFill="1" applyBorder="1" applyAlignment="1">
      <alignment horizontal="center"/>
    </xf>
    <xf numFmtId="0" fontId="4" fillId="18" borderId="63" xfId="0" applyFont="1" applyFill="1" applyBorder="1" applyAlignment="1">
      <alignment horizontal="right"/>
    </xf>
    <xf numFmtId="0" fontId="4" fillId="20" borderId="56" xfId="0" applyFont="1" applyFill="1" applyBorder="1"/>
    <xf numFmtId="0" fontId="4" fillId="21" borderId="56" xfId="0" applyFont="1" applyFill="1" applyBorder="1" applyAlignment="1">
      <alignment horizontal="right"/>
    </xf>
    <xf numFmtId="0" fontId="4" fillId="21" borderId="56" xfId="0" applyFont="1" applyFill="1" applyBorder="1"/>
    <xf numFmtId="0" fontId="4" fillId="18" borderId="0" xfId="0" applyFont="1" applyFill="1" applyBorder="1" applyAlignment="1">
      <alignment horizontal="right"/>
    </xf>
    <xf numFmtId="0" fontId="4" fillId="21" borderId="56" xfId="0" applyFont="1" applyFill="1" applyBorder="1" applyAlignment="1">
      <alignment horizontal="center"/>
    </xf>
    <xf numFmtId="0" fontId="0" fillId="18" borderId="0" xfId="0" applyFill="1"/>
    <xf numFmtId="0" fontId="4" fillId="18" borderId="0" xfId="0" applyFont="1" applyFill="1"/>
    <xf numFmtId="0" fontId="0" fillId="15" borderId="0" xfId="0" applyFill="1"/>
    <xf numFmtId="0" fontId="0" fillId="15" borderId="13" xfId="0" applyFill="1" applyBorder="1" applyAlignment="1"/>
    <xf numFmtId="0" fontId="5" fillId="0" borderId="0" xfId="0" applyFont="1" applyAlignment="1">
      <alignment vertical="top"/>
    </xf>
    <xf numFmtId="0" fontId="4" fillId="25" borderId="25" xfId="0" applyFont="1" applyFill="1" applyBorder="1" applyAlignment="1">
      <alignment horizontal="center" wrapText="1"/>
    </xf>
    <xf numFmtId="0" fontId="0" fillId="25" borderId="56" xfId="0" applyFill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7" fillId="0" borderId="0" xfId="0" applyFont="1" applyBorder="1" applyAlignment="1"/>
    <xf numFmtId="0" fontId="0" fillId="0" borderId="0" xfId="0" applyBorder="1" applyAlignment="1">
      <alignment vertical="top"/>
    </xf>
    <xf numFmtId="0" fontId="5" fillId="0" borderId="7" xfId="0" applyFont="1" applyBorder="1" applyAlignment="1">
      <alignment vertical="top"/>
    </xf>
    <xf numFmtId="0" fontId="5" fillId="0" borderId="0" xfId="0" applyFont="1" applyBorder="1"/>
    <xf numFmtId="0" fontId="22" fillId="0" borderId="0" xfId="0" applyFont="1" applyBorder="1" applyAlignment="1">
      <alignment vertical="top"/>
    </xf>
    <xf numFmtId="0" fontId="22" fillId="0" borderId="0" xfId="0" applyFont="1" applyBorder="1" applyAlignment="1">
      <alignment horizontal="left" vertical="top"/>
    </xf>
    <xf numFmtId="0" fontId="40" fillId="0" borderId="0" xfId="0" applyFont="1" applyBorder="1"/>
    <xf numFmtId="0" fontId="8" fillId="0" borderId="0" xfId="0" applyFont="1" applyBorder="1" applyAlignment="1">
      <alignment horizontal="right" vertical="top"/>
    </xf>
    <xf numFmtId="0" fontId="7" fillId="0" borderId="0" xfId="0" applyFont="1" applyBorder="1" applyAlignment="1"/>
    <xf numFmtId="0" fontId="7" fillId="0" borderId="0" xfId="0" applyFont="1" applyAlignment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top"/>
    </xf>
    <xf numFmtId="0" fontId="5" fillId="0" borderId="0" xfId="0" applyFont="1" applyBorder="1" applyAlignment="1">
      <alignment vertical="top"/>
    </xf>
    <xf numFmtId="0" fontId="5" fillId="0" borderId="8" xfId="0" applyFont="1" applyBorder="1"/>
    <xf numFmtId="0" fontId="5" fillId="0" borderId="0" xfId="0" applyFont="1" applyBorder="1" applyAlignment="1">
      <alignment horizontal="left"/>
    </xf>
    <xf numFmtId="0" fontId="1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5" fillId="0" borderId="14" xfId="0" applyFont="1" applyBorder="1"/>
    <xf numFmtId="0" fontId="5" fillId="0" borderId="17" xfId="0" applyFont="1" applyBorder="1" applyAlignment="1">
      <alignment vertical="top"/>
    </xf>
    <xf numFmtId="0" fontId="36" fillId="0" borderId="0" xfId="0" applyFont="1"/>
    <xf numFmtId="0" fontId="20" fillId="0" borderId="0" xfId="0" applyFont="1" applyBorder="1" applyAlignment="1">
      <alignment vertical="top"/>
    </xf>
    <xf numFmtId="0" fontId="21" fillId="0" borderId="0" xfId="0" applyFont="1" applyBorder="1" applyAlignment="1">
      <alignment horizontal="center"/>
    </xf>
    <xf numFmtId="0" fontId="0" fillId="16" borderId="56" xfId="0" applyFill="1" applyBorder="1"/>
    <xf numFmtId="0" fontId="0" fillId="16" borderId="56" xfId="0" applyFont="1" applyFill="1" applyBorder="1"/>
    <xf numFmtId="0" fontId="0" fillId="16" borderId="56" xfId="0" applyFill="1" applyBorder="1" applyAlignment="1">
      <alignment horizontal="right" wrapText="1"/>
    </xf>
    <xf numFmtId="0" fontId="4" fillId="15" borderId="56" xfId="0" applyFont="1" applyFill="1" applyBorder="1" applyAlignment="1">
      <alignment horizontal="right"/>
    </xf>
    <xf numFmtId="0" fontId="4" fillId="0" borderId="0" xfId="0" applyFont="1" applyAlignment="1">
      <alignment horizontal="center"/>
    </xf>
    <xf numFmtId="0" fontId="4" fillId="26" borderId="0" xfId="0" applyFont="1" applyFill="1"/>
    <xf numFmtId="0" fontId="4" fillId="26" borderId="56" xfId="0" applyFont="1" applyFill="1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9" fillId="26" borderId="0" xfId="0" applyFont="1" applyFill="1"/>
    <xf numFmtId="0" fontId="4" fillId="26" borderId="0" xfId="0" applyFont="1" applyFill="1" applyAlignment="1">
      <alignment horizontal="center"/>
    </xf>
    <xf numFmtId="0" fontId="4" fillId="21" borderId="0" xfId="0" applyFont="1" applyFill="1" applyAlignment="1">
      <alignment horizontal="center"/>
    </xf>
    <xf numFmtId="0" fontId="4" fillId="21" borderId="0" xfId="0" applyFont="1" applyFill="1"/>
    <xf numFmtId="0" fontId="4" fillId="16" borderId="56" xfId="0" applyFont="1" applyFill="1" applyBorder="1"/>
    <xf numFmtId="0" fontId="20" fillId="0" borderId="0" xfId="0" applyFont="1" applyBorder="1" applyAlignment="1">
      <alignment horizontal="center"/>
    </xf>
    <xf numFmtId="0" fontId="0" fillId="0" borderId="0" xfId="0" applyBorder="1" applyAlignment="1"/>
    <xf numFmtId="0" fontId="4" fillId="19" borderId="56" xfId="0" applyFont="1" applyFill="1" applyBorder="1"/>
    <xf numFmtId="0" fontId="0" fillId="26" borderId="0" xfId="0" applyFill="1"/>
    <xf numFmtId="0" fontId="10" fillId="0" borderId="0" xfId="0" applyFont="1" applyBorder="1" applyAlignment="1">
      <alignment horizontal="center" vertical="top"/>
    </xf>
    <xf numFmtId="0" fontId="0" fillId="0" borderId="0" xfId="0" applyBorder="1" applyAlignment="1">
      <alignment horizontal="right"/>
    </xf>
    <xf numFmtId="0" fontId="0" fillId="25" borderId="16" xfId="0" applyFill="1" applyBorder="1"/>
    <xf numFmtId="0" fontId="0" fillId="25" borderId="26" xfId="0" applyFill="1" applyBorder="1"/>
    <xf numFmtId="0" fontId="0" fillId="25" borderId="52" xfId="0" applyFill="1" applyBorder="1"/>
    <xf numFmtId="0" fontId="0" fillId="25" borderId="52" xfId="0" applyFill="1" applyBorder="1" applyAlignment="1">
      <alignment horizontal="center" vertical="center"/>
    </xf>
    <xf numFmtId="0" fontId="0" fillId="26" borderId="16" xfId="0" applyFill="1" applyBorder="1"/>
    <xf numFmtId="0" fontId="0" fillId="26" borderId="26" xfId="0" applyFill="1" applyBorder="1"/>
    <xf numFmtId="0" fontId="0" fillId="26" borderId="52" xfId="0" applyFill="1" applyBorder="1"/>
    <xf numFmtId="0" fontId="0" fillId="26" borderId="52" xfId="0" applyFill="1" applyBorder="1" applyAlignment="1">
      <alignment horizontal="center" vertical="center"/>
    </xf>
    <xf numFmtId="0" fontId="0" fillId="26" borderId="13" xfId="0" applyFill="1" applyBorder="1"/>
    <xf numFmtId="0" fontId="0" fillId="0" borderId="0" xfId="0" applyBorder="1" applyAlignment="1"/>
    <xf numFmtId="0" fontId="8" fillId="0" borderId="0" xfId="0" applyFont="1" applyBorder="1" applyAlignment="1">
      <alignment horizontal="right" vertical="top"/>
    </xf>
    <xf numFmtId="0" fontId="6" fillId="0" borderId="0" xfId="0" applyFont="1" applyBorder="1" applyAlignment="1">
      <alignment horizontal="left"/>
    </xf>
    <xf numFmtId="0" fontId="6" fillId="0" borderId="8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25" borderId="13" xfId="0" applyFill="1" applyBorder="1"/>
    <xf numFmtId="0" fontId="0" fillId="25" borderId="46" xfId="0" applyFill="1" applyBorder="1" applyAlignment="1"/>
    <xf numFmtId="0" fontId="0" fillId="0" borderId="57" xfId="0" applyBorder="1"/>
    <xf numFmtId="0" fontId="0" fillId="0" borderId="60" xfId="0" applyBorder="1"/>
    <xf numFmtId="0" fontId="6" fillId="0" borderId="61" xfId="0" applyFont="1" applyBorder="1" applyAlignment="1">
      <alignment vertical="top"/>
    </xf>
    <xf numFmtId="0" fontId="6" fillId="0" borderId="0" xfId="0" applyFont="1" applyBorder="1" applyAlignment="1">
      <alignment horizontal="right"/>
    </xf>
    <xf numFmtId="0" fontId="51" fillId="0" borderId="0" xfId="0" applyFont="1" applyBorder="1"/>
    <xf numFmtId="0" fontId="1" fillId="0" borderId="8" xfId="0" applyFont="1" applyBorder="1" applyAlignment="1">
      <alignment vertical="center"/>
    </xf>
    <xf numFmtId="0" fontId="8" fillId="0" borderId="11" xfId="0" applyFont="1" applyBorder="1" applyAlignment="1">
      <alignment horizontal="right" vertical="top"/>
    </xf>
    <xf numFmtId="0" fontId="6" fillId="0" borderId="11" xfId="0" applyFont="1" applyBorder="1" applyAlignment="1">
      <alignment horizontal="right" vertical="top"/>
    </xf>
    <xf numFmtId="0" fontId="0" fillId="25" borderId="54" xfId="0" applyFill="1" applyBorder="1"/>
    <xf numFmtId="0" fontId="0" fillId="25" borderId="53" xfId="0" applyFill="1" applyBorder="1" applyAlignment="1"/>
    <xf numFmtId="0" fontId="0" fillId="25" borderId="55" xfId="0" applyFill="1" applyBorder="1" applyAlignment="1"/>
    <xf numFmtId="0" fontId="6" fillId="15" borderId="0" xfId="0" applyFont="1" applyFill="1" applyAlignment="1">
      <alignment horizontal="left"/>
    </xf>
    <xf numFmtId="0" fontId="0" fillId="15" borderId="53" xfId="0" applyFill="1" applyBorder="1" applyAlignment="1">
      <alignment horizontal="left"/>
    </xf>
    <xf numFmtId="0" fontId="0" fillId="15" borderId="55" xfId="0" applyFill="1" applyBorder="1" applyAlignment="1">
      <alignment horizontal="left"/>
    </xf>
    <xf numFmtId="0" fontId="0" fillId="25" borderId="13" xfId="0" applyFill="1" applyBorder="1" applyAlignment="1"/>
    <xf numFmtId="0" fontId="0" fillId="25" borderId="53" xfId="0" applyFill="1" applyBorder="1"/>
    <xf numFmtId="0" fontId="0" fillId="25" borderId="53" xfId="0" applyFill="1" applyBorder="1" applyAlignment="1">
      <alignment horizontal="center" vertical="center"/>
    </xf>
    <xf numFmtId="0" fontId="0" fillId="25" borderId="53" xfId="0" applyFill="1" applyBorder="1" applyAlignment="1">
      <alignment horizontal="left"/>
    </xf>
    <xf numFmtId="0" fontId="0" fillId="25" borderId="55" xfId="0" applyFill="1" applyBorder="1" applyAlignment="1">
      <alignment horizontal="left"/>
    </xf>
    <xf numFmtId="0" fontId="0" fillId="25" borderId="55" xfId="0" applyFill="1" applyBorder="1" applyAlignment="1">
      <alignment horizontal="center" vertical="center"/>
    </xf>
    <xf numFmtId="0" fontId="0" fillId="15" borderId="16" xfId="0" applyFill="1" applyBorder="1"/>
    <xf numFmtId="0" fontId="0" fillId="25" borderId="77" xfId="0" applyFill="1" applyBorder="1" applyAlignment="1">
      <alignment horizontal="center" vertical="center"/>
    </xf>
    <xf numFmtId="0" fontId="0" fillId="25" borderId="77" xfId="0" applyFill="1" applyBorder="1"/>
    <xf numFmtId="0" fontId="0" fillId="25" borderId="78" xfId="0" applyFill="1" applyBorder="1"/>
    <xf numFmtId="0" fontId="0" fillId="25" borderId="67" xfId="0" applyFill="1" applyBorder="1"/>
    <xf numFmtId="0" fontId="0" fillId="25" borderId="74" xfId="0" applyFill="1" applyBorder="1"/>
    <xf numFmtId="0" fontId="0" fillId="25" borderId="74" xfId="0" applyFill="1" applyBorder="1" applyAlignment="1">
      <alignment horizontal="center" vertical="center"/>
    </xf>
    <xf numFmtId="0" fontId="0" fillId="25" borderId="80" xfId="0" applyFill="1" applyBorder="1" applyAlignment="1"/>
    <xf numFmtId="0" fontId="0" fillId="21" borderId="63" xfId="0" applyFill="1" applyBorder="1"/>
    <xf numFmtId="0" fontId="4" fillId="21" borderId="63" xfId="0" applyFont="1" applyFill="1" applyBorder="1"/>
    <xf numFmtId="0" fontId="0" fillId="15" borderId="0" xfId="0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0" fillId="0" borderId="0" xfId="0" applyFont="1"/>
    <xf numFmtId="0" fontId="0" fillId="0" borderId="0" xfId="0" applyBorder="1" applyAlignment="1">
      <alignment horizontal="center" vertical="center"/>
    </xf>
    <xf numFmtId="0" fontId="51" fillId="15" borderId="0" xfId="0" applyFont="1" applyFill="1"/>
    <xf numFmtId="0" fontId="6" fillId="0" borderId="0" xfId="0" applyFont="1" applyBorder="1" applyAlignment="1">
      <alignment horizontal="left" vertical="center"/>
    </xf>
    <xf numFmtId="0" fontId="36" fillId="0" borderId="0" xfId="0" applyFont="1" applyBorder="1"/>
    <xf numFmtId="0" fontId="5" fillId="0" borderId="0" xfId="0" applyFont="1" applyBorder="1" applyAlignment="1">
      <alignment vertical="top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0" fontId="0" fillId="0" borderId="0" xfId="0" applyFont="1"/>
    <xf numFmtId="0" fontId="0" fillId="0" borderId="0" xfId="0" applyAlignment="1">
      <alignment horizontal="center" wrapText="1"/>
    </xf>
    <xf numFmtId="0" fontId="0" fillId="13" borderId="44" xfId="0" applyFill="1" applyBorder="1" applyAlignment="1">
      <alignment wrapText="1"/>
    </xf>
    <xf numFmtId="0" fontId="0" fillId="13" borderId="45" xfId="0" applyFill="1" applyBorder="1" applyAlignment="1">
      <alignment wrapText="1"/>
    </xf>
    <xf numFmtId="0" fontId="0" fillId="13" borderId="47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13" borderId="32" xfId="0" applyFill="1" applyBorder="1" applyAlignment="1">
      <alignment wrapText="1"/>
    </xf>
    <xf numFmtId="0" fontId="0" fillId="13" borderId="0" xfId="0" applyFill="1" applyBorder="1" applyAlignment="1">
      <alignment wrapText="1"/>
    </xf>
    <xf numFmtId="0" fontId="0" fillId="13" borderId="16" xfId="0" applyFill="1" applyBorder="1" applyAlignment="1">
      <alignment wrapText="1"/>
    </xf>
    <xf numFmtId="0" fontId="0" fillId="0" borderId="32" xfId="0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45" xfId="0" applyFill="1" applyBorder="1" applyAlignment="1">
      <alignment wrapText="1"/>
    </xf>
    <xf numFmtId="0" fontId="0" fillId="0" borderId="47" xfId="0" applyFill="1" applyBorder="1" applyAlignment="1">
      <alignment wrapText="1"/>
    </xf>
    <xf numFmtId="0" fontId="0" fillId="0" borderId="32" xfId="0" applyFill="1" applyBorder="1" applyAlignment="1">
      <alignment wrapText="1"/>
    </xf>
    <xf numFmtId="0" fontId="0" fillId="0" borderId="16" xfId="0" applyFill="1" applyBorder="1" applyAlignment="1">
      <alignment wrapText="1"/>
    </xf>
    <xf numFmtId="0" fontId="0" fillId="0" borderId="44" xfId="0" applyFill="1" applyBorder="1" applyAlignment="1">
      <alignment wrapText="1"/>
    </xf>
    <xf numFmtId="0" fontId="0" fillId="14" borderId="32" xfId="0" applyFill="1" applyBorder="1" applyAlignment="1">
      <alignment wrapText="1"/>
    </xf>
    <xf numFmtId="0" fontId="0" fillId="14" borderId="0" xfId="0" applyFill="1" applyBorder="1" applyAlignment="1">
      <alignment wrapText="1"/>
    </xf>
    <xf numFmtId="0" fontId="0" fillId="14" borderId="16" xfId="0" applyFill="1" applyBorder="1" applyAlignment="1">
      <alignment wrapText="1"/>
    </xf>
    <xf numFmtId="0" fontId="0" fillId="0" borderId="58" xfId="0" applyBorder="1" applyAlignment="1">
      <alignment wrapText="1"/>
    </xf>
    <xf numFmtId="0" fontId="0" fillId="25" borderId="0" xfId="0" applyFill="1" applyBorder="1" applyAlignment="1">
      <alignment wrapText="1"/>
    </xf>
    <xf numFmtId="0" fontId="22" fillId="0" borderId="56" xfId="0" applyFont="1" applyBorder="1"/>
    <xf numFmtId="0" fontId="4" fillId="0" borderId="56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6" fillId="15" borderId="0" xfId="0" applyFont="1" applyFill="1" applyBorder="1"/>
    <xf numFmtId="0" fontId="0" fillId="15" borderId="26" xfId="0" applyFill="1" applyBorder="1"/>
    <xf numFmtId="0" fontId="0" fillId="15" borderId="52" xfId="0" applyFill="1" applyBorder="1"/>
    <xf numFmtId="0" fontId="0" fillId="21" borderId="13" xfId="0" applyFill="1" applyBorder="1" applyAlignment="1"/>
    <xf numFmtId="0" fontId="0" fillId="21" borderId="25" xfId="0" applyFill="1" applyBorder="1" applyAlignment="1">
      <alignment horizontal="center" vertical="center"/>
    </xf>
    <xf numFmtId="0" fontId="0" fillId="21" borderId="16" xfId="0" applyFill="1" applyBorder="1"/>
    <xf numFmtId="0" fontId="0" fillId="21" borderId="26" xfId="0" applyFill="1" applyBorder="1"/>
    <xf numFmtId="0" fontId="0" fillId="21" borderId="52" xfId="0" applyFill="1" applyBorder="1"/>
    <xf numFmtId="0" fontId="0" fillId="21" borderId="52" xfId="0" applyFill="1" applyBorder="1" applyAlignment="1">
      <alignment horizontal="center" vertical="center"/>
    </xf>
    <xf numFmtId="0" fontId="0" fillId="25" borderId="47" xfId="0" applyFill="1" applyBorder="1" applyAlignment="1">
      <alignment horizontal="center"/>
    </xf>
    <xf numFmtId="0" fontId="0" fillId="0" borderId="47" xfId="0" applyBorder="1" applyAlignment="1">
      <alignment horizontal="center"/>
    </xf>
    <xf numFmtId="0" fontId="0" fillId="25" borderId="82" xfId="0" applyFill="1" applyBorder="1" applyAlignment="1">
      <alignment horizontal="center"/>
    </xf>
    <xf numFmtId="0" fontId="0" fillId="25" borderId="7" xfId="0" applyFill="1" applyBorder="1" applyAlignment="1">
      <alignment horizontal="center" vertical="center"/>
    </xf>
    <xf numFmtId="0" fontId="0" fillId="13" borderId="0" xfId="0" applyFill="1" applyBorder="1" applyAlignment="1">
      <alignment horizontal="center" wrapText="1"/>
    </xf>
    <xf numFmtId="0" fontId="42" fillId="0" borderId="37" xfId="0" applyFont="1" applyFill="1" applyBorder="1" applyAlignment="1">
      <alignment horizontal="center"/>
    </xf>
    <xf numFmtId="0" fontId="42" fillId="13" borderId="38" xfId="0" applyFont="1" applyFill="1" applyBorder="1" applyAlignment="1">
      <alignment horizontal="center"/>
    </xf>
    <xf numFmtId="0" fontId="42" fillId="14" borderId="39" xfId="0" applyFont="1" applyFill="1" applyBorder="1" applyAlignment="1">
      <alignment horizontal="center"/>
    </xf>
    <xf numFmtId="0" fontId="42" fillId="14" borderId="35" xfId="0" applyFont="1" applyFill="1" applyBorder="1" applyAlignment="1">
      <alignment horizontal="center"/>
    </xf>
    <xf numFmtId="0" fontId="42" fillId="13" borderId="41" xfId="0" applyFont="1" applyFill="1" applyBorder="1" applyAlignment="1">
      <alignment horizontal="center"/>
    </xf>
    <xf numFmtId="0" fontId="0" fillId="27" borderId="56" xfId="0" applyFill="1" applyBorder="1"/>
    <xf numFmtId="0" fontId="16" fillId="0" borderId="0" xfId="0" applyFont="1" applyBorder="1" applyAlignment="1">
      <alignment vertical="center"/>
    </xf>
    <xf numFmtId="0" fontId="0" fillId="18" borderId="85" xfId="0" applyFill="1" applyBorder="1" applyAlignment="1">
      <alignment horizontal="center"/>
    </xf>
    <xf numFmtId="0" fontId="4" fillId="21" borderId="0" xfId="0" applyFont="1" applyFill="1" applyBorder="1"/>
    <xf numFmtId="0" fontId="4" fillId="26" borderId="0" xfId="0" applyFont="1" applyFill="1" applyBorder="1"/>
    <xf numFmtId="0" fontId="0" fillId="16" borderId="63" xfId="0" applyFill="1" applyBorder="1"/>
    <xf numFmtId="0" fontId="4" fillId="18" borderId="63" xfId="0" applyFont="1" applyFill="1" applyBorder="1"/>
    <xf numFmtId="0" fontId="4" fillId="20" borderId="63" xfId="0" applyFont="1" applyFill="1" applyBorder="1"/>
    <xf numFmtId="0" fontId="4" fillId="16" borderId="63" xfId="0" applyFont="1" applyFill="1" applyBorder="1"/>
    <xf numFmtId="0" fontId="0" fillId="15" borderId="63" xfId="0" applyFill="1" applyBorder="1"/>
    <xf numFmtId="0" fontId="0" fillId="15" borderId="63" xfId="0" applyFill="1" applyBorder="1" applyAlignment="1">
      <alignment horizontal="right"/>
    </xf>
    <xf numFmtId="0" fontId="0" fillId="0" borderId="47" xfId="0" applyBorder="1" applyAlignment="1"/>
    <xf numFmtId="0" fontId="0" fillId="27" borderId="56" xfId="0" applyFont="1" applyFill="1" applyBorder="1"/>
    <xf numFmtId="0" fontId="0" fillId="27" borderId="56" xfId="0" applyFill="1" applyBorder="1" applyAlignment="1">
      <alignment horizontal="right" wrapText="1"/>
    </xf>
    <xf numFmtId="0" fontId="4" fillId="27" borderId="56" xfId="0" applyFont="1" applyFill="1" applyBorder="1"/>
    <xf numFmtId="0" fontId="0" fillId="0" borderId="56" xfId="0" applyFill="1" applyBorder="1" applyAlignment="1">
      <alignment horizontal="center" vertical="center" wrapText="1"/>
    </xf>
    <xf numFmtId="0" fontId="51" fillId="26" borderId="26" xfId="0" applyFont="1" applyFill="1" applyBorder="1" applyAlignment="1">
      <alignment horizontal="center" vertical="center"/>
    </xf>
    <xf numFmtId="0" fontId="0" fillId="25" borderId="47" xfId="0" applyFill="1" applyBorder="1" applyAlignment="1">
      <alignment horizontal="center" vertical="center"/>
    </xf>
    <xf numFmtId="0" fontId="0" fillId="26" borderId="47" xfId="0" applyFill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21" borderId="45" xfId="0" applyFill="1" applyBorder="1" applyAlignment="1">
      <alignment horizontal="center" vertical="center"/>
    </xf>
    <xf numFmtId="0" fontId="0" fillId="25" borderId="82" xfId="0" applyFill="1" applyBorder="1" applyAlignment="1">
      <alignment horizontal="center" vertical="center"/>
    </xf>
    <xf numFmtId="0" fontId="0" fillId="25" borderId="84" xfId="0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horizontal="left"/>
    </xf>
    <xf numFmtId="0" fontId="5" fillId="0" borderId="0" xfId="0" applyFont="1" applyBorder="1" applyAlignment="1">
      <alignment vertical="top"/>
    </xf>
    <xf numFmtId="0" fontId="4" fillId="0" borderId="0" xfId="0" applyFont="1" applyAlignment="1">
      <alignment horizontal="left" wrapText="1"/>
    </xf>
    <xf numFmtId="0" fontId="53" fillId="0" borderId="0" xfId="0" applyFont="1"/>
    <xf numFmtId="0" fontId="54" fillId="0" borderId="0" xfId="0" applyFont="1"/>
    <xf numFmtId="0" fontId="4" fillId="15" borderId="0" xfId="0" applyFont="1" applyFill="1"/>
    <xf numFmtId="0" fontId="4" fillId="15" borderId="0" xfId="0" applyFont="1" applyFill="1" applyAlignment="1">
      <alignment horizontal="center" vertical="center"/>
    </xf>
    <xf numFmtId="0" fontId="4" fillId="15" borderId="7" xfId="0" applyFont="1" applyFill="1" applyBorder="1"/>
    <xf numFmtId="0" fontId="4" fillId="15" borderId="0" xfId="0" applyFont="1" applyFill="1" applyBorder="1"/>
    <xf numFmtId="0" fontId="0" fillId="15" borderId="0" xfId="0" applyFill="1" applyAlignment="1">
      <alignment horizontal="center" vertical="center"/>
    </xf>
    <xf numFmtId="0" fontId="0" fillId="15" borderId="77" xfId="0" applyFill="1" applyBorder="1"/>
    <xf numFmtId="0" fontId="0" fillId="15" borderId="77" xfId="0" applyFill="1" applyBorder="1" applyAlignment="1">
      <alignment horizontal="center" vertical="center"/>
    </xf>
    <xf numFmtId="0" fontId="0" fillId="15" borderId="77" xfId="0" applyFill="1" applyBorder="1" applyAlignment="1">
      <alignment horizontal="center"/>
    </xf>
    <xf numFmtId="0" fontId="0" fillId="15" borderId="77" xfId="0" applyFill="1" applyBorder="1" applyAlignment="1">
      <alignment horizontal="right"/>
    </xf>
    <xf numFmtId="0" fontId="0" fillId="15" borderId="0" xfId="0" applyFill="1" applyAlignment="1">
      <alignment wrapText="1"/>
    </xf>
    <xf numFmtId="0" fontId="4" fillId="15" borderId="77" xfId="0" applyFont="1" applyFill="1" applyBorder="1" applyAlignment="1">
      <alignment horizontal="right"/>
    </xf>
    <xf numFmtId="0" fontId="4" fillId="15" borderId="77" xfId="0" applyFont="1" applyFill="1" applyBorder="1" applyAlignment="1">
      <alignment horizontal="center" vertical="center"/>
    </xf>
    <xf numFmtId="0" fontId="4" fillId="15" borderId="77" xfId="0" applyFont="1" applyFill="1" applyBorder="1"/>
    <xf numFmtId="0" fontId="0" fillId="15" borderId="0" xfId="0" applyFill="1" applyAlignment="1">
      <alignment horizontal="left"/>
    </xf>
    <xf numFmtId="0" fontId="7" fillId="0" borderId="0" xfId="0" applyFont="1" applyFill="1" applyBorder="1" applyAlignment="1"/>
    <xf numFmtId="0" fontId="6" fillId="0" borderId="0" xfId="0" applyFont="1" applyBorder="1" applyAlignment="1">
      <alignment horizontal="center"/>
    </xf>
    <xf numFmtId="0" fontId="0" fillId="0" borderId="0" xfId="0" applyBorder="1" applyAlignment="1"/>
    <xf numFmtId="0" fontId="6" fillId="0" borderId="8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5" fillId="0" borderId="0" xfId="0" applyFont="1" applyBorder="1" applyAlignment="1">
      <alignment vertical="top"/>
    </xf>
    <xf numFmtId="0" fontId="0" fillId="0" borderId="24" xfId="0" applyBorder="1" applyAlignment="1">
      <alignment wrapText="1"/>
    </xf>
    <xf numFmtId="0" fontId="0" fillId="0" borderId="28" xfId="0" applyFill="1" applyBorder="1" applyAlignment="1">
      <alignment horizontal="center" wrapText="1"/>
    </xf>
    <xf numFmtId="0" fontId="0" fillId="0" borderId="4" xfId="0" applyFill="1" applyBorder="1" applyAlignment="1">
      <alignment wrapText="1"/>
    </xf>
    <xf numFmtId="0" fontId="0" fillId="0" borderId="7" xfId="0" applyFill="1" applyBorder="1" applyAlignment="1">
      <alignment horizontal="center" wrapText="1"/>
    </xf>
    <xf numFmtId="0" fontId="0" fillId="0" borderId="31" xfId="0" applyFill="1" applyBorder="1" applyAlignment="1">
      <alignment horizontal="center" wrapText="1"/>
    </xf>
    <xf numFmtId="0" fontId="0" fillId="0" borderId="26" xfId="0" applyFill="1" applyBorder="1" applyAlignment="1">
      <alignment wrapText="1"/>
    </xf>
    <xf numFmtId="0" fontId="0" fillId="13" borderId="33" xfId="0" applyFill="1" applyBorder="1" applyAlignment="1">
      <alignment horizontal="center" wrapText="1"/>
    </xf>
    <xf numFmtId="0" fontId="0" fillId="13" borderId="7" xfId="0" applyFill="1" applyBorder="1" applyAlignment="1">
      <alignment horizontal="center" wrapText="1"/>
    </xf>
    <xf numFmtId="0" fontId="0" fillId="13" borderId="28" xfId="0" applyFill="1" applyBorder="1" applyAlignment="1">
      <alignment horizontal="center" wrapText="1"/>
    </xf>
    <xf numFmtId="0" fontId="0" fillId="13" borderId="4" xfId="0" applyFill="1" applyBorder="1" applyAlignment="1">
      <alignment wrapText="1"/>
    </xf>
    <xf numFmtId="0" fontId="0" fillId="13" borderId="6" xfId="0" applyFill="1" applyBorder="1" applyAlignment="1">
      <alignment horizontal="center" wrapText="1"/>
    </xf>
    <xf numFmtId="0" fontId="0" fillId="13" borderId="3" xfId="0" applyFill="1" applyBorder="1" applyAlignment="1">
      <alignment wrapText="1"/>
    </xf>
    <xf numFmtId="0" fontId="0" fillId="13" borderId="6" xfId="0" applyFill="1" applyBorder="1" applyAlignment="1">
      <alignment wrapText="1"/>
    </xf>
    <xf numFmtId="0" fontId="0" fillId="13" borderId="26" xfId="0" applyFill="1" applyBorder="1" applyAlignment="1">
      <alignment wrapText="1"/>
    </xf>
    <xf numFmtId="0" fontId="0" fillId="0" borderId="33" xfId="0" applyFill="1" applyBorder="1" applyAlignment="1">
      <alignment horizontal="center" wrapText="1"/>
    </xf>
    <xf numFmtId="0" fontId="0" fillId="0" borderId="24" xfId="0" applyFill="1" applyBorder="1" applyAlignment="1">
      <alignment wrapText="1"/>
    </xf>
    <xf numFmtId="0" fontId="0" fillId="0" borderId="7" xfId="0" applyFill="1" applyBorder="1" applyAlignment="1">
      <alignment wrapText="1"/>
    </xf>
    <xf numFmtId="0" fontId="0" fillId="13" borderId="7" xfId="0" applyFill="1" applyBorder="1" applyAlignment="1">
      <alignment wrapText="1"/>
    </xf>
    <xf numFmtId="0" fontId="0" fillId="13" borderId="28" xfId="0" applyFill="1" applyBorder="1" applyAlignment="1">
      <alignment wrapText="1"/>
    </xf>
    <xf numFmtId="0" fontId="0" fillId="13" borderId="27" xfId="0" applyFill="1" applyBorder="1" applyAlignment="1">
      <alignment horizontal="center" wrapText="1"/>
    </xf>
    <xf numFmtId="0" fontId="0" fillId="13" borderId="27" xfId="0" applyFill="1" applyBorder="1" applyAlignment="1">
      <alignment wrapText="1"/>
    </xf>
    <xf numFmtId="0" fontId="0" fillId="13" borderId="31" xfId="0" applyFill="1" applyBorder="1" applyAlignment="1">
      <alignment horizontal="center" wrapText="1"/>
    </xf>
    <xf numFmtId="0" fontId="0" fillId="13" borderId="31" xfId="0" applyFill="1" applyBorder="1" applyAlignment="1">
      <alignment wrapText="1"/>
    </xf>
    <xf numFmtId="0" fontId="0" fillId="0" borderId="33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0" fillId="0" borderId="6" xfId="0" applyFill="1" applyBorder="1" applyAlignment="1">
      <alignment horizontal="center" wrapText="1"/>
    </xf>
    <xf numFmtId="0" fontId="0" fillId="0" borderId="3" xfId="0" applyFill="1" applyBorder="1" applyAlignment="1">
      <alignment wrapText="1"/>
    </xf>
    <xf numFmtId="0" fontId="0" fillId="13" borderId="33" xfId="0" applyFill="1" applyBorder="1" applyAlignment="1">
      <alignment wrapText="1"/>
    </xf>
    <xf numFmtId="0" fontId="0" fillId="13" borderId="1" xfId="0" applyFill="1" applyBorder="1" applyAlignment="1">
      <alignment horizontal="right" wrapText="1"/>
    </xf>
    <xf numFmtId="0" fontId="0" fillId="13" borderId="7" xfId="0" applyFill="1" applyBorder="1" applyAlignment="1">
      <alignment horizontal="right" wrapText="1"/>
    </xf>
    <xf numFmtId="0" fontId="0" fillId="13" borderId="25" xfId="0" applyFill="1" applyBorder="1" applyAlignment="1">
      <alignment horizontal="right" wrapText="1"/>
    </xf>
    <xf numFmtId="0" fontId="0" fillId="13" borderId="26" xfId="0" applyFill="1" applyBorder="1" applyAlignment="1">
      <alignment horizontal="right" wrapText="1"/>
    </xf>
    <xf numFmtId="0" fontId="0" fillId="13" borderId="31" xfId="0" applyFill="1" applyBorder="1" applyAlignment="1">
      <alignment horizontal="right" wrapText="1"/>
    </xf>
    <xf numFmtId="0" fontId="0" fillId="0" borderId="24" xfId="0" applyFill="1" applyBorder="1" applyAlignment="1">
      <alignment horizontal="right" wrapText="1"/>
    </xf>
    <xf numFmtId="0" fontId="0" fillId="0" borderId="33" xfId="0" applyFill="1" applyBorder="1" applyAlignment="1">
      <alignment horizontal="right" wrapText="1"/>
    </xf>
    <xf numFmtId="0" fontId="0" fillId="0" borderId="25" xfId="0" applyFill="1" applyBorder="1" applyAlignment="1">
      <alignment horizontal="right" wrapText="1"/>
    </xf>
    <xf numFmtId="0" fontId="0" fillId="0" borderId="7" xfId="0" applyFill="1" applyBorder="1" applyAlignment="1">
      <alignment horizontal="right" wrapText="1"/>
    </xf>
    <xf numFmtId="0" fontId="0" fillId="0" borderId="4" xfId="0" applyFill="1" applyBorder="1" applyAlignment="1">
      <alignment horizontal="right" wrapText="1"/>
    </xf>
    <xf numFmtId="0" fontId="0" fillId="0" borderId="28" xfId="0" applyFill="1" applyBorder="1" applyAlignment="1">
      <alignment horizontal="right" wrapText="1"/>
    </xf>
    <xf numFmtId="0" fontId="0" fillId="0" borderId="31" xfId="0" applyFill="1" applyBorder="1" applyAlignment="1">
      <alignment wrapText="1"/>
    </xf>
    <xf numFmtId="0" fontId="0" fillId="0" borderId="6" xfId="0" applyFill="1" applyBorder="1" applyAlignment="1">
      <alignment wrapText="1"/>
    </xf>
    <xf numFmtId="0" fontId="0" fillId="13" borderId="24" xfId="0" applyFill="1" applyBorder="1" applyAlignment="1">
      <alignment horizontal="right" wrapText="1"/>
    </xf>
    <xf numFmtId="0" fontId="0" fillId="13" borderId="33" xfId="0" applyFill="1" applyBorder="1" applyAlignment="1">
      <alignment horizontal="right" wrapText="1"/>
    </xf>
    <xf numFmtId="0" fontId="0" fillId="13" borderId="4" xfId="0" applyFill="1" applyBorder="1" applyAlignment="1">
      <alignment horizontal="right" wrapText="1"/>
    </xf>
    <xf numFmtId="0" fontId="0" fillId="13" borderId="28" xfId="0" applyFill="1" applyBorder="1" applyAlignment="1">
      <alignment horizontal="right" wrapText="1"/>
    </xf>
    <xf numFmtId="0" fontId="0" fillId="0" borderId="32" xfId="0" applyFill="1" applyBorder="1" applyAlignment="1">
      <alignment horizontal="center" wrapText="1"/>
    </xf>
    <xf numFmtId="0" fontId="0" fillId="0" borderId="42" xfId="0" applyFill="1" applyBorder="1" applyAlignment="1">
      <alignment horizontal="center" wrapText="1"/>
    </xf>
    <xf numFmtId="0" fontId="0" fillId="13" borderId="32" xfId="0" applyFill="1" applyBorder="1" applyAlignment="1">
      <alignment horizontal="center" wrapText="1"/>
    </xf>
    <xf numFmtId="0" fontId="0" fillId="13" borderId="42" xfId="0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0" fillId="0" borderId="2" xfId="0" applyFill="1" applyBorder="1" applyAlignment="1">
      <alignment horizontal="right" wrapText="1"/>
    </xf>
    <xf numFmtId="0" fontId="0" fillId="0" borderId="5" xfId="0" applyFill="1" applyBorder="1" applyAlignment="1">
      <alignment horizontal="right" wrapText="1"/>
    </xf>
    <xf numFmtId="0" fontId="0" fillId="15" borderId="25" xfId="0" applyFill="1" applyBorder="1" applyAlignment="1">
      <alignment wrapText="1"/>
    </xf>
    <xf numFmtId="0" fontId="0" fillId="0" borderId="26" xfId="0" applyFill="1" applyBorder="1" applyAlignment="1">
      <alignment horizontal="right" wrapText="1"/>
    </xf>
    <xf numFmtId="0" fontId="0" fillId="0" borderId="31" xfId="0" applyFill="1" applyBorder="1" applyAlignment="1">
      <alignment horizontal="right" wrapText="1"/>
    </xf>
    <xf numFmtId="0" fontId="0" fillId="0" borderId="16" xfId="0" applyFill="1" applyBorder="1" applyAlignment="1">
      <alignment horizontal="center" wrapText="1"/>
    </xf>
    <xf numFmtId="0" fontId="0" fillId="14" borderId="32" xfId="0" applyFill="1" applyBorder="1" applyAlignment="1">
      <alignment horizontal="center" wrapText="1"/>
    </xf>
    <xf numFmtId="0" fontId="0" fillId="14" borderId="24" xfId="0" applyFill="1" applyBorder="1" applyAlignment="1">
      <alignment horizontal="right" wrapText="1"/>
    </xf>
    <xf numFmtId="0" fontId="0" fillId="14" borderId="33" xfId="0" applyFill="1" applyBorder="1" applyAlignment="1">
      <alignment horizontal="right" wrapText="1"/>
    </xf>
    <xf numFmtId="0" fontId="0" fillId="14" borderId="24" xfId="0" applyFill="1" applyBorder="1" applyAlignment="1">
      <alignment wrapText="1"/>
    </xf>
    <xf numFmtId="0" fontId="0" fillId="14" borderId="0" xfId="0" applyFill="1" applyBorder="1" applyAlignment="1">
      <alignment horizontal="center" wrapText="1"/>
    </xf>
    <xf numFmtId="0" fontId="0" fillId="14" borderId="25" xfId="0" applyFill="1" applyBorder="1" applyAlignment="1">
      <alignment horizontal="right" wrapText="1"/>
    </xf>
    <xf numFmtId="0" fontId="0" fillId="14" borderId="25" xfId="0" applyFill="1" applyBorder="1" applyAlignment="1">
      <alignment wrapText="1"/>
    </xf>
    <xf numFmtId="0" fontId="0" fillId="14" borderId="28" xfId="0" applyFill="1" applyBorder="1" applyAlignment="1">
      <alignment horizontal="center" wrapText="1"/>
    </xf>
    <xf numFmtId="0" fontId="0" fillId="14" borderId="4" xfId="0" applyFill="1" applyBorder="1" applyAlignment="1">
      <alignment horizontal="right" wrapText="1"/>
    </xf>
    <xf numFmtId="0" fontId="0" fillId="14" borderId="16" xfId="0" applyFill="1" applyBorder="1" applyAlignment="1">
      <alignment horizontal="center" wrapText="1"/>
    </xf>
    <xf numFmtId="0" fontId="0" fillId="14" borderId="26" xfId="0" applyFill="1" applyBorder="1" applyAlignment="1">
      <alignment horizontal="right" wrapText="1"/>
    </xf>
    <xf numFmtId="0" fontId="0" fillId="14" borderId="26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31" xfId="0" applyBorder="1" applyAlignment="1">
      <alignment horizontal="center" wrapText="1"/>
    </xf>
    <xf numFmtId="0" fontId="0" fillId="0" borderId="31" xfId="0" applyBorder="1" applyAlignment="1">
      <alignment wrapText="1"/>
    </xf>
    <xf numFmtId="0" fontId="0" fillId="0" borderId="33" xfId="0" applyBorder="1" applyAlignment="1">
      <alignment horizontal="center" wrapText="1"/>
    </xf>
    <xf numFmtId="0" fontId="0" fillId="0" borderId="33" xfId="0" applyBorder="1" applyAlignment="1">
      <alignment wrapText="1"/>
    </xf>
    <xf numFmtId="0" fontId="0" fillId="0" borderId="28" xfId="0" applyBorder="1" applyAlignment="1">
      <alignment horizontal="center" wrapText="1"/>
    </xf>
    <xf numFmtId="0" fontId="0" fillId="0" borderId="28" xfId="0" applyBorder="1" applyAlignment="1">
      <alignment wrapText="1"/>
    </xf>
    <xf numFmtId="0" fontId="0" fillId="0" borderId="16" xfId="0" applyBorder="1" applyAlignment="1">
      <alignment horizontal="center" wrapText="1"/>
    </xf>
    <xf numFmtId="0" fontId="0" fillId="13" borderId="5" xfId="0" applyFill="1" applyBorder="1" applyAlignment="1">
      <alignment horizontal="center" wrapText="1"/>
    </xf>
    <xf numFmtId="0" fontId="0" fillId="13" borderId="2" xfId="0" applyFill="1" applyBorder="1" applyAlignment="1">
      <alignment wrapText="1"/>
    </xf>
    <xf numFmtId="0" fontId="0" fillId="13" borderId="5" xfId="0" applyFill="1" applyBorder="1" applyAlignment="1">
      <alignment wrapText="1"/>
    </xf>
    <xf numFmtId="0" fontId="0" fillId="0" borderId="6" xfId="0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25" borderId="7" xfId="0" applyFill="1" applyBorder="1" applyAlignment="1">
      <alignment horizontal="center" wrapText="1"/>
    </xf>
    <xf numFmtId="0" fontId="0" fillId="25" borderId="25" xfId="0" applyFill="1" applyBorder="1" applyAlignment="1">
      <alignment wrapText="1"/>
    </xf>
    <xf numFmtId="0" fontId="0" fillId="13" borderId="48" xfId="0" applyFill="1" applyBorder="1" applyAlignment="1">
      <alignment horizontal="center" wrapText="1"/>
    </xf>
    <xf numFmtId="0" fontId="0" fillId="13" borderId="3" xfId="0" applyFill="1" applyBorder="1" applyAlignment="1">
      <alignment horizontal="right" wrapText="1"/>
    </xf>
    <xf numFmtId="0" fontId="0" fillId="0" borderId="42" xfId="0" applyBorder="1" applyAlignment="1">
      <alignment horizontal="center" wrapText="1"/>
    </xf>
    <xf numFmtId="0" fontId="0" fillId="0" borderId="6" xfId="0" applyBorder="1" applyAlignment="1">
      <alignment wrapText="1"/>
    </xf>
    <xf numFmtId="0" fontId="22" fillId="0" borderId="56" xfId="0" applyFont="1" applyBorder="1" applyAlignment="1">
      <alignment wrapText="1"/>
    </xf>
    <xf numFmtId="0" fontId="4" fillId="0" borderId="56" xfId="0" applyFont="1" applyBorder="1"/>
    <xf numFmtId="0" fontId="4" fillId="0" borderId="56" xfId="0" applyFont="1" applyBorder="1" applyAlignment="1">
      <alignment horizontal="center" vertical="center"/>
    </xf>
    <xf numFmtId="0" fontId="0" fillId="15" borderId="56" xfId="0" applyFill="1" applyBorder="1" applyAlignment="1">
      <alignment horizontal="left"/>
    </xf>
    <xf numFmtId="0" fontId="0" fillId="0" borderId="56" xfId="0" applyFont="1" applyBorder="1" applyAlignment="1">
      <alignment horizontal="center"/>
    </xf>
    <xf numFmtId="0" fontId="4" fillId="15" borderId="56" xfId="0" applyFont="1" applyFill="1" applyBorder="1"/>
    <xf numFmtId="0" fontId="0" fillId="0" borderId="56" xfId="0" applyFont="1" applyBorder="1" applyAlignment="1">
      <alignment horizontal="right" wrapText="1"/>
    </xf>
    <xf numFmtId="0" fontId="4" fillId="0" borderId="56" xfId="0" applyFont="1" applyFill="1" applyBorder="1" applyAlignment="1">
      <alignment horizontal="center" vertical="center" wrapText="1"/>
    </xf>
    <xf numFmtId="0" fontId="0" fillId="15" borderId="66" xfId="0" applyFill="1" applyBorder="1" applyAlignment="1">
      <alignment horizontal="center" vertical="center"/>
    </xf>
    <xf numFmtId="0" fontId="0" fillId="15" borderId="87" xfId="0" applyFill="1" applyBorder="1" applyAlignment="1">
      <alignment horizontal="center" vertical="center"/>
    </xf>
    <xf numFmtId="0" fontId="0" fillId="15" borderId="39" xfId="0" applyFill="1" applyBorder="1" applyAlignment="1">
      <alignment horizontal="center" vertical="center"/>
    </xf>
    <xf numFmtId="0" fontId="0" fillId="15" borderId="89" xfId="0" applyFill="1" applyBorder="1" applyAlignment="1">
      <alignment horizontal="center" vertical="center"/>
    </xf>
    <xf numFmtId="0" fontId="4" fillId="15" borderId="90" xfId="0" applyFont="1" applyFill="1" applyBorder="1" applyAlignment="1">
      <alignment horizontal="center" vertical="center"/>
    </xf>
    <xf numFmtId="0" fontId="4" fillId="15" borderId="91" xfId="0" applyFont="1" applyFill="1" applyBorder="1" applyAlignment="1">
      <alignment horizontal="center" vertical="center"/>
    </xf>
    <xf numFmtId="0" fontId="0" fillId="15" borderId="36" xfId="0" applyFill="1" applyBorder="1" applyAlignment="1">
      <alignment horizontal="center" vertical="center"/>
    </xf>
    <xf numFmtId="0" fontId="0" fillId="15" borderId="92" xfId="0" applyFill="1" applyBorder="1" applyAlignment="1">
      <alignment horizontal="center" vertical="center"/>
    </xf>
    <xf numFmtId="0" fontId="0" fillId="16" borderId="0" xfId="0" applyFill="1" applyBorder="1"/>
    <xf numFmtId="0" fontId="0" fillId="16" borderId="56" xfId="0" applyFill="1" applyBorder="1" applyAlignment="1">
      <alignment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/>
    </xf>
    <xf numFmtId="0" fontId="1" fillId="0" borderId="0" xfId="0" applyFont="1" applyBorder="1" applyAlignment="1">
      <alignment vertical="top"/>
    </xf>
    <xf numFmtId="0" fontId="55" fillId="0" borderId="0" xfId="0" applyFont="1" applyBorder="1"/>
    <xf numFmtId="0" fontId="51" fillId="0" borderId="11" xfId="0" applyFont="1" applyBorder="1"/>
    <xf numFmtId="0" fontId="51" fillId="0" borderId="23" xfId="0" applyFont="1" applyBorder="1"/>
    <xf numFmtId="0" fontId="51" fillId="0" borderId="0" xfId="0" applyFont="1" applyBorder="1" applyAlignment="1">
      <alignment vertical="top"/>
    </xf>
    <xf numFmtId="0" fontId="22" fillId="0" borderId="0" xfId="0" applyFont="1" applyBorder="1"/>
    <xf numFmtId="0" fontId="0" fillId="17" borderId="56" xfId="0" applyFill="1" applyBorder="1"/>
    <xf numFmtId="0" fontId="7" fillId="0" borderId="0" xfId="0" applyFont="1" applyFill="1" applyBorder="1" applyAlignment="1">
      <alignment horizontal="left"/>
    </xf>
    <xf numFmtId="0" fontId="0" fillId="18" borderId="56" xfId="0" applyFill="1" applyBorder="1" applyAlignment="1">
      <alignment wrapText="1"/>
    </xf>
    <xf numFmtId="0" fontId="0" fillId="18" borderId="56" xfId="0" applyFill="1" applyBorder="1" applyAlignment="1">
      <alignment vertical="top" wrapText="1"/>
    </xf>
    <xf numFmtId="0" fontId="0" fillId="0" borderId="0" xfId="0" applyAlignment="1">
      <alignment horizontal="right"/>
    </xf>
    <xf numFmtId="0" fontId="0" fillId="25" borderId="47" xfId="0" applyFill="1" applyBorder="1" applyAlignment="1">
      <alignment horizontal="center" wrapText="1"/>
    </xf>
    <xf numFmtId="0" fontId="0" fillId="16" borderId="46" xfId="0" applyFill="1" applyBorder="1" applyAlignment="1"/>
    <xf numFmtId="0" fontId="0" fillId="0" borderId="47" xfId="0" applyBorder="1" applyAlignment="1">
      <alignment horizontal="center" vertical="center" wrapText="1"/>
    </xf>
    <xf numFmtId="0" fontId="0" fillId="25" borderId="47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25" borderId="44" xfId="0" applyFill="1" applyBorder="1" applyAlignment="1">
      <alignment horizontal="center" vertical="center" wrapText="1"/>
    </xf>
    <xf numFmtId="0" fontId="2" fillId="25" borderId="47" xfId="0" applyFont="1" applyFill="1" applyBorder="1" applyAlignment="1">
      <alignment horizontal="center" wrapText="1"/>
    </xf>
    <xf numFmtId="0" fontId="2" fillId="0" borderId="47" xfId="0" applyFont="1" applyBorder="1" applyAlignment="1">
      <alignment horizontal="center" wrapText="1"/>
    </xf>
    <xf numFmtId="0" fontId="0" fillId="30" borderId="77" xfId="0" applyFill="1" applyBorder="1" applyAlignment="1">
      <alignment horizontal="center" vertical="center"/>
    </xf>
    <xf numFmtId="0" fontId="0" fillId="30" borderId="7" xfId="0" applyFill="1" applyBorder="1" applyAlignment="1">
      <alignment horizontal="center" vertical="center"/>
    </xf>
    <xf numFmtId="0" fontId="4" fillId="0" borderId="56" xfId="0" applyFont="1" applyBorder="1" applyAlignment="1">
      <alignment wrapText="1"/>
    </xf>
    <xf numFmtId="0" fontId="0" fillId="28" borderId="56" xfId="0" applyFill="1" applyBorder="1"/>
    <xf numFmtId="0" fontId="0" fillId="19" borderId="56" xfId="0" applyFill="1" applyBorder="1" applyAlignment="1">
      <alignment wrapText="1"/>
    </xf>
    <xf numFmtId="0" fontId="0" fillId="19" borderId="56" xfId="0" applyFill="1" applyBorder="1"/>
    <xf numFmtId="0" fontId="0" fillId="31" borderId="56" xfId="0" applyFont="1" applyFill="1" applyBorder="1" applyAlignment="1">
      <alignment wrapText="1"/>
    </xf>
    <xf numFmtId="0" fontId="0" fillId="31" borderId="56" xfId="0" applyFont="1" applyFill="1" applyBorder="1"/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right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56" xfId="0" applyBorder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 applyAlignment="1"/>
    <xf numFmtId="0" fontId="5" fillId="15" borderId="0" xfId="0" applyFont="1" applyFill="1"/>
    <xf numFmtId="0" fontId="28" fillId="0" borderId="0" xfId="0" applyFont="1"/>
    <xf numFmtId="0" fontId="46" fillId="0" borderId="0" xfId="0" applyFont="1" applyBorder="1" applyAlignment="1"/>
    <xf numFmtId="0" fontId="0" fillId="0" borderId="13" xfId="0" applyBorder="1" applyAlignment="1">
      <alignment vertical="top" wrapText="1"/>
    </xf>
    <xf numFmtId="0" fontId="0" fillId="17" borderId="0" xfId="0" applyFill="1"/>
    <xf numFmtId="0" fontId="0" fillId="0" borderId="0" xfId="0" applyBorder="1" applyAlignment="1"/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vertical="top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vertical="center"/>
    </xf>
    <xf numFmtId="0" fontId="0" fillId="0" borderId="4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 applyBorder="1" applyAlignment="1"/>
    <xf numFmtId="0" fontId="22" fillId="0" borderId="0" xfId="0" applyFont="1" applyBorder="1" applyAlignment="1">
      <alignment horizontal="center"/>
    </xf>
    <xf numFmtId="0" fontId="44" fillId="0" borderId="0" xfId="0" applyFont="1" applyBorder="1" applyAlignment="1">
      <alignment horizontal="center" vertical="center" readingOrder="1"/>
    </xf>
    <xf numFmtId="0" fontId="5" fillId="0" borderId="0" xfId="0" applyFont="1" applyBorder="1" applyAlignment="1">
      <alignment vertical="top"/>
    </xf>
    <xf numFmtId="0" fontId="6" fillId="0" borderId="0" xfId="0" applyFont="1" applyBorder="1" applyAlignment="1">
      <alignment horizontal="center" vertical="center"/>
    </xf>
    <xf numFmtId="0" fontId="0" fillId="21" borderId="56" xfId="0" applyFill="1" applyBorder="1"/>
    <xf numFmtId="0" fontId="0" fillId="17" borderId="4" xfId="0" applyFill="1" applyBorder="1"/>
    <xf numFmtId="0" fontId="4" fillId="15" borderId="0" xfId="0" applyFont="1" applyFill="1" applyBorder="1" applyAlignment="1">
      <alignment horizontal="center"/>
    </xf>
    <xf numFmtId="0" fontId="0" fillId="15" borderId="25" xfId="0" applyFont="1" applyFill="1" applyBorder="1" applyAlignment="1">
      <alignment horizontal="right"/>
    </xf>
    <xf numFmtId="0" fontId="0" fillId="25" borderId="66" xfId="0" applyFill="1" applyBorder="1"/>
    <xf numFmtId="0" fontId="51" fillId="25" borderId="66" xfId="0" applyFont="1" applyFill="1" applyBorder="1"/>
    <xf numFmtId="0" fontId="4" fillId="15" borderId="0" xfId="0" applyFont="1" applyFill="1" applyAlignment="1">
      <alignment horizontal="right"/>
    </xf>
    <xf numFmtId="0" fontId="0" fillId="25" borderId="36" xfId="0" applyFill="1" applyBorder="1"/>
    <xf numFmtId="0" fontId="0" fillId="21" borderId="4" xfId="0" applyFill="1" applyBorder="1"/>
    <xf numFmtId="0" fontId="57" fillId="24" borderId="91" xfId="0" applyFont="1" applyFill="1" applyBorder="1" applyAlignment="1">
      <alignment horizontal="center" vertical="center" wrapText="1"/>
    </xf>
    <xf numFmtId="0" fontId="0" fillId="24" borderId="92" xfId="0" applyFill="1" applyBorder="1"/>
    <xf numFmtId="0" fontId="0" fillId="24" borderId="87" xfId="0" applyFill="1" applyBorder="1"/>
    <xf numFmtId="0" fontId="0" fillId="24" borderId="88" xfId="0" applyFill="1" applyBorder="1"/>
    <xf numFmtId="0" fontId="57" fillId="17" borderId="52" xfId="0" applyFont="1" applyFill="1" applyBorder="1" applyAlignment="1">
      <alignment horizontal="center" vertical="center" wrapText="1"/>
    </xf>
    <xf numFmtId="0" fontId="0" fillId="17" borderId="3" xfId="0" applyFill="1" applyBorder="1"/>
    <xf numFmtId="0" fontId="57" fillId="25" borderId="90" xfId="0" applyFont="1" applyFill="1" applyBorder="1" applyAlignment="1">
      <alignment horizontal="center" vertical="center" wrapText="1"/>
    </xf>
    <xf numFmtId="0" fontId="0" fillId="25" borderId="38" xfId="0" applyFill="1" applyBorder="1"/>
    <xf numFmtId="0" fontId="4" fillId="0" borderId="39" xfId="0" applyFont="1" applyBorder="1" applyAlignment="1">
      <alignment horizontal="center"/>
    </xf>
    <xf numFmtId="0" fontId="0" fillId="0" borderId="27" xfId="0" applyBorder="1" applyAlignment="1">
      <alignment horizontal="center" wrapText="1"/>
    </xf>
    <xf numFmtId="0" fontId="0" fillId="25" borderId="39" xfId="0" applyFill="1" applyBorder="1"/>
    <xf numFmtId="0" fontId="0" fillId="17" borderId="1" xfId="0" applyFill="1" applyBorder="1"/>
    <xf numFmtId="0" fontId="0" fillId="24" borderId="89" xfId="0" applyFill="1" applyBorder="1"/>
    <xf numFmtId="0" fontId="0" fillId="18" borderId="2" xfId="0" applyFill="1" applyBorder="1" applyAlignment="1">
      <alignment wrapText="1"/>
    </xf>
    <xf numFmtId="0" fontId="0" fillId="0" borderId="59" xfId="0" applyBorder="1"/>
    <xf numFmtId="0" fontId="0" fillId="25" borderId="37" xfId="0" applyFill="1" applyBorder="1"/>
    <xf numFmtId="0" fontId="0" fillId="17" borderId="2" xfId="0" applyFill="1" applyBorder="1"/>
    <xf numFmtId="0" fontId="0" fillId="24" borderId="86" xfId="0" applyFill="1" applyBorder="1"/>
    <xf numFmtId="0" fontId="0" fillId="18" borderId="3" xfId="0" applyFill="1" applyBorder="1" applyAlignment="1">
      <alignment wrapText="1"/>
    </xf>
    <xf numFmtId="0" fontId="0" fillId="0" borderId="81" xfId="0" applyBorder="1"/>
    <xf numFmtId="0" fontId="4" fillId="25" borderId="90" xfId="0" applyFont="1" applyFill="1" applyBorder="1"/>
    <xf numFmtId="0" fontId="4" fillId="17" borderId="52" xfId="0" applyFont="1" applyFill="1" applyBorder="1"/>
    <xf numFmtId="0" fontId="4" fillId="24" borderId="91" xfId="0" applyFont="1" applyFill="1" applyBorder="1"/>
    <xf numFmtId="0" fontId="0" fillId="0" borderId="94" xfId="0" applyBorder="1"/>
    <xf numFmtId="0" fontId="0" fillId="0" borderId="52" xfId="0" applyFill="1" applyBorder="1" applyAlignment="1">
      <alignment wrapText="1"/>
    </xf>
    <xf numFmtId="0" fontId="0" fillId="0" borderId="52" xfId="0" applyBorder="1" applyAlignment="1">
      <alignment horizontal="center" vertical="center" wrapText="1"/>
    </xf>
    <xf numFmtId="0" fontId="0" fillId="0" borderId="52" xfId="0" applyBorder="1" applyAlignment="1">
      <alignment horizontal="center" wrapText="1"/>
    </xf>
    <xf numFmtId="0" fontId="0" fillId="0" borderId="95" xfId="0" applyBorder="1" applyAlignment="1">
      <alignment horizontal="center" vertical="center" wrapText="1"/>
    </xf>
    <xf numFmtId="0" fontId="0" fillId="0" borderId="95" xfId="0" applyBorder="1" applyAlignment="1">
      <alignment horizont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95" xfId="0" applyFont="1" applyBorder="1" applyAlignment="1">
      <alignment horizontal="center" vertical="center" wrapText="1"/>
    </xf>
    <xf numFmtId="0" fontId="0" fillId="15" borderId="0" xfId="0" applyFill="1" applyBorder="1" applyAlignment="1"/>
    <xf numFmtId="0" fontId="4" fillId="0" borderId="96" xfId="0" applyFont="1" applyBorder="1" applyAlignment="1">
      <alignment horizontal="center" vertical="center"/>
    </xf>
    <xf numFmtId="0" fontId="0" fillId="0" borderId="96" xfId="0" applyBorder="1"/>
    <xf numFmtId="0" fontId="0" fillId="0" borderId="96" xfId="0" applyBorder="1" applyAlignment="1">
      <alignment horizontal="center" vertical="center"/>
    </xf>
    <xf numFmtId="0" fontId="4" fillId="0" borderId="52" xfId="0" applyFont="1" applyBorder="1"/>
    <xf numFmtId="0" fontId="4" fillId="0" borderId="95" xfId="0" applyFont="1" applyBorder="1"/>
    <xf numFmtId="0" fontId="4" fillId="21" borderId="52" xfId="0" applyFont="1" applyFill="1" applyBorder="1"/>
    <xf numFmtId="0" fontId="0" fillId="0" borderId="65" xfId="0" applyBorder="1"/>
    <xf numFmtId="0" fontId="0" fillId="0" borderId="63" xfId="0" applyBorder="1" applyAlignment="1">
      <alignment horizontal="center"/>
    </xf>
    <xf numFmtId="0" fontId="0" fillId="0" borderId="98" xfId="0" applyBorder="1" applyAlignment="1">
      <alignment vertical="center" wrapText="1"/>
    </xf>
    <xf numFmtId="0" fontId="0" fillId="0" borderId="8" xfId="0" applyBorder="1" applyAlignment="1">
      <alignment horizontal="center"/>
    </xf>
    <xf numFmtId="0" fontId="0" fillId="0" borderId="99" xfId="0" applyBorder="1" applyAlignment="1">
      <alignment horizontal="center"/>
    </xf>
    <xf numFmtId="0" fontId="0" fillId="0" borderId="99" xfId="0" applyFont="1" applyBorder="1" applyAlignment="1">
      <alignment horizontal="center"/>
    </xf>
    <xf numFmtId="0" fontId="0" fillId="15" borderId="99" xfId="0" applyFill="1" applyBorder="1" applyAlignment="1">
      <alignment horizontal="center"/>
    </xf>
    <xf numFmtId="0" fontId="0" fillId="30" borderId="99" xfId="0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93" xfId="0" applyFill="1" applyBorder="1" applyAlignment="1">
      <alignment horizontal="center" vertical="center" wrapText="1"/>
    </xf>
    <xf numFmtId="0" fontId="0" fillId="0" borderId="100" xfId="0" applyBorder="1" applyAlignment="1">
      <alignment horizontal="center"/>
    </xf>
    <xf numFmtId="0" fontId="0" fillId="0" borderId="101" xfId="0" applyBorder="1" applyAlignment="1">
      <alignment horizontal="center"/>
    </xf>
    <xf numFmtId="0" fontId="0" fillId="28" borderId="101" xfId="0" applyFill="1" applyBorder="1" applyAlignment="1">
      <alignment horizontal="center"/>
    </xf>
    <xf numFmtId="0" fontId="0" fillId="0" borderId="101" xfId="0" applyBorder="1" applyAlignment="1">
      <alignment horizontal="center" wrapText="1"/>
    </xf>
    <xf numFmtId="0" fontId="0" fillId="0" borderId="79" xfId="0" applyBorder="1" applyAlignment="1">
      <alignment horizontal="center"/>
    </xf>
    <xf numFmtId="0" fontId="0" fillId="0" borderId="102" xfId="0" applyBorder="1" applyAlignment="1">
      <alignment horizontal="center"/>
    </xf>
    <xf numFmtId="0" fontId="4" fillId="0" borderId="103" xfId="0" applyFont="1" applyBorder="1"/>
    <xf numFmtId="0" fontId="0" fillId="0" borderId="54" xfId="0" applyBorder="1" applyAlignment="1">
      <alignment horizontal="center"/>
    </xf>
    <xf numFmtId="0" fontId="0" fillId="15" borderId="102" xfId="0" applyFill="1" applyBorder="1" applyAlignment="1">
      <alignment horizontal="center"/>
    </xf>
    <xf numFmtId="0" fontId="0" fillId="0" borderId="93" xfId="0" applyBorder="1"/>
    <xf numFmtId="0" fontId="4" fillId="0" borderId="104" xfId="0" applyFont="1" applyBorder="1" applyAlignment="1">
      <alignment horizontal="center" vertical="center"/>
    </xf>
    <xf numFmtId="0" fontId="0" fillId="0" borderId="97" xfId="0" applyBorder="1"/>
    <xf numFmtId="0" fontId="4" fillId="0" borderId="93" xfId="0" applyFont="1" applyBorder="1" applyAlignment="1">
      <alignment horizontal="center"/>
    </xf>
    <xf numFmtId="0" fontId="0" fillId="21" borderId="3" xfId="0" applyFill="1" applyBorder="1"/>
    <xf numFmtId="0" fontId="4" fillId="0" borderId="56" xfId="0" applyFont="1" applyBorder="1" applyAlignment="1">
      <alignment horizontal="center" wrapText="1"/>
    </xf>
    <xf numFmtId="0" fontId="4" fillId="0" borderId="63" xfId="0" applyFont="1" applyBorder="1" applyAlignment="1">
      <alignment horizontal="center" wrapText="1"/>
    </xf>
    <xf numFmtId="0" fontId="4" fillId="15" borderId="56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/>
    </xf>
    <xf numFmtId="0" fontId="0" fillId="18" borderId="4" xfId="0" applyFill="1" applyBorder="1"/>
    <xf numFmtId="0" fontId="0" fillId="0" borderId="90" xfId="0" applyBorder="1" applyAlignment="1">
      <alignment horizontal="center" vertical="center" wrapText="1"/>
    </xf>
    <xf numFmtId="0" fontId="4" fillId="18" borderId="52" xfId="0" applyFont="1" applyFill="1" applyBorder="1" applyAlignment="1">
      <alignment horizontal="center" vertical="center" wrapText="1"/>
    </xf>
    <xf numFmtId="0" fontId="4" fillId="0" borderId="52" xfId="0" applyFont="1" applyBorder="1" applyAlignment="1">
      <alignment vertical="center" wrapText="1"/>
    </xf>
    <xf numFmtId="0" fontId="4" fillId="0" borderId="90" xfId="0" applyFont="1" applyBorder="1"/>
    <xf numFmtId="0" fontId="4" fillId="32" borderId="90" xfId="0" applyFont="1" applyFill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9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4" fillId="25" borderId="0" xfId="0" applyFont="1" applyFill="1" applyBorder="1"/>
    <xf numFmtId="0" fontId="4" fillId="23" borderId="0" xfId="0" applyFont="1" applyFill="1" applyBorder="1"/>
    <xf numFmtId="0" fontId="0" fillId="0" borderId="0" xfId="0" applyBorder="1" applyAlignment="1"/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vertical="top"/>
    </xf>
    <xf numFmtId="0" fontId="0" fillId="0" borderId="0" xfId="0" applyBorder="1" applyAlignment="1">
      <alignment horizontal="center"/>
    </xf>
    <xf numFmtId="0" fontId="51" fillId="15" borderId="0" xfId="0" applyFont="1" applyFill="1" applyBorder="1"/>
    <xf numFmtId="0" fontId="0" fillId="15" borderId="52" xfId="0" applyFill="1" applyBorder="1" applyAlignment="1">
      <alignment horizontal="center" vertical="center"/>
    </xf>
    <xf numFmtId="0" fontId="0" fillId="15" borderId="47" xfId="0" applyFill="1" applyBorder="1" applyAlignment="1">
      <alignment horizontal="center" vertical="center" wrapText="1"/>
    </xf>
    <xf numFmtId="0" fontId="0" fillId="15" borderId="47" xfId="0" applyFill="1" applyBorder="1" applyAlignment="1">
      <alignment horizontal="center" wrapText="1"/>
    </xf>
    <xf numFmtId="0" fontId="0" fillId="15" borderId="1" xfId="0" applyFont="1" applyFill="1" applyBorder="1"/>
    <xf numFmtId="0" fontId="0" fillId="15" borderId="25" xfId="0" applyFill="1" applyBorder="1"/>
    <xf numFmtId="0" fontId="0" fillId="15" borderId="24" xfId="0" applyFill="1" applyBorder="1"/>
    <xf numFmtId="0" fontId="0" fillId="15" borderId="45" xfId="0" applyFill="1" applyBorder="1" applyAlignment="1">
      <alignment horizontal="center" vertical="center"/>
    </xf>
    <xf numFmtId="0" fontId="0" fillId="15" borderId="45" xfId="0" applyFill="1" applyBorder="1" applyAlignment="1">
      <alignment horizontal="center" vertical="center" wrapText="1"/>
    </xf>
    <xf numFmtId="0" fontId="0" fillId="22" borderId="56" xfId="0" applyFill="1" applyBorder="1" applyAlignment="1">
      <alignment horizontal="center" vertical="center"/>
    </xf>
    <xf numFmtId="0" fontId="6" fillId="0" borderId="0" xfId="0" applyFont="1" applyBorder="1" applyAlignment="1">
      <alignment horizontal="left"/>
    </xf>
    <xf numFmtId="0" fontId="0" fillId="33" borderId="56" xfId="0" applyFill="1" applyBorder="1" applyAlignment="1">
      <alignment wrapText="1"/>
    </xf>
    <xf numFmtId="17" fontId="0" fillId="33" borderId="1" xfId="0" applyNumberFormat="1" applyFill="1" applyBorder="1" applyAlignment="1">
      <alignment vertical="top" wrapText="1"/>
    </xf>
    <xf numFmtId="0" fontId="34" fillId="0" borderId="0" xfId="0" applyFont="1" applyBorder="1" applyAlignment="1"/>
    <xf numFmtId="0" fontId="35" fillId="0" borderId="0" xfId="0" applyFont="1" applyBorder="1" applyAlignment="1"/>
    <xf numFmtId="0" fontId="35" fillId="0" borderId="0" xfId="0" applyFont="1" applyBorder="1" applyAlignment="1">
      <alignment vertical="center" wrapText="1"/>
    </xf>
    <xf numFmtId="0" fontId="0" fillId="0" borderId="56" xfId="0" applyBorder="1" applyAlignment="1"/>
    <xf numFmtId="0" fontId="0" fillId="0" borderId="0" xfId="0" applyBorder="1" applyAlignment="1">
      <alignment horizontal="right"/>
    </xf>
    <xf numFmtId="0" fontId="36" fillId="0" borderId="0" xfId="0" applyFont="1" applyBorder="1" applyAlignment="1">
      <alignment vertical="center"/>
    </xf>
    <xf numFmtId="0" fontId="0" fillId="30" borderId="91" xfId="0" applyFill="1" applyBorder="1" applyAlignment="1">
      <alignment horizontal="center" vertical="center" wrapText="1"/>
    </xf>
    <xf numFmtId="0" fontId="57" fillId="23" borderId="95" xfId="0" applyFont="1" applyFill="1" applyBorder="1" applyAlignment="1">
      <alignment horizontal="center"/>
    </xf>
    <xf numFmtId="0" fontId="0" fillId="23" borderId="60" xfId="0" applyFill="1" applyBorder="1"/>
    <xf numFmtId="0" fontId="0" fillId="23" borderId="63" xfId="0" applyFill="1" applyBorder="1"/>
    <xf numFmtId="0" fontId="0" fillId="23" borderId="81" xfId="0" applyFill="1" applyBorder="1"/>
    <xf numFmtId="0" fontId="4" fillId="23" borderId="95" xfId="0" applyFont="1" applyFill="1" applyBorder="1"/>
    <xf numFmtId="0" fontId="57" fillId="25" borderId="94" xfId="0" applyFont="1" applyFill="1" applyBorder="1" applyAlignment="1">
      <alignment horizontal="center" wrapText="1"/>
    </xf>
    <xf numFmtId="0" fontId="57" fillId="21" borderId="90" xfId="0" applyFont="1" applyFill="1" applyBorder="1" applyAlignment="1">
      <alignment horizontal="center"/>
    </xf>
    <xf numFmtId="0" fontId="0" fillId="30" borderId="52" xfId="0" applyFill="1" applyBorder="1" applyAlignment="1">
      <alignment horizontal="center" vertical="center" wrapText="1"/>
    </xf>
    <xf numFmtId="0" fontId="0" fillId="0" borderId="107" xfId="0" applyBorder="1" applyAlignment="1">
      <alignment horizontal="center"/>
    </xf>
    <xf numFmtId="0" fontId="0" fillId="30" borderId="4" xfId="0" applyFill="1" applyBorder="1"/>
    <xf numFmtId="0" fontId="0" fillId="30" borderId="56" xfId="0" applyFill="1" applyBorder="1"/>
    <xf numFmtId="0" fontId="0" fillId="30" borderId="56" xfId="0" applyFill="1" applyBorder="1" applyAlignment="1"/>
    <xf numFmtId="0" fontId="4" fillId="30" borderId="56" xfId="0" applyFont="1" applyFill="1" applyBorder="1"/>
    <xf numFmtId="0" fontId="0" fillId="13" borderId="4" xfId="0" applyFill="1" applyBorder="1" applyAlignment="1">
      <alignment horizontal="center" vertical="center"/>
    </xf>
    <xf numFmtId="0" fontId="0" fillId="13" borderId="56" xfId="0" applyFill="1" applyBorder="1" applyAlignment="1">
      <alignment wrapText="1"/>
    </xf>
    <xf numFmtId="0" fontId="4" fillId="22" borderId="56" xfId="0" applyFont="1" applyFill="1" applyBorder="1"/>
    <xf numFmtId="0" fontId="58" fillId="15" borderId="0" xfId="0" applyFont="1" applyFill="1" applyAlignment="1">
      <alignment horizontal="center" vertical="center"/>
    </xf>
    <xf numFmtId="0" fontId="0" fillId="16" borderId="0" xfId="0" applyFont="1" applyFill="1"/>
    <xf numFmtId="0" fontId="0" fillId="16" borderId="0" xfId="0" applyFill="1"/>
    <xf numFmtId="0" fontId="51" fillId="16" borderId="0" xfId="0" applyFont="1" applyFill="1"/>
    <xf numFmtId="0" fontId="0" fillId="16" borderId="0" xfId="0" applyFill="1" applyAlignment="1">
      <alignment horizontal="center" vertical="center"/>
    </xf>
    <xf numFmtId="0" fontId="0" fillId="32" borderId="0" xfId="0" applyFill="1" applyAlignment="1">
      <alignment horizontal="center" vertical="center"/>
    </xf>
    <xf numFmtId="0" fontId="0" fillId="21" borderId="0" xfId="0" applyFill="1"/>
    <xf numFmtId="0" fontId="0" fillId="21" borderId="0" xfId="0" applyFill="1" applyAlignment="1">
      <alignment horizontal="right"/>
    </xf>
    <xf numFmtId="0" fontId="0" fillId="23" borderId="0" xfId="0" applyFill="1" applyAlignment="1">
      <alignment horizontal="right"/>
    </xf>
    <xf numFmtId="0" fontId="4" fillId="23" borderId="0" xfId="0" applyFont="1" applyFill="1"/>
    <xf numFmtId="0" fontId="0" fillId="28" borderId="0" xfId="0" applyFill="1"/>
    <xf numFmtId="0" fontId="0" fillId="19" borderId="0" xfId="0" applyFill="1"/>
    <xf numFmtId="0" fontId="0" fillId="30" borderId="56" xfId="0" applyFill="1" applyBorder="1" applyAlignment="1">
      <alignment horizontal="center"/>
    </xf>
    <xf numFmtId="0" fontId="4" fillId="0" borderId="0" xfId="0" applyFont="1" applyAlignment="1">
      <alignment horizontal="left"/>
    </xf>
    <xf numFmtId="0" fontId="6" fillId="0" borderId="0" xfId="0" applyFont="1" applyBorder="1" applyAlignment="1">
      <alignment horizontal="center"/>
    </xf>
    <xf numFmtId="0" fontId="0" fillId="0" borderId="0" xfId="0" applyBorder="1" applyAlignment="1">
      <alignment horizontal="right"/>
    </xf>
    <xf numFmtId="0" fontId="0" fillId="33" borderId="56" xfId="0" applyFill="1" applyBorder="1"/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5" fillId="15" borderId="0" xfId="0" applyFont="1" applyFill="1" applyBorder="1" applyAlignment="1">
      <alignment vertical="top"/>
    </xf>
    <xf numFmtId="0" fontId="6" fillId="0" borderId="0" xfId="0" applyNumberFormat="1" applyFont="1" applyBorder="1" applyAlignment="1">
      <alignment horizontal="center"/>
    </xf>
    <xf numFmtId="0" fontId="0" fillId="25" borderId="53" xfId="0" applyFill="1" applyBorder="1" applyAlignment="1">
      <alignment wrapText="1"/>
    </xf>
    <xf numFmtId="0" fontId="6" fillId="0" borderId="0" xfId="0" applyFont="1" applyBorder="1" applyAlignment="1">
      <alignment horizontal="center"/>
    </xf>
    <xf numFmtId="0" fontId="0" fillId="0" borderId="0" xfId="0" applyBorder="1" applyAlignment="1"/>
    <xf numFmtId="0" fontId="8" fillId="0" borderId="0" xfId="0" applyFont="1" applyBorder="1" applyAlignment="1">
      <alignment horizontal="right" vertical="top"/>
    </xf>
    <xf numFmtId="0" fontId="21" fillId="0" borderId="0" xfId="0" applyFont="1" applyBorder="1" applyAlignment="1">
      <alignment horizontal="right" vertical="top"/>
    </xf>
    <xf numFmtId="0" fontId="0" fillId="25" borderId="84" xfId="0" applyFill="1" applyBorder="1" applyAlignment="1">
      <alignment horizontal="center" wrapText="1"/>
    </xf>
    <xf numFmtId="0" fontId="0" fillId="0" borderId="0" xfId="0" applyBorder="1" applyAlignment="1"/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vertical="top"/>
    </xf>
    <xf numFmtId="0" fontId="6" fillId="0" borderId="0" xfId="0" applyFont="1" applyBorder="1" applyAlignment="1">
      <alignment horizontal="right"/>
    </xf>
    <xf numFmtId="0" fontId="0" fillId="34" borderId="0" xfId="0" applyFill="1" applyAlignment="1">
      <alignment horizontal="center" vertical="center"/>
    </xf>
    <xf numFmtId="0" fontId="0" fillId="34" borderId="0" xfId="0" applyFill="1"/>
    <xf numFmtId="0" fontId="4" fillId="34" borderId="0" xfId="0" applyFont="1" applyFill="1" applyAlignment="1">
      <alignment horizontal="center" vertical="center"/>
    </xf>
    <xf numFmtId="0" fontId="0" fillId="15" borderId="0" xfId="0" applyFill="1" applyBorder="1" applyAlignment="1">
      <alignment wrapText="1"/>
    </xf>
    <xf numFmtId="0" fontId="0" fillId="15" borderId="0" xfId="0" applyFill="1" applyBorder="1" applyAlignment="1">
      <alignment vertical="center" wrapText="1"/>
    </xf>
    <xf numFmtId="0" fontId="0" fillId="15" borderId="0" xfId="0" applyFont="1" applyFill="1" applyBorder="1" applyAlignment="1">
      <alignment wrapText="1"/>
    </xf>
    <xf numFmtId="0" fontId="4" fillId="15" borderId="0" xfId="0" applyFont="1" applyFill="1" applyBorder="1" applyAlignment="1">
      <alignment wrapText="1"/>
    </xf>
    <xf numFmtId="0" fontId="0" fillId="15" borderId="0" xfId="0" applyFont="1" applyFill="1" applyBorder="1"/>
    <xf numFmtId="0" fontId="49" fillId="15" borderId="0" xfId="0" applyFont="1" applyFill="1" applyBorder="1"/>
    <xf numFmtId="0" fontId="0" fillId="0" borderId="56" xfId="0" applyBorder="1" applyAlignment="1">
      <alignment horizontal="center" wrapText="1"/>
    </xf>
    <xf numFmtId="0" fontId="0" fillId="15" borderId="56" xfId="0" applyFont="1" applyFill="1" applyBorder="1" applyAlignment="1">
      <alignment wrapText="1"/>
    </xf>
    <xf numFmtId="0" fontId="0" fillId="15" borderId="56" xfId="0" applyFont="1" applyFill="1" applyBorder="1"/>
    <xf numFmtId="0" fontId="0" fillId="35" borderId="56" xfId="0" applyFill="1" applyBorder="1"/>
    <xf numFmtId="0" fontId="0" fillId="0" borderId="56" xfId="0" applyFont="1" applyBorder="1" applyAlignment="1">
      <alignment wrapText="1"/>
    </xf>
    <xf numFmtId="0" fontId="0" fillId="0" borderId="56" xfId="0" applyFont="1" applyBorder="1"/>
    <xf numFmtId="0" fontId="0" fillId="0" borderId="0" xfId="0" applyBorder="1" applyAlignment="1">
      <alignment horizontal="center" vertical="center" wrapText="1"/>
    </xf>
    <xf numFmtId="0" fontId="49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 vertical="center"/>
    </xf>
    <xf numFmtId="0" fontId="5" fillId="15" borderId="0" xfId="0" applyFont="1" applyFill="1" applyBorder="1" applyAlignment="1">
      <alignment vertical="top"/>
    </xf>
    <xf numFmtId="0" fontId="36" fillId="0" borderId="0" xfId="0" applyFont="1" applyBorder="1" applyAlignment="1">
      <alignment vertical="top"/>
    </xf>
    <xf numFmtId="0" fontId="4" fillId="16" borderId="0" xfId="0" applyFont="1" applyFill="1"/>
    <xf numFmtId="17" fontId="0" fillId="15" borderId="45" xfId="0" applyNumberForma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horizontal="right" vertical="center"/>
    </xf>
    <xf numFmtId="0" fontId="7" fillId="16" borderId="0" xfId="0" applyFont="1" applyFill="1"/>
    <xf numFmtId="0" fontId="22" fillId="16" borderId="0" xfId="0" applyFont="1" applyFill="1"/>
    <xf numFmtId="0" fontId="7" fillId="16" borderId="0" xfId="0" applyFont="1" applyFill="1" applyAlignment="1">
      <alignment horizontal="center"/>
    </xf>
    <xf numFmtId="0" fontId="7" fillId="0" borderId="0" xfId="0" applyFont="1" applyAlignment="1">
      <alignment horizontal="center" wrapText="1"/>
    </xf>
    <xf numFmtId="0" fontId="0" fillId="33" borderId="56" xfId="0" applyFont="1" applyFill="1" applyBorder="1" applyAlignment="1">
      <alignment horizontal="center" vertical="center" wrapText="1"/>
    </xf>
    <xf numFmtId="0" fontId="0" fillId="33" borderId="56" xfId="0" applyFont="1" applyFill="1" applyBorder="1" applyAlignment="1">
      <alignment vertical="center" wrapText="1"/>
    </xf>
    <xf numFmtId="0" fontId="0" fillId="15" borderId="56" xfId="0" applyFill="1" applyBorder="1" applyAlignment="1">
      <alignment wrapText="1"/>
    </xf>
    <xf numFmtId="0" fontId="28" fillId="0" borderId="0" xfId="0" applyFont="1" applyAlignment="1">
      <alignment horizontal="center" vertical="center"/>
    </xf>
    <xf numFmtId="0" fontId="0" fillId="15" borderId="56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15" borderId="13" xfId="0" applyFill="1" applyBorder="1"/>
    <xf numFmtId="0" fontId="0" fillId="15" borderId="46" xfId="0" applyFill="1" applyBorder="1"/>
    <xf numFmtId="0" fontId="4" fillId="36" borderId="0" xfId="0" applyFont="1" applyFill="1"/>
    <xf numFmtId="0" fontId="0" fillId="38" borderId="56" xfId="0" applyFill="1" applyBorder="1"/>
    <xf numFmtId="0" fontId="4" fillId="37" borderId="45" xfId="0" applyFont="1" applyFill="1" applyBorder="1"/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vertical="top"/>
    </xf>
    <xf numFmtId="0" fontId="0" fillId="0" borderId="0" xfId="0" applyBorder="1" applyAlignment="1">
      <alignment horizontal="right"/>
    </xf>
    <xf numFmtId="0" fontId="6" fillId="15" borderId="0" xfId="0" applyFont="1" applyFill="1" applyBorder="1" applyAlignment="1">
      <alignment horizontal="center" vertical="top"/>
    </xf>
    <xf numFmtId="0" fontId="37" fillId="0" borderId="0" xfId="0" applyFont="1" applyBorder="1" applyAlignment="1">
      <alignment vertical="top"/>
    </xf>
    <xf numFmtId="0" fontId="0" fillId="0" borderId="110" xfId="0" applyBorder="1" applyAlignment="1">
      <alignment horizontal="center"/>
    </xf>
    <xf numFmtId="0" fontId="0" fillId="0" borderId="38" xfId="0" applyBorder="1"/>
    <xf numFmtId="0" fontId="0" fillId="0" borderId="88" xfId="0" applyBorder="1"/>
    <xf numFmtId="0" fontId="0" fillId="39" borderId="56" xfId="0" applyFill="1" applyBorder="1"/>
    <xf numFmtId="0" fontId="0" fillId="24" borderId="56" xfId="0" applyFill="1" applyBorder="1"/>
    <xf numFmtId="0" fontId="4" fillId="31" borderId="56" xfId="0" applyFont="1" applyFill="1" applyBorder="1"/>
    <xf numFmtId="0" fontId="4" fillId="31" borderId="0" xfId="0" applyFont="1" applyFill="1"/>
    <xf numFmtId="0" fontId="0" fillId="31" borderId="0" xfId="0" applyFill="1"/>
    <xf numFmtId="0" fontId="4" fillId="0" borderId="65" xfId="0" applyFont="1" applyBorder="1"/>
    <xf numFmtId="0" fontId="0" fillId="33" borderId="56" xfId="0" applyFill="1" applyBorder="1" applyAlignment="1">
      <alignment horizontal="center"/>
    </xf>
    <xf numFmtId="0" fontId="4" fillId="15" borderId="56" xfId="0" applyFont="1" applyFill="1" applyBorder="1" applyAlignment="1">
      <alignment wrapText="1"/>
    </xf>
    <xf numFmtId="0" fontId="49" fillId="15" borderId="0" xfId="0" applyFont="1" applyFill="1"/>
    <xf numFmtId="0" fontId="4" fillId="15" borderId="0" xfId="0" applyFont="1" applyFill="1" applyAlignment="1">
      <alignment vertical="top"/>
    </xf>
    <xf numFmtId="0" fontId="0" fillId="15" borderId="0" xfId="0" applyFill="1" applyAlignment="1">
      <alignment vertical="top"/>
    </xf>
    <xf numFmtId="0" fontId="4" fillId="15" borderId="87" xfId="0" applyFont="1" applyFill="1" applyBorder="1"/>
    <xf numFmtId="0" fontId="4" fillId="15" borderId="38" xfId="0" applyFont="1" applyFill="1" applyBorder="1" applyAlignment="1">
      <alignment horizontal="center"/>
    </xf>
    <xf numFmtId="0" fontId="4" fillId="15" borderId="3" xfId="0" applyFont="1" applyFill="1" applyBorder="1"/>
    <xf numFmtId="0" fontId="4" fillId="15" borderId="88" xfId="0" applyFont="1" applyFill="1" applyBorder="1"/>
    <xf numFmtId="0" fontId="4" fillId="40" borderId="0" xfId="0" applyFont="1" applyFill="1"/>
    <xf numFmtId="0" fontId="4" fillId="40" borderId="0" xfId="0" applyFont="1" applyFill="1" applyAlignment="1">
      <alignment horizontal="center" vertical="center"/>
    </xf>
    <xf numFmtId="0" fontId="4" fillId="40" borderId="56" xfId="0" applyFont="1" applyFill="1" applyBorder="1"/>
    <xf numFmtId="0" fontId="4" fillId="40" borderId="56" xfId="0" applyFont="1" applyFill="1" applyBorder="1" applyAlignment="1">
      <alignment horizontal="center" vertical="center"/>
    </xf>
    <xf numFmtId="0" fontId="61" fillId="17" borderId="40" xfId="0" applyFont="1" applyFill="1" applyBorder="1"/>
    <xf numFmtId="0" fontId="61" fillId="17" borderId="4" xfId="0" applyFont="1" applyFill="1" applyBorder="1"/>
    <xf numFmtId="0" fontId="61" fillId="17" borderId="35" xfId="0" applyFont="1" applyFill="1" applyBorder="1"/>
    <xf numFmtId="0" fontId="61" fillId="17" borderId="3" xfId="0" applyFont="1" applyFill="1" applyBorder="1"/>
    <xf numFmtId="0" fontId="61" fillId="17" borderId="26" xfId="0" applyFont="1" applyFill="1" applyBorder="1"/>
    <xf numFmtId="0" fontId="61" fillId="17" borderId="29" xfId="0" applyFont="1" applyFill="1" applyBorder="1"/>
    <xf numFmtId="0" fontId="61" fillId="17" borderId="2" xfId="0" applyFont="1" applyFill="1" applyBorder="1"/>
    <xf numFmtId="0" fontId="62" fillId="17" borderId="13" xfId="0" applyFont="1" applyFill="1" applyBorder="1"/>
    <xf numFmtId="0" fontId="61" fillId="17" borderId="25" xfId="0" applyFont="1" applyFill="1" applyBorder="1"/>
    <xf numFmtId="0" fontId="0" fillId="17" borderId="44" xfId="0" applyFill="1" applyBorder="1" applyAlignment="1">
      <alignment horizontal="center" vertical="center"/>
    </xf>
    <xf numFmtId="0" fontId="0" fillId="17" borderId="45" xfId="0" applyFill="1" applyBorder="1" applyAlignment="1">
      <alignment horizontal="center" vertical="center"/>
    </xf>
    <xf numFmtId="0" fontId="61" fillId="17" borderId="13" xfId="0" applyFont="1" applyFill="1" applyBorder="1"/>
    <xf numFmtId="0" fontId="62" fillId="17" borderId="35" xfId="0" applyFont="1" applyFill="1" applyBorder="1"/>
    <xf numFmtId="0" fontId="61" fillId="17" borderId="46" xfId="0" applyFont="1" applyFill="1" applyBorder="1"/>
    <xf numFmtId="0" fontId="61" fillId="17" borderId="59" xfId="0" applyFont="1" applyFill="1" applyBorder="1"/>
    <xf numFmtId="0" fontId="62" fillId="17" borderId="46" xfId="0" applyFont="1" applyFill="1" applyBorder="1"/>
    <xf numFmtId="0" fontId="61" fillId="17" borderId="16" xfId="0" applyFont="1" applyFill="1" applyBorder="1"/>
    <xf numFmtId="0" fontId="61" fillId="17" borderId="1" xfId="0" applyFont="1" applyFill="1" applyBorder="1"/>
    <xf numFmtId="0" fontId="61" fillId="17" borderId="56" xfId="0" applyFont="1" applyFill="1" applyBorder="1"/>
    <xf numFmtId="0" fontId="61" fillId="17" borderId="56" xfId="0" applyFont="1" applyFill="1" applyBorder="1" applyAlignment="1">
      <alignment horizontal="center" vertical="center"/>
    </xf>
    <xf numFmtId="0" fontId="61" fillId="17" borderId="63" xfId="0" applyFont="1" applyFill="1" applyBorder="1" applyAlignment="1">
      <alignment horizontal="center" vertical="center"/>
    </xf>
    <xf numFmtId="0" fontId="61" fillId="17" borderId="63" xfId="0" applyFont="1" applyFill="1" applyBorder="1" applyAlignment="1">
      <alignment horizontal="center"/>
    </xf>
    <xf numFmtId="17" fontId="61" fillId="17" borderId="63" xfId="0" applyNumberFormat="1" applyFont="1" applyFill="1" applyBorder="1" applyAlignment="1">
      <alignment horizontal="center" vertical="center" wrapText="1"/>
    </xf>
    <xf numFmtId="0" fontId="61" fillId="17" borderId="41" xfId="0" applyFont="1" applyFill="1" applyBorder="1"/>
    <xf numFmtId="0" fontId="61" fillId="17" borderId="52" xfId="0" applyFont="1" applyFill="1" applyBorder="1"/>
    <xf numFmtId="0" fontId="61" fillId="17" borderId="52" xfId="0" applyFont="1" applyFill="1" applyBorder="1" applyAlignment="1">
      <alignment horizontal="center" vertical="center"/>
    </xf>
    <xf numFmtId="0" fontId="61" fillId="17" borderId="21" xfId="0" applyFont="1" applyFill="1" applyBorder="1"/>
    <xf numFmtId="0" fontId="61" fillId="17" borderId="71" xfId="0" applyFont="1" applyFill="1" applyBorder="1" applyAlignment="1">
      <alignment horizontal="center" vertical="center"/>
    </xf>
    <xf numFmtId="0" fontId="61" fillId="17" borderId="69" xfId="0" applyFont="1" applyFill="1" applyBorder="1" applyAlignment="1">
      <alignment horizontal="center" vertical="center"/>
    </xf>
    <xf numFmtId="0" fontId="61" fillId="17" borderId="67" xfId="0" applyFont="1" applyFill="1" applyBorder="1"/>
    <xf numFmtId="0" fontId="61" fillId="17" borderId="74" xfId="0" applyFont="1" applyFill="1" applyBorder="1"/>
    <xf numFmtId="0" fontId="61" fillId="17" borderId="74" xfId="0" applyFont="1" applyFill="1" applyBorder="1" applyAlignment="1">
      <alignment horizontal="center" vertical="center"/>
    </xf>
    <xf numFmtId="0" fontId="61" fillId="17" borderId="82" xfId="0" applyFont="1" applyFill="1" applyBorder="1" applyAlignment="1">
      <alignment horizontal="center" vertical="center"/>
    </xf>
    <xf numFmtId="0" fontId="61" fillId="17" borderId="82" xfId="0" applyFont="1" applyFill="1" applyBorder="1" applyAlignment="1">
      <alignment horizontal="center" vertical="center" wrapText="1"/>
    </xf>
    <xf numFmtId="0" fontId="61" fillId="17" borderId="101" xfId="0" applyFont="1" applyFill="1" applyBorder="1" applyAlignment="1">
      <alignment horizontal="center"/>
    </xf>
    <xf numFmtId="0" fontId="61" fillId="17" borderId="99" xfId="0" applyFont="1" applyFill="1" applyBorder="1" applyAlignment="1">
      <alignment horizontal="center"/>
    </xf>
    <xf numFmtId="0" fontId="61" fillId="17" borderId="75" xfId="0" applyFont="1" applyFill="1" applyBorder="1" applyAlignment="1"/>
    <xf numFmtId="0" fontId="61" fillId="17" borderId="47" xfId="0" applyFont="1" applyFill="1" applyBorder="1" applyAlignment="1">
      <alignment horizontal="center" vertical="center" wrapText="1"/>
    </xf>
    <xf numFmtId="0" fontId="61" fillId="17" borderId="47" xfId="0" applyFont="1" applyFill="1" applyBorder="1" applyAlignment="1">
      <alignment horizontal="center" wrapText="1"/>
    </xf>
    <xf numFmtId="0" fontId="61" fillId="17" borderId="12" xfId="0" applyFont="1" applyFill="1" applyBorder="1" applyAlignment="1"/>
    <xf numFmtId="0" fontId="61" fillId="17" borderId="70" xfId="0" applyFont="1" applyFill="1" applyBorder="1" applyAlignment="1">
      <alignment horizontal="center" vertical="center"/>
    </xf>
    <xf numFmtId="0" fontId="61" fillId="17" borderId="8" xfId="0" applyFont="1" applyFill="1" applyBorder="1"/>
    <xf numFmtId="0" fontId="61" fillId="17" borderId="70" xfId="0" applyFont="1" applyFill="1" applyBorder="1"/>
    <xf numFmtId="0" fontId="61" fillId="17" borderId="76" xfId="0" applyFont="1" applyFill="1" applyBorder="1"/>
    <xf numFmtId="0" fontId="61" fillId="17" borderId="76" xfId="0" applyFont="1" applyFill="1" applyBorder="1" applyAlignment="1">
      <alignment horizontal="center" vertical="center"/>
    </xf>
    <xf numFmtId="0" fontId="61" fillId="17" borderId="83" xfId="0" applyFont="1" applyFill="1" applyBorder="1" applyAlignment="1">
      <alignment horizontal="center" vertical="center"/>
    </xf>
    <xf numFmtId="0" fontId="61" fillId="17" borderId="83" xfId="0" applyFont="1" applyFill="1" applyBorder="1" applyAlignment="1">
      <alignment horizontal="center" vertical="center" wrapText="1"/>
    </xf>
    <xf numFmtId="0" fontId="61" fillId="17" borderId="46" xfId="0" applyFont="1" applyFill="1" applyBorder="1" applyAlignment="1"/>
    <xf numFmtId="0" fontId="0" fillId="15" borderId="53" xfId="0" applyFill="1" applyBorder="1"/>
    <xf numFmtId="0" fontId="63" fillId="17" borderId="47" xfId="0" applyFont="1" applyFill="1" applyBorder="1" applyAlignment="1">
      <alignment horizontal="center" wrapText="1"/>
    </xf>
    <xf numFmtId="0" fontId="0" fillId="17" borderId="84" xfId="0" applyFill="1" applyBorder="1" applyAlignment="1">
      <alignment horizontal="center" vertical="center"/>
    </xf>
    <xf numFmtId="0" fontId="61" fillId="17" borderId="102" xfId="0" applyFont="1" applyFill="1" applyBorder="1" applyAlignment="1">
      <alignment horizontal="center"/>
    </xf>
    <xf numFmtId="0" fontId="0" fillId="15" borderId="2" xfId="0" applyFill="1" applyBorder="1"/>
    <xf numFmtId="0" fontId="0" fillId="15" borderId="70" xfId="0" applyFill="1" applyBorder="1"/>
    <xf numFmtId="0" fontId="0" fillId="15" borderId="21" xfId="0" applyFill="1" applyBorder="1"/>
    <xf numFmtId="0" fontId="0" fillId="15" borderId="22" xfId="0" applyFill="1" applyBorder="1" applyAlignment="1">
      <alignment horizontal="center" vertical="center"/>
    </xf>
    <xf numFmtId="0" fontId="0" fillId="15" borderId="71" xfId="0" applyFont="1" applyFill="1" applyBorder="1" applyAlignment="1">
      <alignment horizontal="center" vertical="center" wrapText="1"/>
    </xf>
    <xf numFmtId="0" fontId="0" fillId="15" borderId="72" xfId="0" applyFill="1" applyBorder="1"/>
    <xf numFmtId="0" fontId="0" fillId="15" borderId="7" xfId="0" applyFill="1" applyBorder="1"/>
    <xf numFmtId="0" fontId="0" fillId="15" borderId="12" xfId="0" applyFill="1" applyBorder="1"/>
    <xf numFmtId="0" fontId="0" fillId="15" borderId="8" xfId="0" applyFill="1" applyBorder="1" applyAlignment="1">
      <alignment horizontal="center" vertical="center"/>
    </xf>
    <xf numFmtId="0" fontId="0" fillId="15" borderId="70" xfId="0" applyFont="1" applyFill="1" applyBorder="1" applyAlignment="1">
      <alignment horizontal="center" vertical="center" wrapText="1"/>
    </xf>
    <xf numFmtId="0" fontId="0" fillId="15" borderId="73" xfId="0" applyFill="1" applyBorder="1"/>
    <xf numFmtId="0" fontId="0" fillId="15" borderId="40" xfId="0" applyFill="1" applyBorder="1"/>
    <xf numFmtId="0" fontId="0" fillId="15" borderId="4" xfId="0" applyFill="1" applyBorder="1"/>
    <xf numFmtId="0" fontId="0" fillId="15" borderId="5" xfId="0" applyFill="1" applyBorder="1"/>
    <xf numFmtId="0" fontId="0" fillId="15" borderId="35" xfId="0" applyFill="1" applyBorder="1"/>
    <xf numFmtId="0" fontId="0" fillId="15" borderId="31" xfId="0" applyFill="1" applyBorder="1"/>
    <xf numFmtId="0" fontId="1" fillId="15" borderId="26" xfId="0" applyFont="1" applyFill="1" applyBorder="1"/>
    <xf numFmtId="0" fontId="0" fillId="15" borderId="41" xfId="0" applyFill="1" applyBorder="1"/>
    <xf numFmtId="17" fontId="0" fillId="15" borderId="44" xfId="0" applyNumberFormat="1" applyFill="1" applyBorder="1" applyAlignment="1">
      <alignment horizontal="center" vertical="center"/>
    </xf>
    <xf numFmtId="0" fontId="4" fillId="15" borderId="35" xfId="0" applyFont="1" applyFill="1" applyBorder="1"/>
    <xf numFmtId="0" fontId="0" fillId="15" borderId="29" xfId="0" applyFill="1" applyBorder="1"/>
    <xf numFmtId="0" fontId="0" fillId="15" borderId="108" xfId="0" applyFill="1" applyBorder="1" applyAlignment="1">
      <alignment horizontal="center" wrapText="1"/>
    </xf>
    <xf numFmtId="0" fontId="0" fillId="15" borderId="44" xfId="0" applyFont="1" applyFill="1" applyBorder="1" applyAlignment="1">
      <alignment horizontal="center" vertical="center"/>
    </xf>
    <xf numFmtId="0" fontId="4" fillId="15" borderId="46" xfId="0" applyFont="1" applyFill="1" applyBorder="1"/>
    <xf numFmtId="0" fontId="51" fillId="15" borderId="47" xfId="0" applyFont="1" applyFill="1" applyBorder="1" applyAlignment="1">
      <alignment horizontal="center" vertical="center"/>
    </xf>
    <xf numFmtId="0" fontId="0" fillId="15" borderId="47" xfId="0" applyFill="1" applyBorder="1" applyAlignment="1">
      <alignment horizontal="center"/>
    </xf>
    <xf numFmtId="0" fontId="61" fillId="15" borderId="26" xfId="0" applyFont="1" applyFill="1" applyBorder="1" applyAlignment="1">
      <alignment horizontal="center" vertical="center"/>
    </xf>
    <xf numFmtId="0" fontId="0" fillId="15" borderId="44" xfId="0" applyFill="1" applyBorder="1" applyAlignment="1">
      <alignment horizontal="center" vertical="center" wrapText="1"/>
    </xf>
    <xf numFmtId="0" fontId="0" fillId="15" borderId="3" xfId="0" applyFill="1" applyBorder="1" applyAlignment="1">
      <alignment horizontal="center" vertical="center"/>
    </xf>
    <xf numFmtId="16" fontId="0" fillId="15" borderId="47" xfId="0" applyNumberFormat="1" applyFill="1" applyBorder="1" applyAlignment="1">
      <alignment horizontal="center" wrapText="1"/>
    </xf>
    <xf numFmtId="0" fontId="0" fillId="15" borderId="47" xfId="0" applyFill="1" applyBorder="1" applyAlignment="1">
      <alignment wrapText="1"/>
    </xf>
    <xf numFmtId="0" fontId="0" fillId="15" borderId="56" xfId="0" applyFont="1" applyFill="1" applyBorder="1" applyAlignment="1">
      <alignment horizontal="center" vertical="center"/>
    </xf>
    <xf numFmtId="0" fontId="48" fillId="15" borderId="26" xfId="0" applyFont="1" applyFill="1" applyBorder="1" applyAlignment="1">
      <alignment horizontal="center" vertical="center"/>
    </xf>
    <xf numFmtId="0" fontId="0" fillId="15" borderId="47" xfId="0" applyFill="1" applyBorder="1" applyAlignment="1"/>
    <xf numFmtId="0" fontId="0" fillId="15" borderId="47" xfId="0" applyFill="1" applyBorder="1" applyAlignment="1">
      <alignment vertical="top"/>
    </xf>
    <xf numFmtId="0" fontId="0" fillId="15" borderId="57" xfId="0" applyFill="1" applyBorder="1"/>
    <xf numFmtId="0" fontId="0" fillId="15" borderId="48" xfId="0" applyFill="1" applyBorder="1"/>
    <xf numFmtId="0" fontId="0" fillId="15" borderId="3" xfId="0" applyFill="1" applyBorder="1"/>
    <xf numFmtId="0" fontId="0" fillId="15" borderId="81" xfId="0" applyFill="1" applyBorder="1" applyAlignment="1">
      <alignment horizontal="center" vertical="center"/>
    </xf>
    <xf numFmtId="0" fontId="0" fillId="15" borderId="81" xfId="0" applyFill="1" applyBorder="1" applyAlignment="1">
      <alignment horizontal="center" vertical="center" wrapText="1"/>
    </xf>
    <xf numFmtId="0" fontId="0" fillId="15" borderId="60" xfId="0" applyFill="1" applyBorder="1"/>
    <xf numFmtId="0" fontId="0" fillId="15" borderId="42" xfId="0" applyFill="1" applyBorder="1"/>
    <xf numFmtId="0" fontId="0" fillId="15" borderId="2" xfId="0" applyFill="1" applyBorder="1" applyAlignment="1">
      <alignment horizontal="center" vertical="center"/>
    </xf>
    <xf numFmtId="0" fontId="0" fillId="15" borderId="60" xfId="0" applyFill="1" applyBorder="1" applyAlignment="1">
      <alignment horizontal="center" vertical="center"/>
    </xf>
    <xf numFmtId="0" fontId="0" fillId="15" borderId="60" xfId="0" applyFill="1" applyBorder="1" applyAlignment="1">
      <alignment horizontal="center" vertical="center" wrapText="1"/>
    </xf>
    <xf numFmtId="0" fontId="0" fillId="15" borderId="1" xfId="0" applyFill="1" applyBorder="1" applyAlignment="1"/>
    <xf numFmtId="0" fontId="0" fillId="15" borderId="4" xfId="0" applyFill="1" applyBorder="1" applyAlignment="1"/>
    <xf numFmtId="0" fontId="60" fillId="15" borderId="47" xfId="0" applyFont="1" applyFill="1" applyBorder="1" applyAlignment="1">
      <alignment horizontal="center" vertical="center"/>
    </xf>
    <xf numFmtId="0" fontId="0" fillId="15" borderId="29" xfId="0" applyFill="1" applyBorder="1" applyAlignment="1">
      <alignment horizontal="left"/>
    </xf>
    <xf numFmtId="0" fontId="0" fillId="15" borderId="13" xfId="0" applyFill="1" applyBorder="1" applyAlignment="1">
      <alignment horizontal="left"/>
    </xf>
    <xf numFmtId="0" fontId="0" fillId="15" borderId="54" xfId="0" applyFill="1" applyBorder="1" applyAlignment="1">
      <alignment horizontal="left"/>
    </xf>
    <xf numFmtId="0" fontId="0" fillId="15" borderId="53" xfId="0" applyFill="1" applyBorder="1" applyAlignment="1">
      <alignment horizontal="center"/>
    </xf>
    <xf numFmtId="0" fontId="0" fillId="15" borderId="55" xfId="0" applyFill="1" applyBorder="1"/>
    <xf numFmtId="0" fontId="0" fillId="15" borderId="13" xfId="0" applyFont="1" applyFill="1" applyBorder="1" applyAlignment="1"/>
    <xf numFmtId="0" fontId="0" fillId="15" borderId="25" xfId="0" applyFont="1" applyFill="1" applyBorder="1" applyAlignment="1">
      <alignment horizontal="center" vertical="center"/>
    </xf>
    <xf numFmtId="0" fontId="0" fillId="15" borderId="16" xfId="0" applyFont="1" applyFill="1" applyBorder="1"/>
    <xf numFmtId="0" fontId="0" fillId="15" borderId="26" xfId="0" applyFont="1" applyFill="1" applyBorder="1"/>
    <xf numFmtId="0" fontId="0" fillId="15" borderId="52" xfId="0" applyFont="1" applyFill="1" applyBorder="1"/>
    <xf numFmtId="0" fontId="0" fillId="15" borderId="52" xfId="0" applyFont="1" applyFill="1" applyBorder="1" applyAlignment="1">
      <alignment horizontal="center" vertical="center"/>
    </xf>
    <xf numFmtId="0" fontId="0" fillId="15" borderId="47" xfId="0" applyFont="1" applyFill="1" applyBorder="1" applyAlignment="1">
      <alignment horizontal="center" vertical="center"/>
    </xf>
    <xf numFmtId="0" fontId="0" fillId="15" borderId="47" xfId="0" applyFont="1" applyFill="1" applyBorder="1" applyAlignment="1">
      <alignment horizontal="center" vertical="center" wrapText="1"/>
    </xf>
    <xf numFmtId="0" fontId="0" fillId="15" borderId="0" xfId="0" applyFill="1" applyAlignment="1">
      <alignment horizontal="center" vertical="center" wrapText="1"/>
    </xf>
    <xf numFmtId="0" fontId="0" fillId="15" borderId="71" xfId="0" applyFill="1" applyBorder="1" applyAlignment="1">
      <alignment horizontal="center" vertical="center"/>
    </xf>
    <xf numFmtId="0" fontId="0" fillId="15" borderId="67" xfId="0" applyFill="1" applyBorder="1"/>
    <xf numFmtId="0" fontId="0" fillId="15" borderId="74" xfId="0" applyFill="1" applyBorder="1"/>
    <xf numFmtId="0" fontId="0" fillId="15" borderId="74" xfId="0" applyFill="1" applyBorder="1" applyAlignment="1">
      <alignment horizontal="center" vertical="center"/>
    </xf>
    <xf numFmtId="0" fontId="0" fillId="15" borderId="82" xfId="0" applyFill="1" applyBorder="1" applyAlignment="1">
      <alignment horizontal="center" vertical="center"/>
    </xf>
    <xf numFmtId="0" fontId="0" fillId="15" borderId="75" xfId="0" applyFill="1" applyBorder="1" applyAlignment="1"/>
    <xf numFmtId="0" fontId="0" fillId="15" borderId="76" xfId="0" applyFill="1" applyBorder="1" applyAlignment="1">
      <alignment horizontal="center" vertical="center"/>
    </xf>
    <xf numFmtId="0" fontId="0" fillId="15" borderId="8" xfId="0" applyFill="1" applyBorder="1"/>
    <xf numFmtId="0" fontId="0" fillId="15" borderId="76" xfId="0" applyFill="1" applyBorder="1"/>
    <xf numFmtId="0" fontId="0" fillId="15" borderId="83" xfId="0" applyFill="1" applyBorder="1" applyAlignment="1">
      <alignment horizontal="center" vertical="center"/>
    </xf>
    <xf numFmtId="0" fontId="0" fillId="15" borderId="83" xfId="0" applyFill="1" applyBorder="1" applyAlignment="1">
      <alignment horizontal="center" vertical="center" wrapText="1"/>
    </xf>
    <xf numFmtId="0" fontId="0" fillId="15" borderId="41" xfId="0" applyFill="1" applyBorder="1" applyAlignment="1">
      <alignment horizontal="left"/>
    </xf>
    <xf numFmtId="0" fontId="0" fillId="15" borderId="33" xfId="0" applyFill="1" applyBorder="1" applyAlignment="1">
      <alignment horizontal="center" vertical="center"/>
    </xf>
    <xf numFmtId="0" fontId="0" fillId="15" borderId="15" xfId="0" applyFill="1" applyBorder="1" applyAlignment="1">
      <alignment horizontal="center" vertical="center"/>
    </xf>
    <xf numFmtId="0" fontId="0" fillId="15" borderId="30" xfId="0" applyFill="1" applyBorder="1" applyAlignment="1">
      <alignment horizontal="center" vertical="center"/>
    </xf>
    <xf numFmtId="0" fontId="0" fillId="15" borderId="54" xfId="0" applyFill="1" applyBorder="1"/>
    <xf numFmtId="17" fontId="0" fillId="15" borderId="47" xfId="0" applyNumberFormat="1" applyFill="1" applyBorder="1" applyAlignment="1">
      <alignment horizontal="center" vertical="center"/>
    </xf>
    <xf numFmtId="0" fontId="0" fillId="15" borderId="53" xfId="0" applyFill="1" applyBorder="1" applyAlignment="1"/>
    <xf numFmtId="0" fontId="0" fillId="15" borderId="55" xfId="0" applyFill="1" applyBorder="1" applyAlignment="1"/>
    <xf numFmtId="0" fontId="0" fillId="15" borderId="25" xfId="0" applyFill="1" applyBorder="1" applyAlignment="1">
      <alignment horizontal="center" vertical="top"/>
    </xf>
    <xf numFmtId="0" fontId="0" fillId="15" borderId="54" xfId="0" applyFill="1" applyBorder="1" applyAlignment="1"/>
    <xf numFmtId="0" fontId="0" fillId="15" borderId="7" xfId="0" applyFill="1" applyBorder="1" applyAlignment="1">
      <alignment horizontal="center" vertical="top"/>
    </xf>
    <xf numFmtId="0" fontId="0" fillId="15" borderId="45" xfId="0" applyFill="1" applyBorder="1" applyAlignment="1">
      <alignment horizontal="center"/>
    </xf>
    <xf numFmtId="0" fontId="0" fillId="15" borderId="81" xfId="0" applyFill="1" applyBorder="1" applyAlignment="1">
      <alignment horizontal="center"/>
    </xf>
    <xf numFmtId="0" fontId="0" fillId="15" borderId="63" xfId="0" applyFill="1" applyBorder="1" applyAlignment="1">
      <alignment horizontal="center"/>
    </xf>
    <xf numFmtId="0" fontId="2" fillId="15" borderId="56" xfId="0" applyFont="1" applyFill="1" applyBorder="1" applyAlignment="1">
      <alignment horizontal="center" wrapText="1"/>
    </xf>
    <xf numFmtId="0" fontId="63" fillId="17" borderId="63" xfId="0" applyFont="1" applyFill="1" applyBorder="1" applyAlignment="1">
      <alignment horizontal="center" wrapText="1"/>
    </xf>
    <xf numFmtId="0" fontId="63" fillId="17" borderId="63" xfId="0" applyFont="1" applyFill="1" applyBorder="1" applyAlignment="1">
      <alignment horizontal="center"/>
    </xf>
    <xf numFmtId="0" fontId="59" fillId="15" borderId="56" xfId="0" applyFont="1" applyFill="1" applyBorder="1"/>
    <xf numFmtId="0" fontId="2" fillId="15" borderId="47" xfId="0" applyFont="1" applyFill="1" applyBorder="1" applyAlignment="1">
      <alignment horizontal="center"/>
    </xf>
    <xf numFmtId="0" fontId="2" fillId="26" borderId="47" xfId="0" applyFont="1" applyFill="1" applyBorder="1" applyAlignment="1">
      <alignment horizontal="center" wrapText="1"/>
    </xf>
    <xf numFmtId="0" fontId="2" fillId="26" borderId="47" xfId="0" applyFont="1" applyFill="1" applyBorder="1" applyAlignment="1">
      <alignment horizontal="center"/>
    </xf>
    <xf numFmtId="0" fontId="2" fillId="15" borderId="81" xfId="0" applyFont="1" applyFill="1" applyBorder="1" applyAlignment="1">
      <alignment horizontal="center" wrapText="1"/>
    </xf>
    <xf numFmtId="0" fontId="2" fillId="15" borderId="60" xfId="0" applyFont="1" applyFill="1" applyBorder="1" applyAlignment="1">
      <alignment horizontal="center" wrapText="1"/>
    </xf>
    <xf numFmtId="0" fontId="2" fillId="15" borderId="45" xfId="0" applyFont="1" applyFill="1" applyBorder="1" applyAlignment="1">
      <alignment horizontal="center" vertical="center" wrapText="1"/>
    </xf>
    <xf numFmtId="0" fontId="63" fillId="17" borderId="82" xfId="0" applyFont="1" applyFill="1" applyBorder="1" applyAlignment="1">
      <alignment horizontal="center" wrapText="1"/>
    </xf>
    <xf numFmtId="0" fontId="2" fillId="15" borderId="82" xfId="0" applyFont="1" applyFill="1" applyBorder="1" applyAlignment="1">
      <alignment horizontal="center"/>
    </xf>
    <xf numFmtId="0" fontId="2" fillId="15" borderId="83" xfId="0" applyFont="1" applyFill="1" applyBorder="1" applyAlignment="1">
      <alignment horizontal="center" wrapText="1"/>
    </xf>
    <xf numFmtId="0" fontId="2" fillId="0" borderId="47" xfId="0" applyFont="1" applyBorder="1" applyAlignment="1">
      <alignment horizontal="center"/>
    </xf>
    <xf numFmtId="0" fontId="2" fillId="25" borderId="47" xfId="0" applyFont="1" applyFill="1" applyBorder="1" applyAlignment="1">
      <alignment horizontal="center"/>
    </xf>
    <xf numFmtId="0" fontId="0" fillId="17" borderId="63" xfId="0" applyFill="1" applyBorder="1"/>
    <xf numFmtId="0" fontId="0" fillId="0" borderId="0" xfId="0" applyAlignment="1"/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4" fillId="0" borderId="56" xfId="0" applyFont="1" applyBorder="1" applyAlignment="1">
      <alignment horizontal="right"/>
    </xf>
    <xf numFmtId="0" fontId="0" fillId="0" borderId="5" xfId="0" applyBorder="1" applyAlignment="1">
      <alignment horizontal="center" wrapText="1"/>
    </xf>
    <xf numFmtId="0" fontId="2" fillId="15" borderId="44" xfId="0" applyFont="1" applyFill="1" applyBorder="1" applyAlignment="1">
      <alignment horizontal="center" wrapText="1"/>
    </xf>
    <xf numFmtId="0" fontId="2" fillId="15" borderId="47" xfId="0" applyFont="1" applyFill="1" applyBorder="1" applyAlignment="1">
      <alignment horizontal="center" wrapText="1"/>
    </xf>
    <xf numFmtId="0" fontId="0" fillId="0" borderId="47" xfId="0" applyBorder="1" applyAlignment="1">
      <alignment wrapText="1"/>
    </xf>
    <xf numFmtId="0" fontId="0" fillId="15" borderId="26" xfId="0" applyFill="1" applyBorder="1" applyAlignment="1">
      <alignment wrapText="1"/>
    </xf>
    <xf numFmtId="0" fontId="0" fillId="25" borderId="24" xfId="0" applyFill="1" applyBorder="1" applyAlignment="1">
      <alignment horizontal="center" vertical="center"/>
    </xf>
    <xf numFmtId="0" fontId="0" fillId="0" borderId="26" xfId="0" applyBorder="1" applyAlignment="1"/>
    <xf numFmtId="0" fontId="0" fillId="15" borderId="24" xfId="0" applyFill="1" applyBorder="1" applyAlignment="1">
      <alignment horizontal="center" vertical="center"/>
    </xf>
    <xf numFmtId="0" fontId="0" fillId="15" borderId="25" xfId="0" applyFill="1" applyBorder="1" applyAlignment="1">
      <alignment horizontal="center" vertical="center"/>
    </xf>
    <xf numFmtId="0" fontId="0" fillId="15" borderId="26" xfId="0" applyFill="1" applyBorder="1" applyAlignment="1">
      <alignment horizontal="center" vertical="center"/>
    </xf>
    <xf numFmtId="0" fontId="0" fillId="15" borderId="47" xfId="0" applyFill="1" applyBorder="1" applyAlignment="1">
      <alignment horizontal="center" vertical="center"/>
    </xf>
    <xf numFmtId="0" fontId="61" fillId="17" borderId="24" xfId="0" applyFont="1" applyFill="1" applyBorder="1" applyAlignment="1">
      <alignment horizontal="center" vertical="center"/>
    </xf>
    <xf numFmtId="0" fontId="61" fillId="17" borderId="26" xfId="0" applyFont="1" applyFill="1" applyBorder="1" applyAlignment="1">
      <alignment horizontal="center" vertical="center"/>
    </xf>
    <xf numFmtId="0" fontId="0" fillId="15" borderId="7" xfId="0" applyFill="1" applyBorder="1" applyAlignment="1">
      <alignment horizontal="center" vertical="center"/>
    </xf>
    <xf numFmtId="0" fontId="0" fillId="15" borderId="41" xfId="0" applyFill="1" applyBorder="1" applyAlignment="1">
      <alignment horizontal="center" vertical="center"/>
    </xf>
    <xf numFmtId="0" fontId="0" fillId="15" borderId="40" xfId="0" applyFill="1" applyBorder="1" applyAlignment="1">
      <alignment horizontal="center" vertical="center"/>
    </xf>
    <xf numFmtId="0" fontId="0" fillId="15" borderId="40" xfId="0" applyFill="1" applyBorder="1" applyAlignment="1">
      <alignment horizontal="center"/>
    </xf>
    <xf numFmtId="0" fontId="0" fillId="0" borderId="24" xfId="0" applyBorder="1" applyAlignment="1">
      <alignment horizontal="center" vertical="center"/>
    </xf>
    <xf numFmtId="0" fontId="61" fillId="17" borderId="44" xfId="0" applyFont="1" applyFill="1" applyBorder="1" applyAlignment="1">
      <alignment horizontal="center" vertical="center"/>
    </xf>
    <xf numFmtId="0" fontId="61" fillId="17" borderId="45" xfId="0" applyFont="1" applyFill="1" applyBorder="1" applyAlignment="1">
      <alignment horizontal="center" vertical="center"/>
    </xf>
    <xf numFmtId="0" fontId="61" fillId="17" borderId="25" xfId="0" applyFont="1" applyFill="1" applyBorder="1" applyAlignment="1">
      <alignment horizontal="center" vertical="center"/>
    </xf>
    <xf numFmtId="0" fontId="61" fillId="17" borderId="47" xfId="0" applyFont="1" applyFill="1" applyBorder="1" applyAlignment="1">
      <alignment horizontal="center" vertical="center"/>
    </xf>
    <xf numFmtId="0" fontId="51" fillId="15" borderId="25" xfId="0" applyFont="1" applyFill="1" applyBorder="1" applyAlignment="1">
      <alignment horizontal="center" vertical="center"/>
    </xf>
    <xf numFmtId="0" fontId="0" fillId="15" borderId="40" xfId="0" applyFill="1" applyBorder="1" applyAlignment="1">
      <alignment horizontal="left"/>
    </xf>
    <xf numFmtId="0" fontId="0" fillId="15" borderId="35" xfId="0" applyFill="1" applyBorder="1" applyAlignment="1">
      <alignment horizontal="left"/>
    </xf>
    <xf numFmtId="0" fontId="0" fillId="15" borderId="53" xfId="0" applyFill="1" applyBorder="1" applyAlignment="1">
      <alignment horizontal="center" vertical="center"/>
    </xf>
    <xf numFmtId="0" fontId="0" fillId="15" borderId="55" xfId="0" applyFill="1" applyBorder="1" applyAlignment="1">
      <alignment horizontal="center" vertical="center"/>
    </xf>
    <xf numFmtId="0" fontId="0" fillId="15" borderId="40" xfId="0" applyFill="1" applyBorder="1" applyAlignment="1">
      <alignment horizontal="left" vertical="center"/>
    </xf>
    <xf numFmtId="0" fontId="0" fillId="15" borderId="1" xfId="0" applyFill="1" applyBorder="1" applyAlignment="1">
      <alignment horizontal="center" vertical="center"/>
    </xf>
    <xf numFmtId="0" fontId="0" fillId="15" borderId="0" xfId="0" applyFill="1" applyBorder="1" applyAlignment="1">
      <alignment horizontal="center" vertical="center"/>
    </xf>
    <xf numFmtId="0" fontId="0" fillId="15" borderId="31" xfId="0" applyFill="1" applyBorder="1" applyAlignment="1">
      <alignment horizontal="center" vertical="center"/>
    </xf>
    <xf numFmtId="0" fontId="0" fillId="15" borderId="44" xfId="0" applyFill="1" applyBorder="1" applyAlignment="1">
      <alignment horizontal="center" vertical="center"/>
    </xf>
    <xf numFmtId="0" fontId="0" fillId="0" borderId="7" xfId="0" applyBorder="1" applyAlignment="1">
      <alignment wrapText="1"/>
    </xf>
    <xf numFmtId="0" fontId="0" fillId="15" borderId="56" xfId="0" applyFill="1" applyBorder="1" applyAlignment="1"/>
    <xf numFmtId="0" fontId="0" fillId="25" borderId="44" xfId="0" applyFill="1" applyBorder="1" applyAlignment="1">
      <alignment horizontal="center" vertical="center"/>
    </xf>
    <xf numFmtId="0" fontId="0" fillId="25" borderId="33" xfId="0" applyFill="1" applyBorder="1" applyAlignment="1">
      <alignment horizontal="center" vertical="center"/>
    </xf>
    <xf numFmtId="0" fontId="0" fillId="25" borderId="31" xfId="0" applyFill="1" applyBorder="1" applyAlignment="1">
      <alignment horizontal="center" vertical="center"/>
    </xf>
    <xf numFmtId="0" fontId="0" fillId="25" borderId="25" xfId="0" applyFill="1" applyBorder="1" applyAlignment="1">
      <alignment horizontal="center" vertical="center"/>
    </xf>
    <xf numFmtId="0" fontId="0" fillId="25" borderId="26" xfId="0" applyFill="1" applyBorder="1" applyAlignment="1">
      <alignment horizontal="center" vertical="center"/>
    </xf>
    <xf numFmtId="0" fontId="0" fillId="30" borderId="24" xfId="0" applyFill="1" applyBorder="1" applyAlignment="1">
      <alignment horizontal="center" vertical="center"/>
    </xf>
    <xf numFmtId="0" fontId="0" fillId="30" borderId="25" xfId="0" applyFill="1" applyBorder="1" applyAlignment="1">
      <alignment horizontal="center" vertical="center"/>
    </xf>
    <xf numFmtId="0" fontId="0" fillId="30" borderId="26" xfId="0" applyFill="1" applyBorder="1" applyAlignment="1">
      <alignment horizontal="center" vertical="center"/>
    </xf>
    <xf numFmtId="0" fontId="4" fillId="15" borderId="66" xfId="0" applyFont="1" applyFill="1" applyBorder="1" applyAlignment="1">
      <alignment horizontal="center" wrapText="1"/>
    </xf>
    <xf numFmtId="0" fontId="4" fillId="15" borderId="56" xfId="0" applyFont="1" applyFill="1" applyBorder="1" applyAlignment="1">
      <alignment horizontal="center" wrapText="1"/>
    </xf>
    <xf numFmtId="0" fontId="0" fillId="30" borderId="56" xfId="0" applyFill="1" applyBorder="1" applyAlignment="1">
      <alignment horizontal="center" vertical="center"/>
    </xf>
    <xf numFmtId="0" fontId="4" fillId="0" borderId="56" xfId="0" applyFont="1" applyBorder="1" applyAlignment="1">
      <alignment horizontal="center"/>
    </xf>
    <xf numFmtId="0" fontId="2" fillId="15" borderId="45" xfId="0" applyFont="1" applyFill="1" applyBorder="1" applyAlignment="1">
      <alignment horizontal="center" wrapText="1"/>
    </xf>
    <xf numFmtId="0" fontId="2" fillId="15" borderId="47" xfId="0" applyFont="1" applyFill="1" applyBorder="1" applyAlignment="1">
      <alignment wrapText="1"/>
    </xf>
    <xf numFmtId="0" fontId="0" fillId="0" borderId="26" xfId="0" applyBorder="1" applyAlignment="1">
      <alignment horizontal="center" vertical="center"/>
    </xf>
    <xf numFmtId="0" fontId="0" fillId="0" borderId="47" xfId="0" applyBorder="1" applyAlignment="1">
      <alignment horizontal="center" wrapText="1"/>
    </xf>
    <xf numFmtId="0" fontId="0" fillId="26" borderId="26" xfId="0" applyFill="1" applyBorder="1" applyAlignment="1">
      <alignment horizontal="center" vertical="center"/>
    </xf>
    <xf numFmtId="0" fontId="0" fillId="0" borderId="26" xfId="0" applyBorder="1"/>
    <xf numFmtId="0" fontId="51" fillId="30" borderId="26" xfId="0" applyFont="1" applyFill="1" applyBorder="1" applyAlignment="1">
      <alignment horizontal="center" vertical="center"/>
    </xf>
    <xf numFmtId="0" fontId="0" fillId="0" borderId="26" xfId="0" applyBorder="1" applyAlignment="1">
      <alignment wrapText="1"/>
    </xf>
    <xf numFmtId="0" fontId="0" fillId="17" borderId="47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15" borderId="56" xfId="0" applyFill="1" applyBorder="1"/>
    <xf numFmtId="0" fontId="0" fillId="13" borderId="56" xfId="0" applyFill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6" xfId="0" applyBorder="1" applyAlignment="1">
      <alignment wrapText="1"/>
    </xf>
    <xf numFmtId="0" fontId="0" fillId="0" borderId="56" xfId="0" applyFill="1" applyBorder="1" applyAlignment="1">
      <alignment horizontal="center" vertical="center"/>
    </xf>
    <xf numFmtId="0" fontId="0" fillId="15" borderId="0" xfId="0" applyFill="1" applyBorder="1" applyAlignment="1">
      <alignment horizontal="center" vertical="center" wrapText="1"/>
    </xf>
    <xf numFmtId="0" fontId="0" fillId="18" borderId="1" xfId="0" applyFill="1" applyBorder="1" applyAlignment="1">
      <alignment wrapText="1"/>
    </xf>
    <xf numFmtId="0" fontId="0" fillId="18" borderId="4" xfId="0" applyFill="1" applyBorder="1" applyAlignment="1">
      <alignment wrapText="1"/>
    </xf>
    <xf numFmtId="0" fontId="0" fillId="0" borderId="25" xfId="0" applyBorder="1" applyAlignment="1">
      <alignment vertical="top" wrapText="1"/>
    </xf>
    <xf numFmtId="0" fontId="1" fillId="13" borderId="56" xfId="0" applyFont="1" applyFill="1" applyBorder="1" applyAlignment="1">
      <alignment horizontal="center" vertical="center"/>
    </xf>
    <xf numFmtId="0" fontId="0" fillId="27" borderId="56" xfId="0" applyFill="1" applyBorder="1" applyAlignment="1">
      <alignment horizontal="center" vertical="center"/>
    </xf>
    <xf numFmtId="0" fontId="0" fillId="18" borderId="56" xfId="0" applyFill="1" applyBorder="1" applyAlignment="1">
      <alignment horizontal="center" vertical="center"/>
    </xf>
    <xf numFmtId="0" fontId="0" fillId="0" borderId="25" xfId="0" applyBorder="1" applyAlignment="1">
      <alignment wrapText="1"/>
    </xf>
    <xf numFmtId="0" fontId="0" fillId="0" borderId="25" xfId="0" applyFill="1" applyBorder="1" applyAlignment="1">
      <alignment wrapText="1"/>
    </xf>
    <xf numFmtId="0" fontId="0" fillId="0" borderId="56" xfId="0" applyBorder="1" applyAlignment="1">
      <alignment horizontal="center" vertical="center" wrapText="1"/>
    </xf>
    <xf numFmtId="0" fontId="0" fillId="0" borderId="56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0" fontId="58" fillId="0" borderId="42" xfId="0" applyFont="1" applyBorder="1" applyAlignment="1"/>
    <xf numFmtId="0" fontId="0" fillId="13" borderId="2" xfId="0" applyFill="1" applyBorder="1" applyAlignment="1">
      <alignment horizontal="center" vertical="center"/>
    </xf>
    <xf numFmtId="0" fontId="0" fillId="13" borderId="3" xfId="0" applyFill="1" applyBorder="1" applyAlignment="1">
      <alignment horizontal="center" vertical="center"/>
    </xf>
    <xf numFmtId="0" fontId="0" fillId="13" borderId="25" xfId="0" applyFill="1" applyBorder="1" applyAlignment="1">
      <alignment wrapText="1"/>
    </xf>
    <xf numFmtId="0" fontId="0" fillId="13" borderId="24" xfId="0" applyFill="1" applyBorder="1" applyAlignment="1">
      <alignment wrapText="1"/>
    </xf>
    <xf numFmtId="0" fontId="1" fillId="14" borderId="56" xfId="0" applyFont="1" applyFill="1" applyBorder="1" applyAlignment="1">
      <alignment horizontal="center" vertical="center"/>
    </xf>
    <xf numFmtId="0" fontId="51" fillId="15" borderId="56" xfId="0" applyFont="1" applyFill="1" applyBorder="1"/>
    <xf numFmtId="0" fontId="51" fillId="0" borderId="0" xfId="0" applyFont="1"/>
    <xf numFmtId="0" fontId="64" fillId="15" borderId="0" xfId="0" applyFont="1" applyFill="1" applyBorder="1"/>
    <xf numFmtId="0" fontId="51" fillId="0" borderId="0" xfId="0" applyFont="1" applyAlignment="1">
      <alignment wrapText="1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left"/>
    </xf>
    <xf numFmtId="0" fontId="5" fillId="0" borderId="0" xfId="0" applyFont="1" applyBorder="1" applyAlignment="1">
      <alignment horizontal="left" vertical="top"/>
    </xf>
    <xf numFmtId="0" fontId="0" fillId="0" borderId="0" xfId="0" applyBorder="1" applyAlignment="1"/>
    <xf numFmtId="0" fontId="35" fillId="0" borderId="0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left"/>
    </xf>
    <xf numFmtId="0" fontId="35" fillId="0" borderId="0" xfId="0" applyFont="1" applyBorder="1" applyAlignment="1">
      <alignment horizontal="center"/>
    </xf>
    <xf numFmtId="0" fontId="50" fillId="0" borderId="0" xfId="0" applyFont="1" applyBorder="1" applyAlignment="1">
      <alignment horizontal="center" vertical="center" wrapText="1"/>
    </xf>
    <xf numFmtId="0" fontId="56" fillId="0" borderId="0" xfId="0" applyFont="1" applyBorder="1" applyAlignment="1">
      <alignment horizontal="left"/>
    </xf>
    <xf numFmtId="0" fontId="35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/>
    </xf>
    <xf numFmtId="0" fontId="34" fillId="0" borderId="0" xfId="0" applyFont="1" applyBorder="1" applyAlignment="1">
      <alignment horizontal="center" vertical="center" wrapText="1"/>
    </xf>
    <xf numFmtId="0" fontId="58" fillId="0" borderId="42" xfId="0" applyFont="1" applyBorder="1" applyAlignment="1"/>
    <xf numFmtId="0" fontId="0" fillId="18" borderId="63" xfId="0" applyFill="1" applyBorder="1" applyAlignment="1">
      <alignment horizontal="center"/>
    </xf>
    <xf numFmtId="0" fontId="0" fillId="18" borderId="65" xfId="0" applyFill="1" applyBorder="1" applyAlignment="1">
      <alignment horizontal="center"/>
    </xf>
    <xf numFmtId="0" fontId="0" fillId="18" borderId="63" xfId="0" applyFill="1" applyBorder="1" applyAlignment="1">
      <alignment horizontal="center" wrapText="1"/>
    </xf>
    <xf numFmtId="0" fontId="0" fillId="18" borderId="65" xfId="0" applyFill="1" applyBorder="1" applyAlignment="1"/>
    <xf numFmtId="0" fontId="0" fillId="15" borderId="0" xfId="0" applyFill="1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0" fillId="13" borderId="56" xfId="0" applyFill="1" applyBorder="1" applyAlignment="1">
      <alignment horizontal="center" vertical="center"/>
    </xf>
    <xf numFmtId="0" fontId="0" fillId="0" borderId="56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17" fillId="0" borderId="56" xfId="0" applyFont="1" applyBorder="1" applyAlignment="1">
      <alignment horizontal="center" vertical="center"/>
    </xf>
    <xf numFmtId="0" fontId="0" fillId="13" borderId="2" xfId="0" applyFill="1" applyBorder="1" applyAlignment="1">
      <alignment horizontal="center" vertical="center"/>
    </xf>
    <xf numFmtId="0" fontId="0" fillId="13" borderId="3" xfId="0" applyFill="1" applyBorder="1" applyAlignment="1">
      <alignment horizontal="center" vertical="center"/>
    </xf>
    <xf numFmtId="0" fontId="0" fillId="13" borderId="25" xfId="0" applyFill="1" applyBorder="1" applyAlignment="1">
      <alignment wrapText="1"/>
    </xf>
    <xf numFmtId="0" fontId="0" fillId="0" borderId="25" xfId="0" applyBorder="1" applyAlignment="1">
      <alignment wrapText="1"/>
    </xf>
    <xf numFmtId="0" fontId="0" fillId="13" borderId="24" xfId="0" applyFill="1" applyBorder="1" applyAlignment="1">
      <alignment wrapText="1"/>
    </xf>
    <xf numFmtId="0" fontId="0" fillId="0" borderId="4" xfId="0" applyBorder="1" applyAlignment="1">
      <alignment wrapText="1"/>
    </xf>
    <xf numFmtId="0" fontId="0" fillId="13" borderId="1" xfId="0" applyFill="1" applyBorder="1" applyAlignment="1">
      <alignment wrapText="1"/>
    </xf>
    <xf numFmtId="0" fontId="0" fillId="0" borderId="26" xfId="0" applyBorder="1" applyAlignment="1">
      <alignment wrapText="1"/>
    </xf>
    <xf numFmtId="0" fontId="0" fillId="18" borderId="1" xfId="0" applyFill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33" borderId="1" xfId="0" applyFill="1" applyBorder="1" applyAlignment="1">
      <alignment wrapText="1"/>
    </xf>
    <xf numFmtId="0" fontId="0" fillId="33" borderId="4" xfId="0" applyFill="1" applyBorder="1" applyAlignment="1">
      <alignment wrapText="1"/>
    </xf>
    <xf numFmtId="0" fontId="0" fillId="0" borderId="56" xfId="0" applyBorder="1" applyAlignment="1">
      <alignment wrapText="1"/>
    </xf>
    <xf numFmtId="0" fontId="0" fillId="18" borderId="25" xfId="0" applyFill="1" applyBorder="1" applyAlignment="1">
      <alignment wrapText="1"/>
    </xf>
    <xf numFmtId="0" fontId="0" fillId="18" borderId="4" xfId="0" applyFill="1" applyBorder="1" applyAlignment="1">
      <alignment wrapText="1"/>
    </xf>
    <xf numFmtId="0" fontId="2" fillId="18" borderId="1" xfId="0" applyFont="1" applyFill="1" applyBorder="1" applyAlignment="1">
      <alignment wrapText="1"/>
    </xf>
    <xf numFmtId="0" fontId="2" fillId="0" borderId="25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0" fillId="18" borderId="56" xfId="0" applyFill="1" applyBorder="1" applyAlignment="1">
      <alignment horizontal="center" vertical="center"/>
    </xf>
    <xf numFmtId="0" fontId="0" fillId="27" borderId="56" xfId="0" applyFill="1" applyBorder="1" applyAlignment="1">
      <alignment horizontal="center" vertical="center"/>
    </xf>
    <xf numFmtId="0" fontId="1" fillId="14" borderId="56" xfId="0" applyFont="1" applyFill="1" applyBorder="1" applyAlignment="1">
      <alignment horizontal="center" vertical="center"/>
    </xf>
    <xf numFmtId="0" fontId="0" fillId="14" borderId="56" xfId="0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18" borderId="1" xfId="0" applyFill="1" applyBorder="1" applyAlignment="1">
      <alignment vertical="top" wrapText="1"/>
    </xf>
    <xf numFmtId="0" fontId="0" fillId="18" borderId="25" xfId="0" applyFill="1" applyBorder="1" applyAlignment="1">
      <alignment vertical="top" wrapText="1"/>
    </xf>
    <xf numFmtId="0" fontId="0" fillId="18" borderId="4" xfId="0" applyFill="1" applyBorder="1" applyAlignment="1">
      <alignment vertical="top" wrapText="1"/>
    </xf>
    <xf numFmtId="0" fontId="1" fillId="13" borderId="56" xfId="0" applyFont="1" applyFill="1" applyBorder="1" applyAlignment="1">
      <alignment horizontal="center" vertical="center"/>
    </xf>
    <xf numFmtId="0" fontId="0" fillId="0" borderId="39" xfId="0" applyFill="1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25" xfId="0" applyFill="1" applyBorder="1" applyAlignment="1">
      <alignment wrapText="1"/>
    </xf>
    <xf numFmtId="17" fontId="0" fillId="18" borderId="1" xfId="0" applyNumberFormat="1" applyFill="1" applyBorder="1" applyAlignment="1">
      <alignment wrapText="1"/>
    </xf>
    <xf numFmtId="17" fontId="0" fillId="33" borderId="1" xfId="0" applyNumberFormat="1" applyFill="1" applyBorder="1" applyAlignment="1">
      <alignment wrapText="1"/>
    </xf>
    <xf numFmtId="0" fontId="0" fillId="33" borderId="25" xfId="0" applyFill="1" applyBorder="1" applyAlignment="1">
      <alignment wrapText="1"/>
    </xf>
    <xf numFmtId="0" fontId="0" fillId="13" borderId="24" xfId="0" applyFill="1" applyBorder="1" applyAlignment="1">
      <alignment vertical="top" wrapText="1"/>
    </xf>
    <xf numFmtId="0" fontId="0" fillId="0" borderId="25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17" fontId="0" fillId="33" borderId="1" xfId="0" applyNumberFormat="1" applyFill="1" applyBorder="1" applyAlignment="1">
      <alignment horizontal="center" vertical="center" wrapText="1"/>
    </xf>
    <xf numFmtId="0" fontId="0" fillId="33" borderId="25" xfId="0" applyFill="1" applyBorder="1" applyAlignment="1">
      <alignment horizontal="center" vertical="center" wrapText="1"/>
    </xf>
    <xf numFmtId="0" fontId="0" fillId="33" borderId="4" xfId="0" applyFill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/>
    </xf>
    <xf numFmtId="0" fontId="0" fillId="18" borderId="26" xfId="0" applyFill="1" applyBorder="1" applyAlignment="1">
      <alignment wrapText="1"/>
    </xf>
    <xf numFmtId="0" fontId="0" fillId="0" borderId="56" xfId="0" applyBorder="1" applyAlignment="1">
      <alignment horizontal="center"/>
    </xf>
    <xf numFmtId="0" fontId="0" fillId="18" borderId="1" xfId="0" applyFill="1" applyBorder="1" applyAlignment="1">
      <alignment horizontal="center" vertical="top" wrapText="1"/>
    </xf>
    <xf numFmtId="0" fontId="0" fillId="18" borderId="25" xfId="0" applyFill="1" applyBorder="1" applyAlignment="1">
      <alignment horizontal="center" vertical="top" wrapText="1"/>
    </xf>
    <xf numFmtId="0" fontId="0" fillId="18" borderId="56" xfId="0" applyFill="1" applyBorder="1" applyAlignment="1">
      <alignment horizontal="center" vertical="center" wrapText="1"/>
    </xf>
    <xf numFmtId="0" fontId="4" fillId="0" borderId="56" xfId="0" applyFont="1" applyBorder="1" applyAlignment="1">
      <alignment horizontal="right"/>
    </xf>
    <xf numFmtId="0" fontId="4" fillId="0" borderId="56" xfId="0" applyFont="1" applyBorder="1" applyAlignment="1">
      <alignment horizontal="left" wrapText="1"/>
    </xf>
    <xf numFmtId="0" fontId="4" fillId="15" borderId="22" xfId="0" applyFont="1" applyFill="1" applyBorder="1" applyAlignment="1">
      <alignment horizontal="center"/>
    </xf>
    <xf numFmtId="0" fontId="0" fillId="15" borderId="22" xfId="0" applyFill="1" applyBorder="1" applyAlignment="1">
      <alignment horizontal="center"/>
    </xf>
    <xf numFmtId="0" fontId="0" fillId="25" borderId="24" xfId="0" applyFill="1" applyBorder="1" applyAlignment="1">
      <alignment horizontal="center" vertical="top"/>
    </xf>
    <xf numFmtId="0" fontId="0" fillId="25" borderId="26" xfId="0" applyFill="1" applyBorder="1" applyAlignment="1">
      <alignment horizontal="center" vertical="top"/>
    </xf>
    <xf numFmtId="0" fontId="0" fillId="15" borderId="27" xfId="0" applyFill="1" applyBorder="1" applyAlignment="1">
      <alignment horizontal="center" vertical="center"/>
    </xf>
    <xf numFmtId="0" fontId="0" fillId="15" borderId="7" xfId="0" applyFill="1" applyBorder="1" applyAlignment="1">
      <alignment horizontal="center" vertical="center"/>
    </xf>
    <xf numFmtId="0" fontId="0" fillId="15" borderId="1" xfId="0" applyFill="1" applyBorder="1" applyAlignment="1">
      <alignment horizontal="center" vertical="center"/>
    </xf>
    <xf numFmtId="0" fontId="0" fillId="15" borderId="25" xfId="0" applyFill="1" applyBorder="1" applyAlignment="1">
      <alignment horizontal="center" vertical="center"/>
    </xf>
    <xf numFmtId="0" fontId="0" fillId="15" borderId="53" xfId="0" applyFill="1" applyBorder="1" applyAlignment="1">
      <alignment vertical="top"/>
    </xf>
    <xf numFmtId="0" fontId="0" fillId="15" borderId="13" xfId="0" applyFill="1" applyBorder="1" applyAlignment="1">
      <alignment vertical="top"/>
    </xf>
    <xf numFmtId="0" fontId="0" fillId="0" borderId="7" xfId="0" applyBorder="1" applyAlignment="1">
      <alignment wrapText="1"/>
    </xf>
    <xf numFmtId="0" fontId="0" fillId="33" borderId="56" xfId="0" applyFill="1" applyBorder="1" applyAlignment="1">
      <alignment horizontal="right"/>
    </xf>
    <xf numFmtId="0" fontId="4" fillId="21" borderId="63" xfId="0" applyFont="1" applyFill="1" applyBorder="1" applyAlignment="1">
      <alignment horizontal="center" vertical="center" wrapText="1"/>
    </xf>
    <xf numFmtId="0" fontId="4" fillId="21" borderId="65" xfId="0" applyFont="1" applyFill="1" applyBorder="1" applyAlignment="1">
      <alignment horizontal="center" vertical="center" wrapText="1"/>
    </xf>
    <xf numFmtId="0" fontId="0" fillId="15" borderId="56" xfId="0" applyFill="1" applyBorder="1" applyAlignment="1"/>
    <xf numFmtId="0" fontId="0" fillId="0" borderId="41" xfId="0" applyBorder="1" applyAlignment="1">
      <alignment horizontal="center" vertical="top"/>
    </xf>
    <xf numFmtId="0" fontId="0" fillId="0" borderId="40" xfId="0" applyBorder="1" applyAlignment="1">
      <alignment horizontal="center" vertical="top"/>
    </xf>
    <xf numFmtId="0" fontId="0" fillId="0" borderId="35" xfId="0" applyBorder="1" applyAlignment="1">
      <alignment horizontal="center" vertical="top"/>
    </xf>
    <xf numFmtId="0" fontId="0" fillId="25" borderId="25" xfId="0" applyFill="1" applyBorder="1" applyAlignment="1">
      <alignment horizontal="center" vertical="center"/>
    </xf>
    <xf numFmtId="0" fontId="0" fillId="25" borderId="26" xfId="0" applyFill="1" applyBorder="1" applyAlignment="1">
      <alignment horizontal="center" vertical="center"/>
    </xf>
    <xf numFmtId="0" fontId="0" fillId="25" borderId="41" xfId="0" applyFill="1" applyBorder="1" applyAlignment="1">
      <alignment horizontal="center" vertical="center"/>
    </xf>
    <xf numFmtId="0" fontId="0" fillId="25" borderId="40" xfId="0" applyFill="1" applyBorder="1" applyAlignment="1">
      <alignment horizontal="center" vertical="center"/>
    </xf>
    <xf numFmtId="0" fontId="0" fillId="25" borderId="35" xfId="0" applyFill="1" applyBorder="1" applyAlignment="1">
      <alignment horizontal="center" vertical="center"/>
    </xf>
    <xf numFmtId="0" fontId="2" fillId="25" borderId="44" xfId="0" applyFont="1" applyFill="1" applyBorder="1" applyAlignment="1">
      <alignment horizontal="center" wrapText="1"/>
    </xf>
    <xf numFmtId="0" fontId="2" fillId="0" borderId="47" xfId="0" applyFont="1" applyBorder="1" applyAlignment="1">
      <alignment wrapText="1"/>
    </xf>
    <xf numFmtId="0" fontId="2" fillId="21" borderId="105" xfId="0" applyFont="1" applyFill="1" applyBorder="1" applyAlignment="1">
      <alignment wrapText="1"/>
    </xf>
    <xf numFmtId="0" fontId="2" fillId="0" borderId="106" xfId="0" applyFont="1" applyBorder="1" applyAlignment="1">
      <alignment wrapText="1"/>
    </xf>
    <xf numFmtId="0" fontId="0" fillId="25" borderId="44" xfId="0" applyFill="1" applyBorder="1" applyAlignment="1">
      <alignment horizontal="center" wrapText="1"/>
    </xf>
    <xf numFmtId="0" fontId="0" fillId="0" borderId="47" xfId="0" applyBorder="1" applyAlignment="1">
      <alignment wrapText="1"/>
    </xf>
    <xf numFmtId="0" fontId="0" fillId="0" borderId="105" xfId="0" applyBorder="1" applyAlignment="1">
      <alignment horizontal="center" wrapText="1"/>
    </xf>
    <xf numFmtId="0" fontId="0" fillId="0" borderId="109" xfId="0" applyBorder="1" applyAlignment="1">
      <alignment horizontal="center"/>
    </xf>
    <xf numFmtId="0" fontId="0" fillId="25" borderId="68" xfId="0" applyFill="1" applyBorder="1" applyAlignment="1">
      <alignment horizontal="center" vertical="center"/>
    </xf>
    <xf numFmtId="0" fontId="0" fillId="25" borderId="13" xfId="0" applyFill="1" applyBorder="1" applyAlignment="1">
      <alignment horizontal="center" vertical="center"/>
    </xf>
    <xf numFmtId="0" fontId="0" fillId="30" borderId="79" xfId="0" applyFill="1" applyBorder="1" applyAlignment="1">
      <alignment horizontal="center" vertical="center"/>
    </xf>
    <xf numFmtId="0" fontId="0" fillId="30" borderId="53" xfId="0" applyFill="1" applyBorder="1" applyAlignment="1">
      <alignment horizontal="center" vertical="center"/>
    </xf>
    <xf numFmtId="0" fontId="0" fillId="25" borderId="24" xfId="0" applyFill="1" applyBorder="1" applyAlignment="1">
      <alignment horizontal="center" vertical="center"/>
    </xf>
    <xf numFmtId="0" fontId="0" fillId="0" borderId="26" xfId="0" applyBorder="1" applyAlignment="1"/>
    <xf numFmtId="0" fontId="2" fillId="0" borderId="44" xfId="0" applyFont="1" applyBorder="1" applyAlignment="1">
      <alignment horizontal="center" vertical="center" wrapText="1"/>
    </xf>
    <xf numFmtId="0" fontId="0" fillId="0" borderId="41" xfId="0" applyBorder="1" applyAlignment="1"/>
    <xf numFmtId="0" fontId="0" fillId="0" borderId="35" xfId="0" applyBorder="1" applyAlignment="1"/>
    <xf numFmtId="0" fontId="0" fillId="15" borderId="24" xfId="0" applyFill="1" applyBorder="1" applyAlignment="1">
      <alignment wrapText="1"/>
    </xf>
    <xf numFmtId="0" fontId="0" fillId="15" borderId="26" xfId="0" applyFill="1" applyBorder="1" applyAlignment="1">
      <alignment wrapText="1"/>
    </xf>
    <xf numFmtId="0" fontId="2" fillId="15" borderId="105" xfId="0" applyFont="1" applyFill="1" applyBorder="1" applyAlignment="1">
      <alignment horizontal="center" vertical="center" wrapText="1"/>
    </xf>
    <xf numFmtId="0" fontId="2" fillId="0" borderId="106" xfId="0" applyFont="1" applyBorder="1" applyAlignment="1">
      <alignment horizontal="center" wrapText="1"/>
    </xf>
    <xf numFmtId="0" fontId="0" fillId="25" borderId="41" xfId="0" applyFill="1" applyBorder="1" applyAlignment="1">
      <alignment vertical="center"/>
    </xf>
    <xf numFmtId="0" fontId="0" fillId="0" borderId="35" xfId="0" applyBorder="1" applyAlignment="1">
      <alignment vertical="center"/>
    </xf>
    <xf numFmtId="0" fontId="0" fillId="30" borderId="24" xfId="0" applyFill="1" applyBorder="1" applyAlignment="1">
      <alignment horizontal="center" vertical="center"/>
    </xf>
    <xf numFmtId="0" fontId="0" fillId="30" borderId="25" xfId="0" applyFill="1" applyBorder="1" applyAlignment="1">
      <alignment horizontal="center" vertical="center"/>
    </xf>
    <xf numFmtId="0" fontId="0" fillId="30" borderId="26" xfId="0" applyFill="1" applyBorder="1" applyAlignment="1">
      <alignment horizontal="center" vertical="center"/>
    </xf>
    <xf numFmtId="0" fontId="2" fillId="25" borderId="44" xfId="0" applyFont="1" applyFill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25" borderId="33" xfId="0" applyFill="1" applyBorder="1" applyAlignment="1">
      <alignment horizontal="center" vertical="center"/>
    </xf>
    <xf numFmtId="0" fontId="0" fillId="25" borderId="31" xfId="0" applyFill="1" applyBorder="1" applyAlignment="1">
      <alignment horizontal="center" vertical="center"/>
    </xf>
    <xf numFmtId="0" fontId="0" fillId="25" borderId="44" xfId="0" applyFill="1" applyBorder="1" applyAlignment="1">
      <alignment horizontal="center" vertical="center"/>
    </xf>
    <xf numFmtId="0" fontId="0" fillId="0" borderId="33" xfId="0" applyBorder="1" applyAlignment="1"/>
    <xf numFmtId="0" fontId="0" fillId="15" borderId="41" xfId="0" applyFill="1" applyBorder="1" applyAlignment="1">
      <alignment horizontal="center" vertical="center"/>
    </xf>
    <xf numFmtId="0" fontId="0" fillId="15" borderId="40" xfId="0" applyFill="1" applyBorder="1" applyAlignment="1">
      <alignment horizontal="center" vertical="center"/>
    </xf>
    <xf numFmtId="0" fontId="0" fillId="15" borderId="35" xfId="0" applyFill="1" applyBorder="1" applyAlignment="1">
      <alignment horizontal="center" vertical="center"/>
    </xf>
    <xf numFmtId="0" fontId="0" fillId="15" borderId="24" xfId="0" applyFill="1" applyBorder="1" applyAlignment="1">
      <alignment horizontal="center" vertical="center"/>
    </xf>
    <xf numFmtId="0" fontId="0" fillId="15" borderId="26" xfId="0" applyFill="1" applyBorder="1" applyAlignment="1">
      <alignment horizontal="center" vertical="center"/>
    </xf>
    <xf numFmtId="0" fontId="63" fillId="17" borderId="44" xfId="0" applyFont="1" applyFill="1" applyBorder="1" applyAlignment="1">
      <alignment horizontal="center" wrapText="1"/>
    </xf>
    <xf numFmtId="0" fontId="63" fillId="17" borderId="45" xfId="0" applyFont="1" applyFill="1" applyBorder="1" applyAlignment="1">
      <alignment horizontal="center" wrapText="1"/>
    </xf>
    <xf numFmtId="0" fontId="63" fillId="17" borderId="45" xfId="0" applyFont="1" applyFill="1" applyBorder="1" applyAlignment="1">
      <alignment horizontal="center"/>
    </xf>
    <xf numFmtId="0" fontId="63" fillId="17" borderId="47" xfId="0" applyFont="1" applyFill="1" applyBorder="1" applyAlignment="1">
      <alignment horizontal="center"/>
    </xf>
    <xf numFmtId="0" fontId="0" fillId="15" borderId="26" xfId="0" applyFill="1" applyBorder="1" applyAlignment="1"/>
    <xf numFmtId="0" fontId="2" fillId="15" borderId="44" xfId="0" applyFont="1" applyFill="1" applyBorder="1" applyAlignment="1">
      <alignment horizontal="center" wrapText="1"/>
    </xf>
    <xf numFmtId="0" fontId="2" fillId="15" borderId="47" xfId="0" applyFont="1" applyFill="1" applyBorder="1" applyAlignment="1">
      <alignment horizontal="center" wrapText="1"/>
    </xf>
    <xf numFmtId="0" fontId="0" fillId="0" borderId="41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2" fillId="0" borderId="45" xfId="0" applyFont="1" applyBorder="1" applyAlignment="1">
      <alignment wrapText="1"/>
    </xf>
    <xf numFmtId="0" fontId="0" fillId="0" borderId="24" xfId="0" applyBorder="1" applyAlignment="1">
      <alignment horizontal="center" vertical="center"/>
    </xf>
    <xf numFmtId="0" fontId="0" fillId="15" borderId="1" xfId="0" applyFill="1" applyBorder="1" applyAlignment="1">
      <alignment vertical="center"/>
    </xf>
    <xf numFmtId="0" fontId="0" fillId="15" borderId="4" xfId="0" applyFill="1" applyBorder="1" applyAlignment="1">
      <alignment vertical="center"/>
    </xf>
    <xf numFmtId="0" fontId="0" fillId="30" borderId="56" xfId="0" applyFill="1" applyBorder="1" applyAlignment="1">
      <alignment horizontal="center" vertical="center"/>
    </xf>
    <xf numFmtId="0" fontId="0" fillId="15" borderId="40" xfId="0" applyFill="1" applyBorder="1" applyAlignment="1">
      <alignment horizontal="center"/>
    </xf>
    <xf numFmtId="0" fontId="0" fillId="15" borderId="35" xfId="0" applyFill="1" applyBorder="1" applyAlignment="1">
      <alignment horizontal="center"/>
    </xf>
    <xf numFmtId="0" fontId="0" fillId="15" borderId="40" xfId="0" applyFill="1" applyBorder="1" applyAlignment="1">
      <alignment horizontal="left"/>
    </xf>
    <xf numFmtId="0" fontId="0" fillId="15" borderId="35" xfId="0" applyFill="1" applyBorder="1" applyAlignment="1">
      <alignment horizontal="left"/>
    </xf>
    <xf numFmtId="0" fontId="2" fillId="15" borderId="105" xfId="0" applyFont="1" applyFill="1" applyBorder="1" applyAlignment="1">
      <alignment horizontal="center" wrapText="1"/>
    </xf>
    <xf numFmtId="0" fontId="2" fillId="15" borderId="106" xfId="0" applyFont="1" applyFill="1" applyBorder="1" applyAlignment="1">
      <alignment horizontal="center" wrapText="1"/>
    </xf>
    <xf numFmtId="0" fontId="2" fillId="15" borderId="45" xfId="0" applyFont="1" applyFill="1" applyBorder="1" applyAlignment="1">
      <alignment horizontal="center" wrapText="1"/>
    </xf>
    <xf numFmtId="0" fontId="2" fillId="15" borderId="47" xfId="0" applyFont="1" applyFill="1" applyBorder="1" applyAlignment="1">
      <alignment wrapText="1"/>
    </xf>
    <xf numFmtId="0" fontId="63" fillId="17" borderId="83" xfId="0" applyFont="1" applyFill="1" applyBorder="1" applyAlignment="1">
      <alignment horizontal="center" wrapText="1"/>
    </xf>
    <xf numFmtId="0" fontId="0" fillId="15" borderId="47" xfId="0" applyFill="1" applyBorder="1" applyAlignment="1">
      <alignment horizontal="center" vertical="center"/>
    </xf>
    <xf numFmtId="0" fontId="52" fillId="15" borderId="24" xfId="0" applyFont="1" applyFill="1" applyBorder="1" applyAlignment="1">
      <alignment horizontal="center" vertical="center"/>
    </xf>
    <xf numFmtId="0" fontId="52" fillId="15" borderId="26" xfId="0" applyFont="1" applyFill="1" applyBorder="1" applyAlignment="1">
      <alignment horizontal="center" vertical="center"/>
    </xf>
    <xf numFmtId="0" fontId="0" fillId="15" borderId="54" xfId="0" applyFill="1" applyBorder="1" applyAlignment="1">
      <alignment horizontal="center" vertical="center"/>
    </xf>
    <xf numFmtId="0" fontId="0" fillId="15" borderId="53" xfId="0" applyFill="1" applyBorder="1" applyAlignment="1">
      <alignment horizontal="center" vertical="center"/>
    </xf>
    <xf numFmtId="0" fontId="0" fillId="15" borderId="55" xfId="0" applyFill="1" applyBorder="1" applyAlignment="1">
      <alignment horizontal="center" vertical="center"/>
    </xf>
    <xf numFmtId="0" fontId="0" fillId="15" borderId="24" xfId="0" applyFill="1" applyBorder="1" applyAlignment="1">
      <alignment horizontal="center" vertical="center" wrapText="1"/>
    </xf>
    <xf numFmtId="0" fontId="0" fillId="15" borderId="26" xfId="0" applyFill="1" applyBorder="1" applyAlignment="1">
      <alignment horizontal="center" vertical="center" wrapText="1"/>
    </xf>
    <xf numFmtId="0" fontId="61" fillId="17" borderId="24" xfId="0" applyFont="1" applyFill="1" applyBorder="1" applyAlignment="1">
      <alignment horizontal="center" vertical="center"/>
    </xf>
    <xf numFmtId="0" fontId="61" fillId="17" borderId="26" xfId="0" applyFont="1" applyFill="1" applyBorder="1" applyAlignment="1">
      <alignment horizontal="center" vertical="center"/>
    </xf>
    <xf numFmtId="0" fontId="0" fillId="15" borderId="40" xfId="0" applyFill="1" applyBorder="1" applyAlignment="1">
      <alignment horizontal="left" vertical="center"/>
    </xf>
    <xf numFmtId="0" fontId="0" fillId="15" borderId="35" xfId="0" applyFill="1" applyBorder="1" applyAlignment="1">
      <alignment horizontal="left" vertical="center"/>
    </xf>
    <xf numFmtId="0" fontId="0" fillId="15" borderId="4" xfId="0" applyFill="1" applyBorder="1" applyAlignment="1">
      <alignment horizontal="center" vertical="center"/>
    </xf>
    <xf numFmtId="0" fontId="0" fillId="15" borderId="39" xfId="0" applyFill="1" applyBorder="1" applyAlignment="1">
      <alignment vertical="center"/>
    </xf>
    <xf numFmtId="0" fontId="0" fillId="15" borderId="40" xfId="0" applyFill="1" applyBorder="1" applyAlignment="1">
      <alignment vertical="center"/>
    </xf>
    <xf numFmtId="0" fontId="0" fillId="15" borderId="56" xfId="0" applyFill="1" applyBorder="1" applyAlignment="1">
      <alignment vertical="center"/>
    </xf>
    <xf numFmtId="0" fontId="0" fillId="15" borderId="40" xfId="0" applyFill="1" applyBorder="1" applyAlignment="1">
      <alignment horizontal="left" vertical="top"/>
    </xf>
    <xf numFmtId="0" fontId="0" fillId="15" borderId="35" xfId="0" applyFill="1" applyBorder="1" applyAlignment="1">
      <alignment horizontal="left" vertical="top"/>
    </xf>
    <xf numFmtId="0" fontId="61" fillId="17" borderId="40" xfId="0" applyFont="1" applyFill="1" applyBorder="1" applyAlignment="1">
      <alignment horizontal="left" vertical="top"/>
    </xf>
    <xf numFmtId="0" fontId="61" fillId="17" borderId="35" xfId="0" applyFont="1" applyFill="1" applyBorder="1" applyAlignment="1">
      <alignment horizontal="left" vertical="top"/>
    </xf>
    <xf numFmtId="17" fontId="0" fillId="15" borderId="24" xfId="0" applyNumberFormat="1" applyFill="1" applyBorder="1" applyAlignment="1">
      <alignment horizontal="center" vertical="center"/>
    </xf>
    <xf numFmtId="0" fontId="61" fillId="17" borderId="25" xfId="0" applyFont="1" applyFill="1" applyBorder="1" applyAlignment="1">
      <alignment horizontal="center" vertical="center"/>
    </xf>
    <xf numFmtId="0" fontId="61" fillId="17" borderId="105" xfId="0" applyFont="1" applyFill="1" applyBorder="1" applyAlignment="1">
      <alignment horizontal="center" vertical="center" wrapText="1"/>
    </xf>
    <xf numFmtId="0" fontId="61" fillId="17" borderId="108" xfId="0" applyFont="1" applyFill="1" applyBorder="1" applyAlignment="1">
      <alignment horizontal="center" vertical="center" wrapText="1"/>
    </xf>
    <xf numFmtId="0" fontId="61" fillId="17" borderId="106" xfId="0" applyFont="1" applyFill="1" applyBorder="1" applyAlignment="1">
      <alignment horizontal="center" vertical="center" wrapText="1"/>
    </xf>
    <xf numFmtId="0" fontId="51" fillId="15" borderId="24" xfId="0" applyFont="1" applyFill="1" applyBorder="1" applyAlignment="1">
      <alignment horizontal="center" vertical="center"/>
    </xf>
    <xf numFmtId="0" fontId="51" fillId="15" borderId="25" xfId="0" applyFont="1" applyFill="1" applyBorder="1" applyAlignment="1">
      <alignment horizontal="center" vertical="center"/>
    </xf>
    <xf numFmtId="0" fontId="51" fillId="15" borderId="26" xfId="0" applyFont="1" applyFill="1" applyBorder="1" applyAlignment="1">
      <alignment horizontal="center" vertical="center"/>
    </xf>
    <xf numFmtId="0" fontId="0" fillId="15" borderId="1" xfId="0" applyFill="1" applyBorder="1" applyAlignment="1">
      <alignment horizontal="center" vertical="top"/>
    </xf>
    <xf numFmtId="0" fontId="0" fillId="15" borderId="4" xfId="0" applyFill="1" applyBorder="1" applyAlignment="1">
      <alignment horizontal="center" vertical="top"/>
    </xf>
    <xf numFmtId="0" fontId="0" fillId="0" borderId="106" xfId="0" applyBorder="1" applyAlignment="1">
      <alignment horizontal="center"/>
    </xf>
    <xf numFmtId="0" fontId="61" fillId="17" borderId="44" xfId="0" applyFont="1" applyFill="1" applyBorder="1" applyAlignment="1">
      <alignment horizontal="center" vertical="center"/>
    </xf>
    <xf numFmtId="0" fontId="61" fillId="17" borderId="45" xfId="0" applyFont="1" applyFill="1" applyBorder="1" applyAlignment="1">
      <alignment horizontal="center" vertical="center"/>
    </xf>
    <xf numFmtId="0" fontId="63" fillId="17" borderId="105" xfId="0" applyFont="1" applyFill="1" applyBorder="1" applyAlignment="1">
      <alignment horizontal="center" wrapText="1"/>
    </xf>
    <xf numFmtId="0" fontId="63" fillId="17" borderId="108" xfId="0" applyFont="1" applyFill="1" applyBorder="1" applyAlignment="1">
      <alignment horizontal="center" wrapText="1"/>
    </xf>
    <xf numFmtId="0" fontId="63" fillId="17" borderId="92" xfId="0" applyFont="1" applyFill="1" applyBorder="1" applyAlignment="1">
      <alignment horizontal="center" wrapText="1"/>
    </xf>
    <xf numFmtId="0" fontId="0" fillId="0" borderId="15" xfId="0" applyBorder="1" applyAlignment="1">
      <alignment horizontal="center"/>
    </xf>
    <xf numFmtId="0" fontId="63" fillId="17" borderId="44" xfId="0" applyFont="1" applyFill="1" applyBorder="1" applyAlignment="1">
      <alignment horizontal="center"/>
    </xf>
    <xf numFmtId="0" fontId="4" fillId="15" borderId="0" xfId="0" applyFont="1" applyFill="1" applyAlignment="1">
      <alignment vertical="top" wrapText="1"/>
    </xf>
    <xf numFmtId="0" fontId="0" fillId="15" borderId="0" xfId="0" applyFill="1" applyAlignment="1">
      <alignment vertical="top" wrapText="1"/>
    </xf>
    <xf numFmtId="0" fontId="61" fillId="17" borderId="47" xfId="0" applyFont="1" applyFill="1" applyBorder="1" applyAlignment="1">
      <alignment horizontal="center" vertical="center"/>
    </xf>
    <xf numFmtId="0" fontId="63" fillId="17" borderId="106" xfId="0" applyFont="1" applyFill="1" applyBorder="1" applyAlignment="1">
      <alignment horizontal="center" wrapText="1"/>
    </xf>
    <xf numFmtId="0" fontId="61" fillId="17" borderId="105" xfId="0" applyFont="1" applyFill="1" applyBorder="1" applyAlignment="1">
      <alignment horizontal="center" wrapText="1"/>
    </xf>
    <xf numFmtId="0" fontId="61" fillId="17" borderId="106" xfId="0" applyFont="1" applyFill="1" applyBorder="1" applyAlignment="1">
      <alignment horizontal="center" wrapText="1"/>
    </xf>
    <xf numFmtId="0" fontId="61" fillId="17" borderId="108" xfId="0" applyFont="1" applyFill="1" applyBorder="1" applyAlignment="1">
      <alignment horizontal="center" wrapText="1"/>
    </xf>
    <xf numFmtId="0" fontId="4" fillId="15" borderId="37" xfId="0" applyFont="1" applyFill="1" applyBorder="1" applyAlignment="1">
      <alignment horizontal="center" wrapText="1"/>
    </xf>
    <xf numFmtId="0" fontId="4" fillId="15" borderId="66" xfId="0" applyFont="1" applyFill="1" applyBorder="1" applyAlignment="1">
      <alignment horizontal="center" wrapText="1"/>
    </xf>
    <xf numFmtId="0" fontId="4" fillId="15" borderId="2" xfId="0" applyFont="1" applyFill="1" applyBorder="1" applyAlignment="1">
      <alignment horizontal="center" wrapText="1"/>
    </xf>
    <xf numFmtId="0" fontId="4" fillId="15" borderId="56" xfId="0" applyFont="1" applyFill="1" applyBorder="1" applyAlignment="1">
      <alignment horizontal="center" wrapText="1"/>
    </xf>
    <xf numFmtId="0" fontId="4" fillId="15" borderId="59" xfId="0" applyFont="1" applyFill="1" applyBorder="1" applyAlignment="1">
      <alignment horizontal="center" wrapText="1"/>
    </xf>
    <xf numFmtId="0" fontId="4" fillId="15" borderId="51" xfId="0" applyFont="1" applyFill="1" applyBorder="1" applyAlignment="1">
      <alignment horizontal="center" wrapText="1"/>
    </xf>
    <xf numFmtId="0" fontId="0" fillId="0" borderId="51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4" fillId="15" borderId="86" xfId="0" applyFont="1" applyFill="1" applyBorder="1" applyAlignment="1">
      <alignment horizontal="center" vertical="center" wrapText="1"/>
    </xf>
    <xf numFmtId="0" fontId="4" fillId="15" borderId="87" xfId="0" applyFont="1" applyFill="1" applyBorder="1" applyAlignment="1">
      <alignment horizontal="center" vertical="center" wrapText="1"/>
    </xf>
    <xf numFmtId="0" fontId="0" fillId="15" borderId="44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15" borderId="105" xfId="0" applyFill="1" applyBorder="1" applyAlignment="1">
      <alignment horizontal="center" wrapText="1"/>
    </xf>
    <xf numFmtId="0" fontId="0" fillId="15" borderId="106" xfId="0" applyFill="1" applyBorder="1" applyAlignment="1">
      <alignment horizontal="center" wrapText="1"/>
    </xf>
    <xf numFmtId="0" fontId="0" fillId="13" borderId="105" xfId="0" applyFill="1" applyBorder="1" applyAlignment="1">
      <alignment horizontal="center" wrapText="1"/>
    </xf>
    <xf numFmtId="0" fontId="0" fillId="0" borderId="106" xfId="0" applyBorder="1" applyAlignment="1">
      <alignment horizontal="center" wrapText="1"/>
    </xf>
    <xf numFmtId="0" fontId="4" fillId="0" borderId="49" xfId="0" applyFont="1" applyBorder="1" applyAlignment="1">
      <alignment horizontal="center" vertical="center"/>
    </xf>
    <xf numFmtId="0" fontId="4" fillId="0" borderId="111" xfId="0" applyFont="1" applyBorder="1" applyAlignment="1">
      <alignment horizontal="center" vertical="center"/>
    </xf>
    <xf numFmtId="0" fontId="2" fillId="15" borderId="108" xfId="0" applyFont="1" applyFill="1" applyBorder="1" applyAlignment="1">
      <alignment horizontal="center" wrapText="1"/>
    </xf>
    <xf numFmtId="0" fontId="4" fillId="0" borderId="56" xfId="0" applyFont="1" applyBorder="1" applyAlignment="1">
      <alignment horizontal="center"/>
    </xf>
    <xf numFmtId="0" fontId="0" fillId="15" borderId="0" xfId="0" applyFill="1" applyBorder="1" applyAlignment="1">
      <alignment horizontal="center" vertical="center"/>
    </xf>
    <xf numFmtId="0" fontId="0" fillId="15" borderId="31" xfId="0" applyFill="1" applyBorder="1" applyAlignment="1">
      <alignment horizontal="center" vertical="center"/>
    </xf>
    <xf numFmtId="0" fontId="0" fillId="15" borderId="25" xfId="0" applyFill="1" applyBorder="1" applyAlignment="1">
      <alignment horizontal="center" vertical="center" wrapText="1"/>
    </xf>
    <xf numFmtId="0" fontId="0" fillId="0" borderId="63" xfId="0" applyBorder="1" applyAlignment="1"/>
    <xf numFmtId="0" fontId="0" fillId="0" borderId="85" xfId="0" applyBorder="1" applyAlignment="1"/>
    <xf numFmtId="0" fontId="61" fillId="17" borderId="7" xfId="0" applyFont="1" applyFill="1" applyBorder="1" applyAlignment="1">
      <alignment horizontal="center" vertical="center" wrapText="1"/>
    </xf>
    <xf numFmtId="0" fontId="61" fillId="17" borderId="31" xfId="0" applyFont="1" applyFill="1" applyBorder="1" applyAlignment="1">
      <alignment horizontal="center" vertical="center" wrapText="1"/>
    </xf>
    <xf numFmtId="0" fontId="61" fillId="17" borderId="25" xfId="0" applyFont="1" applyFill="1" applyBorder="1" applyAlignment="1">
      <alignment horizontal="center" vertical="center" wrapText="1"/>
    </xf>
    <xf numFmtId="0" fontId="61" fillId="17" borderId="2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 applyAlignment="1"/>
    <xf numFmtId="0" fontId="0" fillId="0" borderId="0" xfId="0" applyAlignment="1"/>
    <xf numFmtId="0" fontId="7" fillId="0" borderId="0" xfId="0" applyFont="1" applyBorder="1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Border="1" applyAlignment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right" vertical="top"/>
    </xf>
    <xf numFmtId="0" fontId="22" fillId="0" borderId="0" xfId="0" applyFont="1" applyBorder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Font="1" applyBorder="1" applyAlignment="1">
      <alignment vertical="center"/>
    </xf>
    <xf numFmtId="0" fontId="9" fillId="0" borderId="29" xfId="0" applyFont="1" applyBorder="1" applyAlignment="1">
      <alignment horizontal="center" vertical="top" wrapText="1"/>
    </xf>
    <xf numFmtId="0" fontId="9" fillId="0" borderId="32" xfId="0" applyFont="1" applyBorder="1" applyAlignment="1">
      <alignment horizontal="center" vertical="top" wrapText="1"/>
    </xf>
    <xf numFmtId="0" fontId="9" fillId="0" borderId="34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9" fillId="0" borderId="46" xfId="0" applyFont="1" applyBorder="1" applyAlignment="1">
      <alignment horizontal="center" vertical="top" wrapText="1"/>
    </xf>
    <xf numFmtId="0" fontId="9" fillId="0" borderId="16" xfId="0" applyFont="1" applyBorder="1" applyAlignment="1">
      <alignment horizontal="center" vertical="top" wrapText="1"/>
    </xf>
    <xf numFmtId="0" fontId="9" fillId="0" borderId="3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left"/>
    </xf>
    <xf numFmtId="0" fontId="8" fillId="0" borderId="0" xfId="0" applyFont="1" applyBorder="1" applyAlignment="1">
      <alignment horizontal="right" vertical="top"/>
    </xf>
    <xf numFmtId="0" fontId="8" fillId="25" borderId="21" xfId="0" applyFont="1" applyFill="1" applyBorder="1" applyAlignment="1">
      <alignment horizontal="right" vertical="top"/>
    </xf>
    <xf numFmtId="0" fontId="8" fillId="25" borderId="22" xfId="0" applyFont="1" applyFill="1" applyBorder="1" applyAlignment="1">
      <alignment horizontal="right" vertical="top"/>
    </xf>
    <xf numFmtId="0" fontId="8" fillId="25" borderId="9" xfId="0" applyFont="1" applyFill="1" applyBorder="1" applyAlignment="1">
      <alignment horizontal="right" vertical="top"/>
    </xf>
    <xf numFmtId="0" fontId="8" fillId="25" borderId="12" xfId="0" applyFont="1" applyFill="1" applyBorder="1" applyAlignment="1">
      <alignment horizontal="right" vertical="top"/>
    </xf>
    <xf numFmtId="0" fontId="8" fillId="25" borderId="8" xfId="0" applyFont="1" applyFill="1" applyBorder="1" applyAlignment="1">
      <alignment horizontal="right" vertical="top"/>
    </xf>
    <xf numFmtId="0" fontId="8" fillId="25" borderId="10" xfId="0" applyFont="1" applyFill="1" applyBorder="1" applyAlignment="1">
      <alignment horizontal="right" vertical="top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/>
    <xf numFmtId="0" fontId="5" fillId="0" borderId="0" xfId="0" applyFont="1" applyAlignment="1"/>
    <xf numFmtId="0" fontId="2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44" fillId="0" borderId="0" xfId="0" applyFont="1" applyAlignment="1">
      <alignment horizontal="center" vertical="center" readingOrder="1"/>
    </xf>
    <xf numFmtId="0" fontId="0" fillId="0" borderId="0" xfId="0" applyAlignment="1">
      <alignment readingOrder="1"/>
    </xf>
    <xf numFmtId="0" fontId="5" fillId="0" borderId="0" xfId="0" applyFont="1" applyBorder="1" applyAlignment="1">
      <alignment horizontal="center" vertical="center"/>
    </xf>
    <xf numFmtId="0" fontId="9" fillId="25" borderId="29" xfId="0" applyFont="1" applyFill="1" applyBorder="1" applyAlignment="1">
      <alignment horizontal="right" vertical="top"/>
    </xf>
    <xf numFmtId="0" fontId="9" fillId="25" borderId="32" xfId="0" applyFont="1" applyFill="1" applyBorder="1" applyAlignment="1">
      <alignment horizontal="right" vertical="top"/>
    </xf>
    <xf numFmtId="0" fontId="9" fillId="25" borderId="46" xfId="0" applyFont="1" applyFill="1" applyBorder="1" applyAlignment="1">
      <alignment horizontal="right" vertical="top"/>
    </xf>
    <xf numFmtId="0" fontId="9" fillId="25" borderId="16" xfId="0" applyFont="1" applyFill="1" applyBorder="1" applyAlignment="1">
      <alignment horizontal="right" vertical="top"/>
    </xf>
    <xf numFmtId="0" fontId="9" fillId="25" borderId="30" xfId="0" applyFont="1" applyFill="1" applyBorder="1" applyAlignment="1">
      <alignment horizontal="right" vertical="top"/>
    </xf>
    <xf numFmtId="0" fontId="8" fillId="0" borderId="29" xfId="0" applyFont="1" applyBorder="1" applyAlignment="1">
      <alignment horizontal="center" vertical="top" wrapText="1"/>
    </xf>
    <xf numFmtId="0" fontId="8" fillId="0" borderId="32" xfId="0" applyFont="1" applyBorder="1" applyAlignment="1">
      <alignment horizontal="center" vertical="top" wrapText="1"/>
    </xf>
    <xf numFmtId="0" fontId="8" fillId="0" borderId="34" xfId="0" applyFont="1" applyBorder="1" applyAlignment="1">
      <alignment horizontal="center" vertical="top" wrapText="1"/>
    </xf>
    <xf numFmtId="0" fontId="8" fillId="0" borderId="46" xfId="0" applyFont="1" applyBorder="1" applyAlignment="1">
      <alignment horizontal="center" vertical="top" wrapText="1"/>
    </xf>
    <xf numFmtId="0" fontId="8" fillId="0" borderId="16" xfId="0" applyFont="1" applyBorder="1" applyAlignment="1">
      <alignment horizontal="center" vertical="top" wrapText="1"/>
    </xf>
    <xf numFmtId="0" fontId="8" fillId="0" borderId="30" xfId="0" applyFont="1" applyBorder="1" applyAlignment="1">
      <alignment horizontal="center" vertical="top" wrapText="1"/>
    </xf>
    <xf numFmtId="0" fontId="47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 vertical="center"/>
    </xf>
    <xf numFmtId="0" fontId="47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top"/>
    </xf>
    <xf numFmtId="0" fontId="14" fillId="0" borderId="0" xfId="0" applyFont="1" applyAlignment="1">
      <alignment horizontal="center"/>
    </xf>
    <xf numFmtId="0" fontId="8" fillId="25" borderId="29" xfId="0" applyFont="1" applyFill="1" applyBorder="1" applyAlignment="1">
      <alignment horizontal="right" vertical="top"/>
    </xf>
    <xf numFmtId="0" fontId="8" fillId="25" borderId="32" xfId="0" applyFont="1" applyFill="1" applyBorder="1" applyAlignment="1">
      <alignment horizontal="right" vertical="top"/>
    </xf>
    <xf numFmtId="0" fontId="8" fillId="25" borderId="34" xfId="0" applyFont="1" applyFill="1" applyBorder="1" applyAlignment="1">
      <alignment horizontal="right" vertical="top"/>
    </xf>
    <xf numFmtId="0" fontId="8" fillId="25" borderId="46" xfId="0" applyFont="1" applyFill="1" applyBorder="1" applyAlignment="1">
      <alignment horizontal="right" vertical="top"/>
    </xf>
    <xf numFmtId="0" fontId="8" fillId="25" borderId="16" xfId="0" applyFont="1" applyFill="1" applyBorder="1" applyAlignment="1">
      <alignment horizontal="right" vertical="top"/>
    </xf>
    <xf numFmtId="0" fontId="8" fillId="25" borderId="30" xfId="0" applyFont="1" applyFill="1" applyBorder="1" applyAlignment="1">
      <alignment horizontal="right" vertical="top"/>
    </xf>
    <xf numFmtId="0" fontId="21" fillId="29" borderId="0" xfId="0" applyFont="1" applyFill="1" applyBorder="1" applyAlignment="1">
      <alignment horizontal="right" vertical="top"/>
    </xf>
    <xf numFmtId="0" fontId="8" fillId="15" borderId="32" xfId="0" applyFont="1" applyFill="1" applyBorder="1" applyAlignment="1">
      <alignment horizontal="right" vertical="top"/>
    </xf>
    <xf numFmtId="0" fontId="8" fillId="15" borderId="34" xfId="0" applyFont="1" applyFill="1" applyBorder="1" applyAlignment="1">
      <alignment horizontal="right" vertical="top"/>
    </xf>
    <xf numFmtId="0" fontId="8" fillId="15" borderId="46" xfId="0" applyFont="1" applyFill="1" applyBorder="1" applyAlignment="1">
      <alignment horizontal="right" vertical="top"/>
    </xf>
    <xf numFmtId="0" fontId="8" fillId="15" borderId="16" xfId="0" applyFont="1" applyFill="1" applyBorder="1" applyAlignment="1">
      <alignment horizontal="right" vertical="top"/>
    </xf>
    <xf numFmtId="0" fontId="8" fillId="15" borderId="30" xfId="0" applyFont="1" applyFill="1" applyBorder="1" applyAlignment="1">
      <alignment horizontal="right" vertical="top"/>
    </xf>
    <xf numFmtId="0" fontId="5" fillId="0" borderId="7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5" fillId="15" borderId="0" xfId="0" applyFont="1" applyFill="1" applyBorder="1" applyAlignment="1">
      <alignment vertical="top"/>
    </xf>
    <xf numFmtId="0" fontId="6" fillId="0" borderId="14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5" fillId="0" borderId="22" xfId="0" applyFont="1" applyBorder="1" applyAlignment="1">
      <alignment horizontal="right" vertical="center"/>
    </xf>
    <xf numFmtId="0" fontId="0" fillId="0" borderId="22" xfId="0" applyBorder="1" applyAlignment="1">
      <alignment horizontal="right" vertical="center"/>
    </xf>
    <xf numFmtId="0" fontId="5" fillId="15" borderId="0" xfId="0" applyFont="1" applyFill="1" applyAlignment="1">
      <alignment horizontal="right"/>
    </xf>
    <xf numFmtId="0" fontId="5" fillId="15" borderId="11" xfId="0" applyFont="1" applyFill="1" applyBorder="1" applyAlignment="1">
      <alignment horizontal="right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/>
    </xf>
    <xf numFmtId="0" fontId="0" fillId="0" borderId="0" xfId="0" applyBorder="1" applyAlignment="1">
      <alignment vertical="center"/>
    </xf>
    <xf numFmtId="0" fontId="8" fillId="17" borderId="29" xfId="0" applyFont="1" applyFill="1" applyBorder="1" applyAlignment="1">
      <alignment horizontal="right" vertical="top"/>
    </xf>
    <xf numFmtId="0" fontId="8" fillId="17" borderId="32" xfId="0" applyFont="1" applyFill="1" applyBorder="1" applyAlignment="1">
      <alignment horizontal="right" vertical="top"/>
    </xf>
    <xf numFmtId="0" fontId="8" fillId="17" borderId="34" xfId="0" applyFont="1" applyFill="1" applyBorder="1" applyAlignment="1">
      <alignment horizontal="right" vertical="top"/>
    </xf>
    <xf numFmtId="0" fontId="8" fillId="17" borderId="46" xfId="0" applyFont="1" applyFill="1" applyBorder="1" applyAlignment="1">
      <alignment horizontal="right" vertical="top"/>
    </xf>
    <xf numFmtId="0" fontId="8" fillId="17" borderId="16" xfId="0" applyFont="1" applyFill="1" applyBorder="1" applyAlignment="1">
      <alignment horizontal="right" vertical="top"/>
    </xf>
    <xf numFmtId="0" fontId="8" fillId="17" borderId="30" xfId="0" applyFont="1" applyFill="1" applyBorder="1" applyAlignment="1">
      <alignment horizontal="right" vertical="top"/>
    </xf>
    <xf numFmtId="0" fontId="6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center"/>
    </xf>
    <xf numFmtId="0" fontId="5" fillId="0" borderId="8" xfId="0" applyFont="1" applyBorder="1" applyAlignment="1"/>
    <xf numFmtId="0" fontId="5" fillId="0" borderId="0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6" fillId="0" borderId="0" xfId="0" applyFont="1" applyBorder="1" applyAlignment="1">
      <alignment horizontal="right"/>
    </xf>
    <xf numFmtId="0" fontId="48" fillId="0" borderId="0" xfId="0" applyFont="1" applyBorder="1" applyAlignment="1">
      <alignment horizontal="center"/>
    </xf>
    <xf numFmtId="0" fontId="48" fillId="0" borderId="0" xfId="0" applyFont="1" applyAlignment="1">
      <alignment horizontal="center"/>
    </xf>
    <xf numFmtId="0" fontId="41" fillId="0" borderId="0" xfId="0" applyFont="1" applyBorder="1" applyAlignment="1">
      <alignment horizontal="left" vertical="top"/>
    </xf>
    <xf numFmtId="0" fontId="42" fillId="0" borderId="0" xfId="0" applyFont="1" applyAlignment="1">
      <alignment horizontal="left" vertical="top"/>
    </xf>
    <xf numFmtId="0" fontId="0" fillId="0" borderId="0" xfId="0" applyBorder="1" applyAlignment="1">
      <alignment horizontal="right"/>
    </xf>
    <xf numFmtId="0" fontId="5" fillId="0" borderId="22" xfId="0" applyFont="1" applyBorder="1" applyAlignment="1">
      <alignment vertical="top"/>
    </xf>
    <xf numFmtId="0" fontId="46" fillId="0" borderId="0" xfId="0" applyFont="1" applyBorder="1" applyAlignment="1">
      <alignment horizontal="left"/>
    </xf>
    <xf numFmtId="0" fontId="6" fillId="0" borderId="22" xfId="0" applyFont="1" applyBorder="1" applyAlignment="1">
      <alignment horizontal="center" vertical="top"/>
    </xf>
    <xf numFmtId="0" fontId="8" fillId="29" borderId="57" xfId="0" applyFont="1" applyFill="1" applyBorder="1" applyAlignment="1">
      <alignment horizontal="right" vertical="top"/>
    </xf>
    <xf numFmtId="0" fontId="8" fillId="29" borderId="58" xfId="0" applyFont="1" applyFill="1" applyBorder="1" applyAlignment="1">
      <alignment horizontal="right" vertical="top"/>
    </xf>
    <xf numFmtId="0" fontId="8" fillId="29" borderId="27" xfId="0" applyFont="1" applyFill="1" applyBorder="1" applyAlignment="1">
      <alignment horizontal="right" vertical="top"/>
    </xf>
    <xf numFmtId="0" fontId="8" fillId="29" borderId="60" xfId="0" applyFont="1" applyFill="1" applyBorder="1" applyAlignment="1">
      <alignment horizontal="right" vertical="top"/>
    </xf>
    <xf numFmtId="0" fontId="8" fillId="29" borderId="42" xfId="0" applyFont="1" applyFill="1" applyBorder="1" applyAlignment="1">
      <alignment horizontal="right" vertical="top"/>
    </xf>
    <xf numFmtId="0" fontId="8" fillId="29" borderId="28" xfId="0" applyFont="1" applyFill="1" applyBorder="1" applyAlignment="1">
      <alignment horizontal="right" vertical="top"/>
    </xf>
    <xf numFmtId="0" fontId="5" fillId="0" borderId="22" xfId="0" applyFont="1" applyBorder="1" applyAlignment="1">
      <alignment horizontal="right"/>
    </xf>
    <xf numFmtId="0" fontId="0" fillId="0" borderId="22" xfId="0" applyBorder="1" applyAlignment="1">
      <alignment horizontal="right"/>
    </xf>
    <xf numFmtId="0" fontId="6" fillId="0" borderId="8" xfId="0" applyFont="1" applyBorder="1" applyAlignment="1">
      <alignment horizontal="center" vertical="top"/>
    </xf>
    <xf numFmtId="0" fontId="6" fillId="0" borderId="62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29" xfId="0" applyFont="1" applyBorder="1" applyAlignment="1">
      <alignment horizontal="right" vertical="top"/>
    </xf>
    <xf numFmtId="0" fontId="8" fillId="0" borderId="32" xfId="0" applyFont="1" applyBorder="1" applyAlignment="1">
      <alignment horizontal="right" vertical="top"/>
    </xf>
    <xf numFmtId="0" fontId="8" fillId="0" borderId="34" xfId="0" applyFont="1" applyBorder="1" applyAlignment="1">
      <alignment horizontal="right" vertical="top"/>
    </xf>
    <xf numFmtId="0" fontId="8" fillId="0" borderId="46" xfId="0" applyFont="1" applyBorder="1" applyAlignment="1">
      <alignment horizontal="right" vertical="top"/>
    </xf>
    <xf numFmtId="0" fontId="8" fillId="0" borderId="16" xfId="0" applyFont="1" applyBorder="1" applyAlignment="1">
      <alignment horizontal="right" vertical="top"/>
    </xf>
    <xf numFmtId="0" fontId="8" fillId="0" borderId="30" xfId="0" applyFont="1" applyBorder="1" applyAlignment="1">
      <alignment horizontal="right" vertical="top"/>
    </xf>
    <xf numFmtId="0" fontId="9" fillId="25" borderId="56" xfId="0" applyFont="1" applyFill="1" applyBorder="1" applyAlignment="1">
      <alignment horizontal="right" vertical="top"/>
    </xf>
    <xf numFmtId="0" fontId="8" fillId="0" borderId="13" xfId="0" applyFont="1" applyBorder="1" applyAlignment="1">
      <alignment horizontal="right" vertical="top"/>
    </xf>
    <xf numFmtId="0" fontId="8" fillId="0" borderId="15" xfId="0" applyFont="1" applyBorder="1" applyAlignment="1">
      <alignment horizontal="right" vertical="top"/>
    </xf>
    <xf numFmtId="0" fontId="6" fillId="0" borderId="13" xfId="0" applyFont="1" applyBorder="1" applyAlignment="1">
      <alignment horizontal="center"/>
    </xf>
    <xf numFmtId="0" fontId="5" fillId="0" borderId="13" xfId="0" applyFont="1" applyBorder="1" applyAlignment="1">
      <alignment horizontal="left" vertical="center"/>
    </xf>
    <xf numFmtId="0" fontId="8" fillId="25" borderId="13" xfId="0" applyFont="1" applyFill="1" applyBorder="1" applyAlignment="1">
      <alignment horizontal="right" vertical="top"/>
    </xf>
    <xf numFmtId="0" fontId="8" fillId="25" borderId="15" xfId="0" applyFont="1" applyFill="1" applyBorder="1" applyAlignment="1">
      <alignment horizontal="right" vertical="top"/>
    </xf>
    <xf numFmtId="0" fontId="5" fillId="0" borderId="0" xfId="0" applyFont="1" applyBorder="1" applyAlignment="1">
      <alignment horizontal="left" vertical="top"/>
    </xf>
    <xf numFmtId="0" fontId="31" fillId="0" borderId="0" xfId="0" applyFont="1" applyBorder="1" applyAlignment="1">
      <alignment horizontal="right"/>
    </xf>
    <xf numFmtId="0" fontId="23" fillId="0" borderId="0" xfId="0" applyFont="1" applyBorder="1" applyAlignment="1">
      <alignment horizontal="left"/>
    </xf>
    <xf numFmtId="0" fontId="5" fillId="0" borderId="0" xfId="0" applyFont="1" applyBorder="1" applyAlignment="1">
      <alignment vertical="center"/>
    </xf>
    <xf numFmtId="0" fontId="36" fillId="0" borderId="0" xfId="0" applyFont="1" applyBorder="1" applyAlignment="1">
      <alignment horizontal="right"/>
    </xf>
    <xf numFmtId="0" fontId="8" fillId="24" borderId="57" xfId="0" applyFont="1" applyFill="1" applyBorder="1" applyAlignment="1">
      <alignment horizontal="right" vertical="top"/>
    </xf>
    <xf numFmtId="0" fontId="8" fillId="24" borderId="58" xfId="0" applyFont="1" applyFill="1" applyBorder="1" applyAlignment="1">
      <alignment horizontal="right" vertical="top"/>
    </xf>
    <xf numFmtId="0" fontId="8" fillId="24" borderId="27" xfId="0" applyFont="1" applyFill="1" applyBorder="1" applyAlignment="1">
      <alignment horizontal="right" vertical="top"/>
    </xf>
    <xf numFmtId="0" fontId="8" fillId="24" borderId="60" xfId="0" applyFont="1" applyFill="1" applyBorder="1" applyAlignment="1">
      <alignment horizontal="right" vertical="top"/>
    </xf>
    <xf numFmtId="0" fontId="8" fillId="24" borderId="42" xfId="0" applyFont="1" applyFill="1" applyBorder="1" applyAlignment="1">
      <alignment horizontal="right" vertical="top"/>
    </xf>
    <xf numFmtId="0" fontId="8" fillId="24" borderId="28" xfId="0" applyFont="1" applyFill="1" applyBorder="1" applyAlignment="1">
      <alignment horizontal="right" vertical="top"/>
    </xf>
    <xf numFmtId="0" fontId="6" fillId="0" borderId="6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/>
    </xf>
    <xf numFmtId="0" fontId="5" fillId="15" borderId="23" xfId="0" applyFont="1" applyFill="1" applyBorder="1" applyAlignment="1"/>
    <xf numFmtId="0" fontId="0" fillId="15" borderId="0" xfId="0" applyFill="1" applyAlignment="1"/>
    <xf numFmtId="0" fontId="5" fillId="0" borderId="0" xfId="0" applyFont="1" applyBorder="1" applyAlignment="1">
      <alignment horizontal="center" vertical="top"/>
    </xf>
    <xf numFmtId="0" fontId="0" fillId="0" borderId="0" xfId="0" applyAlignment="1">
      <alignment horizontal="right"/>
    </xf>
    <xf numFmtId="0" fontId="22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top"/>
    </xf>
    <xf numFmtId="0" fontId="6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5" fillId="15" borderId="0" xfId="0" applyFont="1" applyFill="1" applyBorder="1" applyAlignment="1">
      <alignment horizontal="left"/>
    </xf>
  </cellXfs>
  <cellStyles count="2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  <cellStyle name="Обычный 2" xfId="19"/>
    <cellStyle name="Финансовый 2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1282212</xdr:colOff>
      <xdr:row>281</xdr:row>
      <xdr:rowOff>0</xdr:rowOff>
    </xdr:from>
    <xdr:to>
      <xdr:col>3</xdr:col>
      <xdr:colOff>1289538</xdr:colOff>
      <xdr:row>291</xdr:row>
      <xdr:rowOff>153866</xdr:rowOff>
    </xdr:to>
    <xdr:cxnSp macro="">
      <xdr:nvCxnSpPr>
        <xdr:cNvPr id="2" name="Прямая соединительная линия 1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CxnSpPr/>
      </xdr:nvCxnSpPr>
      <xdr:spPr>
        <a:xfrm>
          <a:off x="3777762" y="57178575"/>
          <a:ext cx="7326" cy="177311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1282212</xdr:colOff>
      <xdr:row>281</xdr:row>
      <xdr:rowOff>0</xdr:rowOff>
    </xdr:from>
    <xdr:to>
      <xdr:col>2</xdr:col>
      <xdr:colOff>1289538</xdr:colOff>
      <xdr:row>291</xdr:row>
      <xdr:rowOff>153866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CxnSpPr/>
      </xdr:nvCxnSpPr>
      <xdr:spPr>
        <a:xfrm>
          <a:off x="3063387" y="57178575"/>
          <a:ext cx="7326" cy="177311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1282212</xdr:colOff>
      <xdr:row>293</xdr:row>
      <xdr:rowOff>0</xdr:rowOff>
    </xdr:from>
    <xdr:to>
      <xdr:col>18</xdr:col>
      <xdr:colOff>1289538</xdr:colOff>
      <xdr:row>305</xdr:row>
      <xdr:rowOff>153866</xdr:rowOff>
    </xdr:to>
    <xdr:cxnSp macro="">
      <xdr:nvCxnSpPr>
        <xdr:cNvPr id="4" name="Прямая соединительная линия 3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CxnSpPr/>
      </xdr:nvCxnSpPr>
      <xdr:spPr>
        <a:xfrm>
          <a:off x="11016762" y="59283600"/>
          <a:ext cx="7326" cy="20969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1282212</xdr:colOff>
      <xdr:row>19</xdr:row>
      <xdr:rowOff>0</xdr:rowOff>
    </xdr:from>
    <xdr:to>
      <xdr:col>23</xdr:col>
      <xdr:colOff>1289538</xdr:colOff>
      <xdr:row>30</xdr:row>
      <xdr:rowOff>153866</xdr:rowOff>
    </xdr:to>
    <xdr:cxnSp macro="">
      <xdr:nvCxnSpPr>
        <xdr:cNvPr id="5" name="Прямая соединительная линия 4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CxnSpPr/>
      </xdr:nvCxnSpPr>
      <xdr:spPr>
        <a:xfrm>
          <a:off x="14331462" y="3657600"/>
          <a:ext cx="7326" cy="166834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122</xdr:col>
      <xdr:colOff>54429</xdr:colOff>
      <xdr:row>62</xdr:row>
      <xdr:rowOff>13608</xdr:rowOff>
    </xdr:from>
    <xdr:to>
      <xdr:col>124</xdr:col>
      <xdr:colOff>435428</xdr:colOff>
      <xdr:row>63</xdr:row>
      <xdr:rowOff>353786</xdr:rowOff>
    </xdr:to>
    <xdr:sp macro="" textlink="">
      <xdr:nvSpPr>
        <xdr:cNvPr id="40" name="Прямоугольник 39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/>
      </xdr:nvSpPr>
      <xdr:spPr>
        <a:xfrm>
          <a:off x="56564893" y="23377072"/>
          <a:ext cx="1279071" cy="721178"/>
        </a:xfrm>
        <a:prstGeom prst="rect">
          <a:avLst/>
        </a:prstGeom>
        <a:ln w="19050">
          <a:solidFill>
            <a:schemeClr val="tx1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r"/>
          <a:r>
            <a:rPr lang="ru-RU" sz="2400" b="1"/>
            <a:t>22Б</a:t>
          </a:r>
        </a:p>
      </xdr:txBody>
    </xdr:sp>
    <xdr:clientData/>
  </xdr:twoCellAnchor>
  <xdr:twoCellAnchor>
    <xdr:from>
      <xdr:col>210</xdr:col>
      <xdr:colOff>408214</xdr:colOff>
      <xdr:row>31</xdr:row>
      <xdr:rowOff>27214</xdr:rowOff>
    </xdr:from>
    <xdr:to>
      <xdr:col>215</xdr:col>
      <xdr:colOff>13607</xdr:colOff>
      <xdr:row>33</xdr:row>
      <xdr:rowOff>0</xdr:rowOff>
    </xdr:to>
    <xdr:sp macro="" textlink="">
      <xdr:nvSpPr>
        <xdr:cNvPr id="489" name="Прямоугольник 488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SpPr/>
      </xdr:nvSpPr>
      <xdr:spPr>
        <a:xfrm>
          <a:off x="96433821" y="11838214"/>
          <a:ext cx="1850572" cy="734786"/>
        </a:xfrm>
        <a:prstGeom prst="rect">
          <a:avLst/>
        </a:prstGeom>
        <a:solidFill>
          <a:schemeClr val="bg2"/>
        </a:solidFill>
        <a:ln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ru-RU" sz="1600" b="1">
              <a:solidFill>
                <a:sysClr val="windowText" lastClr="000000"/>
              </a:solidFill>
            </a:rPr>
            <a:t>                              46</a:t>
          </a:r>
        </a:p>
      </xdr:txBody>
    </xdr:sp>
    <xdr:clientData/>
  </xdr:twoCellAnchor>
  <xdr:twoCellAnchor>
    <xdr:from>
      <xdr:col>69</xdr:col>
      <xdr:colOff>104776</xdr:colOff>
      <xdr:row>66</xdr:row>
      <xdr:rowOff>371476</xdr:rowOff>
    </xdr:from>
    <xdr:to>
      <xdr:col>69</xdr:col>
      <xdr:colOff>361950</xdr:colOff>
      <xdr:row>67</xdr:row>
      <xdr:rowOff>323850</xdr:rowOff>
    </xdr:to>
    <xdr:sp macro="" textlink="">
      <xdr:nvSpPr>
        <xdr:cNvPr id="15288" name="Прямоугольник 15287">
          <a:extLst>
            <a:ext uri="{FF2B5EF4-FFF2-40B4-BE49-F238E27FC236}">
              <a16:creationId xmlns:a16="http://schemas.microsoft.com/office/drawing/2014/main" xmlns="" id="{00000000-0008-0000-0000-0000B83B0000}"/>
            </a:ext>
          </a:extLst>
        </xdr:cNvPr>
        <xdr:cNvSpPr/>
      </xdr:nvSpPr>
      <xdr:spPr>
        <a:xfrm>
          <a:off x="32718376" y="25250776"/>
          <a:ext cx="257174" cy="333374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ru-RU" sz="1600" b="1">
              <a:solidFill>
                <a:sysClr val="windowText" lastClr="000000"/>
              </a:solidFill>
            </a:rPr>
            <a:t>2</a:t>
          </a:r>
        </a:p>
      </xdr:txBody>
    </xdr:sp>
    <xdr:clientData/>
  </xdr:twoCellAnchor>
  <xdr:twoCellAnchor>
    <xdr:from>
      <xdr:col>88</xdr:col>
      <xdr:colOff>21167</xdr:colOff>
      <xdr:row>57</xdr:row>
      <xdr:rowOff>84666</xdr:rowOff>
    </xdr:from>
    <xdr:to>
      <xdr:col>89</xdr:col>
      <xdr:colOff>402167</xdr:colOff>
      <xdr:row>58</xdr:row>
      <xdr:rowOff>95250</xdr:rowOff>
    </xdr:to>
    <xdr:sp macro="" textlink="">
      <xdr:nvSpPr>
        <xdr:cNvPr id="16" name="Прямоугольник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/>
      </xdr:nvSpPr>
      <xdr:spPr>
        <a:xfrm>
          <a:off x="40862250" y="21537083"/>
          <a:ext cx="825500" cy="391584"/>
        </a:xfrm>
        <a:prstGeom prst="rect">
          <a:avLst/>
        </a:prstGeom>
        <a:solidFill>
          <a:sysClr val="window" lastClr="FFFFFF"/>
        </a:solidFill>
        <a:ln w="285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ru-RU" sz="1600" b="1">
              <a:solidFill>
                <a:sysClr val="windowText" lastClr="000000"/>
              </a:solidFill>
            </a:rPr>
            <a:t>Гараж</a:t>
          </a:r>
        </a:p>
      </xdr:txBody>
    </xdr:sp>
    <xdr:clientData/>
  </xdr:twoCellAnchor>
  <xdr:twoCellAnchor>
    <xdr:from>
      <xdr:col>37</xdr:col>
      <xdr:colOff>158751</xdr:colOff>
      <xdr:row>25</xdr:row>
      <xdr:rowOff>201083</xdr:rowOff>
    </xdr:from>
    <xdr:to>
      <xdr:col>39</xdr:col>
      <xdr:colOff>137585</xdr:colOff>
      <xdr:row>26</xdr:row>
      <xdr:rowOff>74083</xdr:rowOff>
    </xdr:to>
    <xdr:sp macro="" textlink="">
      <xdr:nvSpPr>
        <xdr:cNvPr id="15263" name="Прямоугольник 15262">
          <a:extLst>
            <a:ext uri="{FF2B5EF4-FFF2-40B4-BE49-F238E27FC236}">
              <a16:creationId xmlns:a16="http://schemas.microsoft.com/office/drawing/2014/main" xmlns="" id="{00000000-0008-0000-0000-00009F3B0000}"/>
            </a:ext>
          </a:extLst>
        </xdr:cNvPr>
        <xdr:cNvSpPr/>
      </xdr:nvSpPr>
      <xdr:spPr>
        <a:xfrm>
          <a:off x="18330334" y="9726083"/>
          <a:ext cx="867834" cy="254000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ru-RU" sz="1200">
              <a:solidFill>
                <a:sysClr val="windowText" lastClr="000000"/>
              </a:solidFill>
            </a:rPr>
            <a:t>Кран 40-2</a:t>
          </a:r>
        </a:p>
      </xdr:txBody>
    </xdr:sp>
    <xdr:clientData/>
  </xdr:twoCellAnchor>
  <xdr:twoCellAnchor>
    <xdr:from>
      <xdr:col>43</xdr:col>
      <xdr:colOff>433917</xdr:colOff>
      <xdr:row>19</xdr:row>
      <xdr:rowOff>370418</xdr:rowOff>
    </xdr:from>
    <xdr:to>
      <xdr:col>45</xdr:col>
      <xdr:colOff>84667</xdr:colOff>
      <xdr:row>21</xdr:row>
      <xdr:rowOff>84668</xdr:rowOff>
    </xdr:to>
    <xdr:sp macro="" textlink="">
      <xdr:nvSpPr>
        <xdr:cNvPr id="15267" name="Прямоугольник 15266">
          <a:extLst>
            <a:ext uri="{FF2B5EF4-FFF2-40B4-BE49-F238E27FC236}">
              <a16:creationId xmlns:a16="http://schemas.microsoft.com/office/drawing/2014/main" xmlns="" id="{00000000-0008-0000-0000-0000A33B0000}"/>
            </a:ext>
          </a:extLst>
        </xdr:cNvPr>
        <xdr:cNvSpPr/>
      </xdr:nvSpPr>
      <xdr:spPr>
        <a:xfrm>
          <a:off x="21272500" y="7609418"/>
          <a:ext cx="539750" cy="476250"/>
        </a:xfrm>
        <a:prstGeom prst="rect">
          <a:avLst/>
        </a:prstGeom>
        <a:solidFill>
          <a:sysClr val="window" lastClr="FFFFFF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ru-RU" sz="1100">
              <a:solidFill>
                <a:sysClr val="windowText" lastClr="000000"/>
              </a:solidFill>
            </a:rPr>
            <a:t>Кр.50                     -  2</a:t>
          </a:r>
        </a:p>
      </xdr:txBody>
    </xdr:sp>
    <xdr:clientData/>
  </xdr:twoCellAnchor>
  <xdr:twoCellAnchor>
    <xdr:from>
      <xdr:col>16</xdr:col>
      <xdr:colOff>381001</xdr:colOff>
      <xdr:row>24</xdr:row>
      <xdr:rowOff>264583</xdr:rowOff>
    </xdr:from>
    <xdr:to>
      <xdr:col>19</xdr:col>
      <xdr:colOff>21167</xdr:colOff>
      <xdr:row>25</xdr:row>
      <xdr:rowOff>349250</xdr:rowOff>
    </xdr:to>
    <xdr:sp macro="" textlink="">
      <xdr:nvSpPr>
        <xdr:cNvPr id="15245" name="Прямоугольник 15244">
          <a:extLst>
            <a:ext uri="{FF2B5EF4-FFF2-40B4-BE49-F238E27FC236}">
              <a16:creationId xmlns:a16="http://schemas.microsoft.com/office/drawing/2014/main" xmlns="" id="{00000000-0008-0000-0000-00008D3B0000}"/>
            </a:ext>
          </a:extLst>
        </xdr:cNvPr>
        <xdr:cNvSpPr/>
      </xdr:nvSpPr>
      <xdr:spPr>
        <a:xfrm>
          <a:off x="9218084" y="9408583"/>
          <a:ext cx="973666" cy="465667"/>
        </a:xfrm>
        <a:prstGeom prst="rect">
          <a:avLst/>
        </a:prstGeom>
        <a:solidFill>
          <a:schemeClr val="bg1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36</xdr:col>
      <xdr:colOff>328084</xdr:colOff>
      <xdr:row>27</xdr:row>
      <xdr:rowOff>158750</xdr:rowOff>
    </xdr:from>
    <xdr:to>
      <xdr:col>38</xdr:col>
      <xdr:colOff>232834</xdr:colOff>
      <xdr:row>28</xdr:row>
      <xdr:rowOff>63500</xdr:rowOff>
    </xdr:to>
    <xdr:sp macro="" textlink="">
      <xdr:nvSpPr>
        <xdr:cNvPr id="15241" name="Прямоугольник 15240">
          <a:extLst>
            <a:ext uri="{FF2B5EF4-FFF2-40B4-BE49-F238E27FC236}">
              <a16:creationId xmlns:a16="http://schemas.microsoft.com/office/drawing/2014/main" xmlns="" id="{00000000-0008-0000-0000-0000893B0000}"/>
            </a:ext>
          </a:extLst>
        </xdr:cNvPr>
        <xdr:cNvSpPr/>
      </xdr:nvSpPr>
      <xdr:spPr>
        <a:xfrm>
          <a:off x="18055167" y="10445750"/>
          <a:ext cx="793750" cy="285750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ru-RU" sz="1200"/>
            <a:t>2</a:t>
          </a:r>
          <a:r>
            <a:rPr lang="en-US" sz="1200"/>
            <a:t>d=42</a:t>
          </a:r>
          <a:r>
            <a:rPr lang="ru-RU" sz="1200"/>
            <a:t>мм</a:t>
          </a:r>
        </a:p>
      </xdr:txBody>
    </xdr:sp>
    <xdr:clientData/>
  </xdr:twoCellAnchor>
  <xdr:twoCellAnchor>
    <xdr:from>
      <xdr:col>41</xdr:col>
      <xdr:colOff>402167</xdr:colOff>
      <xdr:row>21</xdr:row>
      <xdr:rowOff>42332</xdr:rowOff>
    </xdr:from>
    <xdr:to>
      <xdr:col>44</xdr:col>
      <xdr:colOff>84667</xdr:colOff>
      <xdr:row>21</xdr:row>
      <xdr:rowOff>338667</xdr:rowOff>
    </xdr:to>
    <xdr:sp macro="" textlink="">
      <xdr:nvSpPr>
        <xdr:cNvPr id="15243" name="Прямоугольник 15242">
          <a:extLst>
            <a:ext uri="{FF2B5EF4-FFF2-40B4-BE49-F238E27FC236}">
              <a16:creationId xmlns:a16="http://schemas.microsoft.com/office/drawing/2014/main" xmlns="" id="{00000000-0008-0000-0000-00008B3B0000}"/>
            </a:ext>
          </a:extLst>
        </xdr:cNvPr>
        <xdr:cNvSpPr/>
      </xdr:nvSpPr>
      <xdr:spPr>
        <a:xfrm>
          <a:off x="20351750" y="8043332"/>
          <a:ext cx="1016000" cy="296335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ru-RU" sz="1200" b="1"/>
            <a:t>Зад</a:t>
          </a:r>
          <a:r>
            <a:rPr lang="ru-RU" sz="1200"/>
            <a:t>.Ду80-2</a:t>
          </a:r>
        </a:p>
      </xdr:txBody>
    </xdr:sp>
    <xdr:clientData/>
  </xdr:twoCellAnchor>
  <xdr:twoCellAnchor>
    <xdr:from>
      <xdr:col>168</xdr:col>
      <xdr:colOff>0</xdr:colOff>
      <xdr:row>37</xdr:row>
      <xdr:rowOff>338668</xdr:rowOff>
    </xdr:from>
    <xdr:to>
      <xdr:col>170</xdr:col>
      <xdr:colOff>74084</xdr:colOff>
      <xdr:row>38</xdr:row>
      <xdr:rowOff>179917</xdr:rowOff>
    </xdr:to>
    <xdr:sp macro="" textlink="">
      <xdr:nvSpPr>
        <xdr:cNvPr id="15253" name="Прямоугольник 15252">
          <a:extLst>
            <a:ext uri="{FF2B5EF4-FFF2-40B4-BE49-F238E27FC236}">
              <a16:creationId xmlns:a16="http://schemas.microsoft.com/office/drawing/2014/main" xmlns="" id="{00000000-0008-0000-0000-0000953B0000}"/>
            </a:ext>
          </a:extLst>
        </xdr:cNvPr>
        <xdr:cNvSpPr/>
      </xdr:nvSpPr>
      <xdr:spPr>
        <a:xfrm>
          <a:off x="76401083" y="14435668"/>
          <a:ext cx="963084" cy="222249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ru-RU" sz="1200"/>
            <a:t>2</a:t>
          </a:r>
          <a:r>
            <a:rPr lang="en-US" sz="1200"/>
            <a:t>d=325</a:t>
          </a:r>
          <a:r>
            <a:rPr lang="ru-RU" sz="1200"/>
            <a:t>мм</a:t>
          </a:r>
        </a:p>
      </xdr:txBody>
    </xdr:sp>
    <xdr:clientData/>
  </xdr:twoCellAnchor>
  <xdr:twoCellAnchor>
    <xdr:from>
      <xdr:col>165</xdr:col>
      <xdr:colOff>63500</xdr:colOff>
      <xdr:row>44</xdr:row>
      <xdr:rowOff>232833</xdr:rowOff>
    </xdr:from>
    <xdr:to>
      <xdr:col>165</xdr:col>
      <xdr:colOff>359834</xdr:colOff>
      <xdr:row>45</xdr:row>
      <xdr:rowOff>211667</xdr:rowOff>
    </xdr:to>
    <xdr:sp macro="" textlink="">
      <xdr:nvSpPr>
        <xdr:cNvPr id="15252" name="Прямоугольник 15251">
          <a:extLst>
            <a:ext uri="{FF2B5EF4-FFF2-40B4-BE49-F238E27FC236}">
              <a16:creationId xmlns:a16="http://schemas.microsoft.com/office/drawing/2014/main" xmlns="" id="{00000000-0008-0000-0000-0000943B0000}"/>
            </a:ext>
          </a:extLst>
        </xdr:cNvPr>
        <xdr:cNvSpPr/>
      </xdr:nvSpPr>
      <xdr:spPr>
        <a:xfrm>
          <a:off x="75131083" y="16996833"/>
          <a:ext cx="296334" cy="359834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ru-RU" sz="1800"/>
            <a:t>6</a:t>
          </a:r>
        </a:p>
      </xdr:txBody>
    </xdr:sp>
    <xdr:clientData/>
  </xdr:twoCellAnchor>
  <xdr:twoCellAnchor>
    <xdr:from>
      <xdr:col>165</xdr:col>
      <xdr:colOff>42335</xdr:colOff>
      <xdr:row>45</xdr:row>
      <xdr:rowOff>211667</xdr:rowOff>
    </xdr:from>
    <xdr:to>
      <xdr:col>167</xdr:col>
      <xdr:colOff>21168</xdr:colOff>
      <xdr:row>49</xdr:row>
      <xdr:rowOff>21167</xdr:rowOff>
    </xdr:to>
    <xdr:sp macro="" textlink="">
      <xdr:nvSpPr>
        <xdr:cNvPr id="344" name="Прямоугольник 343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SpPr/>
      </xdr:nvSpPr>
      <xdr:spPr>
        <a:xfrm>
          <a:off x="75109918" y="17356667"/>
          <a:ext cx="867833" cy="1185333"/>
        </a:xfrm>
        <a:prstGeom prst="rect">
          <a:avLst/>
        </a:prstGeom>
        <a:ln w="2857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u-RU" sz="1400"/>
            <a:t>СМП      Прием металла,Школьн.   тупик</a:t>
          </a:r>
        </a:p>
      </xdr:txBody>
    </xdr:sp>
    <xdr:clientData/>
  </xdr:twoCellAnchor>
  <xdr:twoCellAnchor>
    <xdr:from>
      <xdr:col>38</xdr:col>
      <xdr:colOff>243417</xdr:colOff>
      <xdr:row>27</xdr:row>
      <xdr:rowOff>137585</xdr:rowOff>
    </xdr:from>
    <xdr:to>
      <xdr:col>39</xdr:col>
      <xdr:colOff>10584</xdr:colOff>
      <xdr:row>28</xdr:row>
      <xdr:rowOff>84667</xdr:rowOff>
    </xdr:to>
    <xdr:sp macro="" textlink="">
      <xdr:nvSpPr>
        <xdr:cNvPr id="15247" name="Прямоугольник 15246">
          <a:extLst>
            <a:ext uri="{FF2B5EF4-FFF2-40B4-BE49-F238E27FC236}">
              <a16:creationId xmlns:a16="http://schemas.microsoft.com/office/drawing/2014/main" xmlns="" id="{00000000-0008-0000-0000-00008F3B0000}"/>
            </a:ext>
          </a:extLst>
        </xdr:cNvPr>
        <xdr:cNvSpPr/>
      </xdr:nvSpPr>
      <xdr:spPr>
        <a:xfrm>
          <a:off x="18859500" y="10424585"/>
          <a:ext cx="211667" cy="328082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ru-RU" sz="1400" b="1"/>
            <a:t>1</a:t>
          </a:r>
        </a:p>
      </xdr:txBody>
    </xdr:sp>
    <xdr:clientData/>
  </xdr:twoCellAnchor>
  <xdr:twoCellAnchor>
    <xdr:from>
      <xdr:col>115</xdr:col>
      <xdr:colOff>296334</xdr:colOff>
      <xdr:row>43</xdr:row>
      <xdr:rowOff>211667</xdr:rowOff>
    </xdr:from>
    <xdr:to>
      <xdr:col>116</xdr:col>
      <xdr:colOff>349250</xdr:colOff>
      <xdr:row>44</xdr:row>
      <xdr:rowOff>105833</xdr:rowOff>
    </xdr:to>
    <xdr:sp macro="" textlink="">
      <xdr:nvSpPr>
        <xdr:cNvPr id="15246" name="Прямоугольник 15245">
          <a:extLst>
            <a:ext uri="{FF2B5EF4-FFF2-40B4-BE49-F238E27FC236}">
              <a16:creationId xmlns:a16="http://schemas.microsoft.com/office/drawing/2014/main" xmlns="" id="{00000000-0008-0000-0000-00008E3B0000}"/>
            </a:ext>
          </a:extLst>
        </xdr:cNvPr>
        <xdr:cNvSpPr/>
      </xdr:nvSpPr>
      <xdr:spPr>
        <a:xfrm>
          <a:off x="53138917" y="16594667"/>
          <a:ext cx="497416" cy="275166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ru-RU" sz="1600">
              <a:latin typeface="Arial" pitchFamily="34" charset="0"/>
              <a:cs typeface="Arial" pitchFamily="34" charset="0"/>
            </a:rPr>
            <a:t>5,5</a:t>
          </a:r>
        </a:p>
      </xdr:txBody>
    </xdr:sp>
    <xdr:clientData/>
  </xdr:twoCellAnchor>
  <xdr:twoCellAnchor>
    <xdr:from>
      <xdr:col>95</xdr:col>
      <xdr:colOff>285750</xdr:colOff>
      <xdr:row>51</xdr:row>
      <xdr:rowOff>63500</xdr:rowOff>
    </xdr:from>
    <xdr:to>
      <xdr:col>96</xdr:col>
      <xdr:colOff>101600</xdr:colOff>
      <xdr:row>51</xdr:row>
      <xdr:rowOff>355599</xdr:rowOff>
    </xdr:to>
    <xdr:sp macro="" textlink="">
      <xdr:nvSpPr>
        <xdr:cNvPr id="385" name="Прямоугольник 384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SpPr/>
      </xdr:nvSpPr>
      <xdr:spPr>
        <a:xfrm>
          <a:off x="44240450" y="19227800"/>
          <a:ext cx="260350" cy="292099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ru-RU" sz="1600" b="1"/>
            <a:t>3</a:t>
          </a:r>
        </a:p>
      </xdr:txBody>
    </xdr:sp>
    <xdr:clientData/>
  </xdr:twoCellAnchor>
  <xdr:twoCellAnchor>
    <xdr:from>
      <xdr:col>37</xdr:col>
      <xdr:colOff>84667</xdr:colOff>
      <xdr:row>44</xdr:row>
      <xdr:rowOff>275167</xdr:rowOff>
    </xdr:from>
    <xdr:to>
      <xdr:col>39</xdr:col>
      <xdr:colOff>359834</xdr:colOff>
      <xdr:row>45</xdr:row>
      <xdr:rowOff>137583</xdr:rowOff>
    </xdr:to>
    <xdr:sp macro="" textlink="">
      <xdr:nvSpPr>
        <xdr:cNvPr id="36" name="Прямоугольник 35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/>
      </xdr:nvSpPr>
      <xdr:spPr>
        <a:xfrm>
          <a:off x="18256250" y="17039167"/>
          <a:ext cx="1164167" cy="243416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ru-RU" sz="1200" b="1"/>
            <a:t>Зад.</a:t>
          </a:r>
          <a:r>
            <a:rPr lang="ru-RU" sz="1200"/>
            <a:t>Ду100-2</a:t>
          </a:r>
        </a:p>
      </xdr:txBody>
    </xdr:sp>
    <xdr:clientData/>
  </xdr:twoCellAnchor>
  <xdr:twoCellAnchor>
    <xdr:from>
      <xdr:col>171</xdr:col>
      <xdr:colOff>105834</xdr:colOff>
      <xdr:row>37</xdr:row>
      <xdr:rowOff>190500</xdr:rowOff>
    </xdr:from>
    <xdr:to>
      <xdr:col>172</xdr:col>
      <xdr:colOff>10584</xdr:colOff>
      <xdr:row>38</xdr:row>
      <xdr:rowOff>355600</xdr:rowOff>
    </xdr:to>
    <xdr:sp macro="" textlink="">
      <xdr:nvSpPr>
        <xdr:cNvPr id="2" name="Прямоугольник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/>
      </xdr:nvSpPr>
      <xdr:spPr>
        <a:xfrm>
          <a:off x="77842534" y="14287500"/>
          <a:ext cx="349250" cy="546100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ru-RU" sz="2000" b="1"/>
            <a:t>К</a:t>
          </a:r>
        </a:p>
      </xdr:txBody>
    </xdr:sp>
    <xdr:clientData/>
  </xdr:twoCellAnchor>
  <xdr:twoCellAnchor>
    <xdr:from>
      <xdr:col>139</xdr:col>
      <xdr:colOff>9525</xdr:colOff>
      <xdr:row>29</xdr:row>
      <xdr:rowOff>0</xdr:rowOff>
    </xdr:from>
    <xdr:to>
      <xdr:col>139</xdr:col>
      <xdr:colOff>9525</xdr:colOff>
      <xdr:row>76</xdr:row>
      <xdr:rowOff>0</xdr:rowOff>
    </xdr:to>
    <xdr:sp macro="" textlink="">
      <xdr:nvSpPr>
        <xdr:cNvPr id="1025" name="Line 7131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SpPr>
          <a:spLocks noChangeShapeType="1"/>
        </xdr:cNvSpPr>
      </xdr:nvSpPr>
      <xdr:spPr bwMode="auto">
        <a:xfrm flipV="1">
          <a:off x="62236350" y="11363325"/>
          <a:ext cx="0" cy="17973675"/>
        </a:xfrm>
        <a:prstGeom prst="line">
          <a:avLst/>
        </a:prstGeom>
        <a:noFill/>
        <a:ln w="76200" cmpd="tri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6</xdr:col>
      <xdr:colOff>81492</xdr:colOff>
      <xdr:row>46</xdr:row>
      <xdr:rowOff>137583</xdr:rowOff>
    </xdr:from>
    <xdr:to>
      <xdr:col>165</xdr:col>
      <xdr:colOff>31750</xdr:colOff>
      <xdr:row>46</xdr:row>
      <xdr:rowOff>174625</xdr:rowOff>
    </xdr:to>
    <xdr:sp macro="" textlink="">
      <xdr:nvSpPr>
        <xdr:cNvPr id="1026" name="Line 7102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SpPr>
          <a:spLocks noChangeShapeType="1"/>
        </xdr:cNvSpPr>
      </xdr:nvSpPr>
      <xdr:spPr bwMode="auto">
        <a:xfrm flipV="1">
          <a:off x="2748492" y="17663583"/>
          <a:ext cx="72350841" cy="37042"/>
        </a:xfrm>
        <a:prstGeom prst="line">
          <a:avLst/>
        </a:prstGeom>
        <a:noFill/>
        <a:ln w="76200" cmpd="tri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110</xdr:col>
      <xdr:colOff>211667</xdr:colOff>
      <xdr:row>51</xdr:row>
      <xdr:rowOff>352425</xdr:rowOff>
    </xdr:from>
    <xdr:to>
      <xdr:col>112</xdr:col>
      <xdr:colOff>219074</xdr:colOff>
      <xdr:row>51</xdr:row>
      <xdr:rowOff>359833</xdr:rowOff>
    </xdr:to>
    <xdr:sp macro="" textlink="">
      <xdr:nvSpPr>
        <xdr:cNvPr id="1028" name="Line 255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SpPr>
          <a:spLocks noChangeShapeType="1"/>
        </xdr:cNvSpPr>
      </xdr:nvSpPr>
      <xdr:spPr bwMode="auto">
        <a:xfrm flipV="1">
          <a:off x="50831750" y="19518842"/>
          <a:ext cx="896407" cy="7408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165</xdr:col>
      <xdr:colOff>228600</xdr:colOff>
      <xdr:row>43</xdr:row>
      <xdr:rowOff>142875</xdr:rowOff>
    </xdr:from>
    <xdr:to>
      <xdr:col>166</xdr:col>
      <xdr:colOff>247650</xdr:colOff>
      <xdr:row>44</xdr:row>
      <xdr:rowOff>219075</xdr:rowOff>
    </xdr:to>
    <xdr:sp macro="" textlink="">
      <xdr:nvSpPr>
        <xdr:cNvPr id="1033" name="Oval 103" descr="ТК№143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SpPr>
          <a:spLocks noChangeArrowheads="1"/>
        </xdr:cNvSpPr>
      </xdr:nvSpPr>
      <xdr:spPr bwMode="auto">
        <a:xfrm>
          <a:off x="74094975" y="16906875"/>
          <a:ext cx="466725" cy="4572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187</xdr:col>
      <xdr:colOff>66675</xdr:colOff>
      <xdr:row>32</xdr:row>
      <xdr:rowOff>0</xdr:rowOff>
    </xdr:from>
    <xdr:to>
      <xdr:col>188</xdr:col>
      <xdr:colOff>0</xdr:colOff>
      <xdr:row>33</xdr:row>
      <xdr:rowOff>190500</xdr:rowOff>
    </xdr:to>
    <xdr:sp macro="" textlink="">
      <xdr:nvSpPr>
        <xdr:cNvPr id="1034" name="Line 1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SpPr>
          <a:spLocks noChangeShapeType="1"/>
        </xdr:cNvSpPr>
      </xdr:nvSpPr>
      <xdr:spPr bwMode="auto">
        <a:xfrm flipV="1">
          <a:off x="83781900" y="12573000"/>
          <a:ext cx="381000" cy="571500"/>
        </a:xfrm>
        <a:prstGeom prst="line">
          <a:avLst/>
        </a:prstGeom>
        <a:noFill/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186</xdr:col>
      <xdr:colOff>190500</xdr:colOff>
      <xdr:row>33</xdr:row>
      <xdr:rowOff>142875</xdr:rowOff>
    </xdr:from>
    <xdr:to>
      <xdr:col>187</xdr:col>
      <xdr:colOff>209550</xdr:colOff>
      <xdr:row>34</xdr:row>
      <xdr:rowOff>219075</xdr:rowOff>
    </xdr:to>
    <xdr:sp macro="" textlink="">
      <xdr:nvSpPr>
        <xdr:cNvPr id="1038" name="Oval 29" descr="ТК№143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SpPr>
          <a:spLocks noChangeArrowheads="1"/>
        </xdr:cNvSpPr>
      </xdr:nvSpPr>
      <xdr:spPr bwMode="auto">
        <a:xfrm>
          <a:off x="83458050" y="13096875"/>
          <a:ext cx="466725" cy="4572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186</xdr:col>
      <xdr:colOff>211231</xdr:colOff>
      <xdr:row>33</xdr:row>
      <xdr:rowOff>247650</xdr:rowOff>
    </xdr:from>
    <xdr:to>
      <xdr:col>187</xdr:col>
      <xdr:colOff>201706</xdr:colOff>
      <xdr:row>34</xdr:row>
      <xdr:rowOff>276225</xdr:rowOff>
    </xdr:to>
    <xdr:sp macro="" textlink="">
      <xdr:nvSpPr>
        <xdr:cNvPr id="1054" name="Rectangle 3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SpPr>
          <a:spLocks noChangeArrowheads="1"/>
        </xdr:cNvSpPr>
      </xdr:nvSpPr>
      <xdr:spPr bwMode="auto">
        <a:xfrm>
          <a:off x="66465450" y="20059650"/>
          <a:ext cx="438150" cy="409575"/>
        </a:xfrm>
        <a:prstGeom prst="rect">
          <a:avLst/>
        </a:prstGeom>
        <a:noFill/>
        <a:ln>
          <a:noFill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4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5</a:t>
          </a:r>
        </a:p>
        <a:p>
          <a:pPr algn="ctr" rtl="0">
            <a:defRPr sz="1000"/>
          </a:pPr>
          <a:endParaRPr lang="ru-RU" sz="14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187</xdr:col>
      <xdr:colOff>209550</xdr:colOff>
      <xdr:row>26</xdr:row>
      <xdr:rowOff>142875</xdr:rowOff>
    </xdr:from>
    <xdr:to>
      <xdr:col>188</xdr:col>
      <xdr:colOff>228600</xdr:colOff>
      <xdr:row>27</xdr:row>
      <xdr:rowOff>276225</xdr:rowOff>
    </xdr:to>
    <xdr:grpSp>
      <xdr:nvGrpSpPr>
        <xdr:cNvPr id="1040" name="Group 88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GrpSpPr>
          <a:grpSpLocks/>
        </xdr:cNvGrpSpPr>
      </xdr:nvGrpSpPr>
      <xdr:grpSpPr bwMode="auto">
        <a:xfrm>
          <a:off x="86125050" y="10048875"/>
          <a:ext cx="469323" cy="514350"/>
          <a:chOff x="7166" y="1735"/>
          <a:chExt cx="49" cy="54"/>
        </a:xfrm>
      </xdr:grpSpPr>
      <xdr:sp macro="" textlink="">
        <xdr:nvSpPr>
          <xdr:cNvPr id="1709" name="Oval 32" descr="ТК№143">
            <a:extLst>
              <a:ext uri="{FF2B5EF4-FFF2-40B4-BE49-F238E27FC236}">
                <a16:creationId xmlns:a16="http://schemas.microsoft.com/office/drawing/2014/main" xmlns="" id="{00000000-0008-0000-0000-0000AD060000}"/>
              </a:ext>
            </a:extLst>
          </xdr:cNvPr>
          <xdr:cNvSpPr>
            <a:spLocks noChangeArrowheads="1"/>
          </xdr:cNvSpPr>
        </xdr:nvSpPr>
        <xdr:spPr bwMode="auto">
          <a:xfrm>
            <a:off x="7166" y="1735"/>
            <a:ext cx="49" cy="48"/>
          </a:xfrm>
          <a:prstGeom prst="ellipse">
            <a:avLst/>
          </a:prstGeom>
          <a:solidFill>
            <a:srgbClr val="FFFFFF"/>
          </a:solidFill>
          <a:ln w="381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3" name="Rectangle 33">
            <a:extLst>
              <a:ext uri="{FF2B5EF4-FFF2-40B4-BE49-F238E27FC236}">
                <a16:creationId xmlns:a16="http://schemas.microsoft.com/office/drawing/2014/main" xmlns="" id="{00000000-0008-0000-0000-00002B000000}"/>
              </a:ext>
            </a:extLst>
          </xdr:cNvPr>
          <xdr:cNvSpPr>
            <a:spLocks noChangeArrowheads="1"/>
          </xdr:cNvSpPr>
        </xdr:nvSpPr>
        <xdr:spPr bwMode="auto">
          <a:xfrm>
            <a:off x="7168" y="1746"/>
            <a:ext cx="46" cy="43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ru-RU" sz="1400" b="1" i="0" u="none" strike="noStrike" baseline="0">
                <a:solidFill>
                  <a:srgbClr val="000000"/>
                </a:solidFill>
                <a:latin typeface="Arial Cyr"/>
                <a:cs typeface="Arial Cyr"/>
              </a:rPr>
              <a:t>6А</a:t>
            </a:r>
          </a:p>
        </xdr:txBody>
      </xdr:sp>
    </xdr:grpSp>
    <xdr:clientData/>
  </xdr:twoCellAnchor>
  <xdr:twoCellAnchor>
    <xdr:from>
      <xdr:col>198</xdr:col>
      <xdr:colOff>287431</xdr:colOff>
      <xdr:row>39</xdr:row>
      <xdr:rowOff>276225</xdr:rowOff>
    </xdr:from>
    <xdr:to>
      <xdr:col>199</xdr:col>
      <xdr:colOff>277906</xdr:colOff>
      <xdr:row>40</xdr:row>
      <xdr:rowOff>304800</xdr:rowOff>
    </xdr:to>
    <xdr:sp macro="" textlink="">
      <xdr:nvSpPr>
        <xdr:cNvPr id="1061" name="Rectangle 37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SpPr>
          <a:spLocks noChangeArrowheads="1"/>
        </xdr:cNvSpPr>
      </xdr:nvSpPr>
      <xdr:spPr bwMode="auto">
        <a:xfrm>
          <a:off x="71018400" y="22374225"/>
          <a:ext cx="438150" cy="4095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4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201</xdr:col>
      <xdr:colOff>230280</xdr:colOff>
      <xdr:row>33</xdr:row>
      <xdr:rowOff>247650</xdr:rowOff>
    </xdr:from>
    <xdr:to>
      <xdr:col>202</xdr:col>
      <xdr:colOff>220756</xdr:colOff>
      <xdr:row>34</xdr:row>
      <xdr:rowOff>276225</xdr:rowOff>
    </xdr:to>
    <xdr:sp macro="" textlink="">
      <xdr:nvSpPr>
        <xdr:cNvPr id="1065" name="Rectangle 41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SpPr>
          <a:spLocks noChangeArrowheads="1"/>
        </xdr:cNvSpPr>
      </xdr:nvSpPr>
      <xdr:spPr bwMode="auto">
        <a:xfrm>
          <a:off x="72304275" y="20059650"/>
          <a:ext cx="438150" cy="4095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4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  <a:p>
          <a:pPr algn="ctr" rtl="0">
            <a:defRPr sz="1000"/>
          </a:pPr>
          <a:endParaRPr lang="ru-RU" sz="14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190</xdr:col>
      <xdr:colOff>249331</xdr:colOff>
      <xdr:row>33</xdr:row>
      <xdr:rowOff>266700</xdr:rowOff>
    </xdr:from>
    <xdr:to>
      <xdr:col>191</xdr:col>
      <xdr:colOff>239806</xdr:colOff>
      <xdr:row>34</xdr:row>
      <xdr:rowOff>295275</xdr:rowOff>
    </xdr:to>
    <xdr:sp macro="" textlink="">
      <xdr:nvSpPr>
        <xdr:cNvPr id="1067" name="Rectangle 43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SpPr>
          <a:spLocks noChangeArrowheads="1"/>
        </xdr:cNvSpPr>
      </xdr:nvSpPr>
      <xdr:spPr bwMode="auto">
        <a:xfrm>
          <a:off x="68294250" y="20078700"/>
          <a:ext cx="438150" cy="4095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4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  <a:p>
          <a:pPr algn="ctr" rtl="0">
            <a:defRPr sz="1000"/>
          </a:pPr>
          <a:endParaRPr lang="ru-RU" sz="14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206</xdr:col>
      <xdr:colOff>249331</xdr:colOff>
      <xdr:row>33</xdr:row>
      <xdr:rowOff>247650</xdr:rowOff>
    </xdr:from>
    <xdr:to>
      <xdr:col>207</xdr:col>
      <xdr:colOff>239806</xdr:colOff>
      <xdr:row>34</xdr:row>
      <xdr:rowOff>276225</xdr:rowOff>
    </xdr:to>
    <xdr:sp macro="" textlink="">
      <xdr:nvSpPr>
        <xdr:cNvPr id="1069" name="Rectangle 45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SpPr>
          <a:spLocks noChangeArrowheads="1"/>
        </xdr:cNvSpPr>
      </xdr:nvSpPr>
      <xdr:spPr bwMode="auto">
        <a:xfrm>
          <a:off x="74561700" y="20059650"/>
          <a:ext cx="438150" cy="4095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4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  <a:p>
          <a:pPr algn="ctr" rtl="0">
            <a:defRPr sz="1000"/>
          </a:pPr>
          <a:endParaRPr lang="ru-RU" sz="14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212</xdr:col>
      <xdr:colOff>220756</xdr:colOff>
      <xdr:row>33</xdr:row>
      <xdr:rowOff>257175</xdr:rowOff>
    </xdr:from>
    <xdr:to>
      <xdr:col>213</xdr:col>
      <xdr:colOff>211231</xdr:colOff>
      <xdr:row>34</xdr:row>
      <xdr:rowOff>285750</xdr:rowOff>
    </xdr:to>
    <xdr:sp macro="" textlink="">
      <xdr:nvSpPr>
        <xdr:cNvPr id="1073" name="Rectangle 49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SpPr>
          <a:spLocks noChangeArrowheads="1"/>
        </xdr:cNvSpPr>
      </xdr:nvSpPr>
      <xdr:spPr bwMode="auto">
        <a:xfrm>
          <a:off x="77228700" y="20069175"/>
          <a:ext cx="438150" cy="4095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4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214</xdr:col>
      <xdr:colOff>219075</xdr:colOff>
      <xdr:row>33</xdr:row>
      <xdr:rowOff>133350</xdr:rowOff>
    </xdr:from>
    <xdr:to>
      <xdr:col>215</xdr:col>
      <xdr:colOff>238125</xdr:colOff>
      <xdr:row>34</xdr:row>
      <xdr:rowOff>209550</xdr:rowOff>
    </xdr:to>
    <xdr:sp macro="" textlink="">
      <xdr:nvSpPr>
        <xdr:cNvPr id="1056" name="Oval 50" descr="ТК№143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SpPr>
          <a:spLocks noChangeArrowheads="1"/>
        </xdr:cNvSpPr>
      </xdr:nvSpPr>
      <xdr:spPr bwMode="auto">
        <a:xfrm>
          <a:off x="95126175" y="13087350"/>
          <a:ext cx="466725" cy="4572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214</xdr:col>
      <xdr:colOff>222398</xdr:colOff>
      <xdr:row>33</xdr:row>
      <xdr:rowOff>247650</xdr:rowOff>
    </xdr:from>
    <xdr:to>
      <xdr:col>215</xdr:col>
      <xdr:colOff>222410</xdr:colOff>
      <xdr:row>34</xdr:row>
      <xdr:rowOff>276225</xdr:rowOff>
    </xdr:to>
    <xdr:sp macro="" textlink="">
      <xdr:nvSpPr>
        <xdr:cNvPr id="1075" name="Rectangle 51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SpPr>
          <a:spLocks noChangeArrowheads="1"/>
        </xdr:cNvSpPr>
      </xdr:nvSpPr>
      <xdr:spPr bwMode="auto">
        <a:xfrm>
          <a:off x="69913828" y="13201650"/>
          <a:ext cx="437165" cy="4095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4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14</a:t>
          </a:r>
        </a:p>
        <a:p>
          <a:pPr algn="ctr" rtl="0">
            <a:defRPr sz="1000"/>
          </a:pPr>
          <a:endParaRPr lang="ru-RU" sz="14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217</xdr:col>
      <xdr:colOff>249331</xdr:colOff>
      <xdr:row>33</xdr:row>
      <xdr:rowOff>276225</xdr:rowOff>
    </xdr:from>
    <xdr:to>
      <xdr:col>218</xdr:col>
      <xdr:colOff>239805</xdr:colOff>
      <xdr:row>34</xdr:row>
      <xdr:rowOff>177362</xdr:rowOff>
    </xdr:to>
    <xdr:sp macro="" textlink="">
      <xdr:nvSpPr>
        <xdr:cNvPr id="1077" name="Rectangle 53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SpPr>
          <a:spLocks noChangeArrowheads="1"/>
        </xdr:cNvSpPr>
      </xdr:nvSpPr>
      <xdr:spPr bwMode="auto">
        <a:xfrm>
          <a:off x="71271305" y="13230225"/>
          <a:ext cx="437165" cy="28213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4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217</xdr:col>
      <xdr:colOff>249331</xdr:colOff>
      <xdr:row>32</xdr:row>
      <xdr:rowOff>0</xdr:rowOff>
    </xdr:from>
    <xdr:to>
      <xdr:col>218</xdr:col>
      <xdr:colOff>239805</xdr:colOff>
      <xdr:row>33</xdr:row>
      <xdr:rowOff>276225</xdr:rowOff>
    </xdr:to>
    <xdr:sp macro="" textlink="">
      <xdr:nvSpPr>
        <xdr:cNvPr id="1082" name="Rectangle 58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SpPr>
          <a:spLocks noChangeArrowheads="1"/>
        </xdr:cNvSpPr>
      </xdr:nvSpPr>
      <xdr:spPr bwMode="auto">
        <a:xfrm flipV="1">
          <a:off x="98471131" y="12192000"/>
          <a:ext cx="434974" cy="65722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4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221</xdr:col>
      <xdr:colOff>139700</xdr:colOff>
      <xdr:row>38</xdr:row>
      <xdr:rowOff>279400</xdr:rowOff>
    </xdr:from>
    <xdr:to>
      <xdr:col>221</xdr:col>
      <xdr:colOff>192181</xdr:colOff>
      <xdr:row>39</xdr:row>
      <xdr:rowOff>63500</xdr:rowOff>
    </xdr:to>
    <xdr:sp macro="" textlink="">
      <xdr:nvSpPr>
        <xdr:cNvPr id="1092" name="Text Box 68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SpPr txBox="1">
          <a:spLocks noChangeArrowheads="1"/>
        </xdr:cNvSpPr>
      </xdr:nvSpPr>
      <xdr:spPr bwMode="auto">
        <a:xfrm flipH="1">
          <a:off x="100228400" y="14757400"/>
          <a:ext cx="52481" cy="1651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4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216</xdr:col>
      <xdr:colOff>296956</xdr:colOff>
      <xdr:row>32</xdr:row>
      <xdr:rowOff>180975</xdr:rowOff>
    </xdr:from>
    <xdr:to>
      <xdr:col>219</xdr:col>
      <xdr:colOff>144556</xdr:colOff>
      <xdr:row>33</xdr:row>
      <xdr:rowOff>76200</xdr:rowOff>
    </xdr:to>
    <xdr:sp macro="" textlink="">
      <xdr:nvSpPr>
        <xdr:cNvPr id="1094" name="Text Box 7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SpPr txBox="1">
          <a:spLocks noChangeArrowheads="1"/>
        </xdr:cNvSpPr>
      </xdr:nvSpPr>
      <xdr:spPr bwMode="auto">
        <a:xfrm>
          <a:off x="79086075" y="19611975"/>
          <a:ext cx="1190625" cy="27622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215</xdr:col>
      <xdr:colOff>21167</xdr:colOff>
      <xdr:row>34</xdr:row>
      <xdr:rowOff>152400</xdr:rowOff>
    </xdr:from>
    <xdr:to>
      <xdr:col>217</xdr:col>
      <xdr:colOff>306916</xdr:colOff>
      <xdr:row>35</xdr:row>
      <xdr:rowOff>47625</xdr:rowOff>
    </xdr:to>
    <xdr:sp macro="" textlink="">
      <xdr:nvSpPr>
        <xdr:cNvPr id="1096" name="Text Box 72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SpPr txBox="1">
          <a:spLocks noChangeArrowheads="1"/>
        </xdr:cNvSpPr>
      </xdr:nvSpPr>
      <xdr:spPr bwMode="auto">
        <a:xfrm>
          <a:off x="95588667" y="13106400"/>
          <a:ext cx="1174749" cy="27622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. Ду50 - 2            </a:t>
          </a:r>
        </a:p>
      </xdr:txBody>
    </xdr:sp>
    <xdr:clientData/>
  </xdr:twoCellAnchor>
  <xdr:twoCellAnchor>
    <xdr:from>
      <xdr:col>209</xdr:col>
      <xdr:colOff>317501</xdr:colOff>
      <xdr:row>34</xdr:row>
      <xdr:rowOff>84668</xdr:rowOff>
    </xdr:from>
    <xdr:to>
      <xdr:col>212</xdr:col>
      <xdr:colOff>391583</xdr:colOff>
      <xdr:row>34</xdr:row>
      <xdr:rowOff>370418</xdr:rowOff>
    </xdr:to>
    <xdr:sp macro="" textlink="">
      <xdr:nvSpPr>
        <xdr:cNvPr id="1097" name="Text Box 73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SpPr txBox="1">
          <a:spLocks noChangeArrowheads="1"/>
        </xdr:cNvSpPr>
      </xdr:nvSpPr>
      <xdr:spPr bwMode="auto">
        <a:xfrm>
          <a:off x="93218001" y="13038668"/>
          <a:ext cx="1407582" cy="2857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    </a:t>
          </a: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Кран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Ду50 - 2          </a:t>
          </a:r>
        </a:p>
      </xdr:txBody>
    </xdr:sp>
    <xdr:clientData/>
  </xdr:twoCellAnchor>
  <xdr:twoCellAnchor>
    <xdr:from>
      <xdr:col>208</xdr:col>
      <xdr:colOff>39780</xdr:colOff>
      <xdr:row>32</xdr:row>
      <xdr:rowOff>257175</xdr:rowOff>
    </xdr:from>
    <xdr:to>
      <xdr:col>210</xdr:col>
      <xdr:colOff>335056</xdr:colOff>
      <xdr:row>33</xdr:row>
      <xdr:rowOff>152400</xdr:rowOff>
    </xdr:to>
    <xdr:sp macro="" textlink="">
      <xdr:nvSpPr>
        <xdr:cNvPr id="1098" name="Text Box 74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SpPr txBox="1">
          <a:spLocks noChangeArrowheads="1"/>
        </xdr:cNvSpPr>
      </xdr:nvSpPr>
      <xdr:spPr bwMode="auto">
        <a:xfrm>
          <a:off x="94222980" y="12449175"/>
          <a:ext cx="1184276" cy="27622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                  </a:t>
          </a:r>
        </a:p>
      </xdr:txBody>
    </xdr:sp>
    <xdr:clientData/>
  </xdr:twoCellAnchor>
  <xdr:twoCellAnchor>
    <xdr:from>
      <xdr:col>204</xdr:col>
      <xdr:colOff>344581</xdr:colOff>
      <xdr:row>34</xdr:row>
      <xdr:rowOff>295275</xdr:rowOff>
    </xdr:from>
    <xdr:to>
      <xdr:col>207</xdr:col>
      <xdr:colOff>192181</xdr:colOff>
      <xdr:row>35</xdr:row>
      <xdr:rowOff>190500</xdr:rowOff>
    </xdr:to>
    <xdr:sp macro="" textlink="">
      <xdr:nvSpPr>
        <xdr:cNvPr id="1099" name="Text Box 75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SpPr txBox="1">
          <a:spLocks noChangeArrowheads="1"/>
        </xdr:cNvSpPr>
      </xdr:nvSpPr>
      <xdr:spPr bwMode="auto">
        <a:xfrm>
          <a:off x="73761600" y="20488275"/>
          <a:ext cx="1190625" cy="27622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201</xdr:col>
      <xdr:colOff>87405</xdr:colOff>
      <xdr:row>34</xdr:row>
      <xdr:rowOff>295275</xdr:rowOff>
    </xdr:from>
    <xdr:to>
      <xdr:col>203</xdr:col>
      <xdr:colOff>382681</xdr:colOff>
      <xdr:row>35</xdr:row>
      <xdr:rowOff>190500</xdr:rowOff>
    </xdr:to>
    <xdr:sp macro="" textlink="">
      <xdr:nvSpPr>
        <xdr:cNvPr id="1100" name="Text Box 76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SpPr txBox="1">
          <a:spLocks noChangeArrowheads="1"/>
        </xdr:cNvSpPr>
      </xdr:nvSpPr>
      <xdr:spPr bwMode="auto">
        <a:xfrm>
          <a:off x="72161400" y="20488275"/>
          <a:ext cx="1190625" cy="27622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                 </a:t>
          </a:r>
        </a:p>
      </xdr:txBody>
    </xdr:sp>
    <xdr:clientData/>
  </xdr:twoCellAnchor>
  <xdr:twoCellAnchor>
    <xdr:from>
      <xdr:col>196</xdr:col>
      <xdr:colOff>163606</xdr:colOff>
      <xdr:row>34</xdr:row>
      <xdr:rowOff>295275</xdr:rowOff>
    </xdr:from>
    <xdr:to>
      <xdr:col>199</xdr:col>
      <xdr:colOff>20744</xdr:colOff>
      <xdr:row>35</xdr:row>
      <xdr:rowOff>190500</xdr:rowOff>
    </xdr:to>
    <xdr:sp macro="" textlink="">
      <xdr:nvSpPr>
        <xdr:cNvPr id="1101" name="Text Box 77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SpPr txBox="1">
          <a:spLocks noChangeArrowheads="1"/>
        </xdr:cNvSpPr>
      </xdr:nvSpPr>
      <xdr:spPr bwMode="auto">
        <a:xfrm>
          <a:off x="70008750" y="20488275"/>
          <a:ext cx="1190625" cy="27622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Кран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Ду50 - 2                   </a:t>
          </a:r>
        </a:p>
      </xdr:txBody>
    </xdr:sp>
    <xdr:clientData/>
  </xdr:twoCellAnchor>
  <xdr:twoCellAnchor>
    <xdr:from>
      <xdr:col>199</xdr:col>
      <xdr:colOff>58831</xdr:colOff>
      <xdr:row>39</xdr:row>
      <xdr:rowOff>28575</xdr:rowOff>
    </xdr:from>
    <xdr:to>
      <xdr:col>201</xdr:col>
      <xdr:colOff>354105</xdr:colOff>
      <xdr:row>39</xdr:row>
      <xdr:rowOff>304800</xdr:rowOff>
    </xdr:to>
    <xdr:sp macro="" textlink="">
      <xdr:nvSpPr>
        <xdr:cNvPr id="1102" name="Text Box 78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SpPr txBox="1">
          <a:spLocks noChangeArrowheads="1"/>
        </xdr:cNvSpPr>
      </xdr:nvSpPr>
      <xdr:spPr bwMode="auto">
        <a:xfrm>
          <a:off x="71237475" y="22126575"/>
          <a:ext cx="1190625" cy="27622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190</xdr:col>
      <xdr:colOff>211231</xdr:colOff>
      <xdr:row>34</xdr:row>
      <xdr:rowOff>295275</xdr:rowOff>
    </xdr:from>
    <xdr:to>
      <xdr:col>193</xdr:col>
      <xdr:colOff>49368</xdr:colOff>
      <xdr:row>35</xdr:row>
      <xdr:rowOff>190500</xdr:rowOff>
    </xdr:to>
    <xdr:sp macro="" textlink="">
      <xdr:nvSpPr>
        <xdr:cNvPr id="1103" name="Text Box 79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SpPr txBox="1">
          <a:spLocks noChangeArrowheads="1"/>
        </xdr:cNvSpPr>
      </xdr:nvSpPr>
      <xdr:spPr bwMode="auto">
        <a:xfrm>
          <a:off x="68256150" y="20488275"/>
          <a:ext cx="1190625" cy="27622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219</xdr:col>
      <xdr:colOff>325531</xdr:colOff>
      <xdr:row>32</xdr:row>
      <xdr:rowOff>190500</xdr:rowOff>
    </xdr:from>
    <xdr:to>
      <xdr:col>222</xdr:col>
      <xdr:colOff>173131</xdr:colOff>
      <xdr:row>33</xdr:row>
      <xdr:rowOff>85725</xdr:rowOff>
    </xdr:to>
    <xdr:sp macro="" textlink="">
      <xdr:nvSpPr>
        <xdr:cNvPr id="1104" name="Text Box 8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SpPr txBox="1">
          <a:spLocks noChangeArrowheads="1"/>
        </xdr:cNvSpPr>
      </xdr:nvSpPr>
      <xdr:spPr bwMode="auto">
        <a:xfrm>
          <a:off x="80457675" y="19621500"/>
          <a:ext cx="1190625" cy="27622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186</xdr:col>
      <xdr:colOff>173131</xdr:colOff>
      <xdr:row>34</xdr:row>
      <xdr:rowOff>295275</xdr:rowOff>
    </xdr:from>
    <xdr:to>
      <xdr:col>189</xdr:col>
      <xdr:colOff>20730</xdr:colOff>
      <xdr:row>35</xdr:row>
      <xdr:rowOff>180975</xdr:rowOff>
    </xdr:to>
    <xdr:sp macro="" textlink="">
      <xdr:nvSpPr>
        <xdr:cNvPr id="1105" name="Text Box 81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SpPr txBox="1">
          <a:spLocks noChangeArrowheads="1"/>
        </xdr:cNvSpPr>
      </xdr:nvSpPr>
      <xdr:spPr bwMode="auto">
        <a:xfrm>
          <a:off x="66427350" y="20488275"/>
          <a:ext cx="1190625" cy="2667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</a:t>
          </a: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Кран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Ду50-2                   </a:t>
          </a:r>
        </a:p>
      </xdr:txBody>
    </xdr:sp>
    <xdr:clientData/>
  </xdr:twoCellAnchor>
  <xdr:twoCellAnchor>
    <xdr:from>
      <xdr:col>185</xdr:col>
      <xdr:colOff>62006</xdr:colOff>
      <xdr:row>27</xdr:row>
      <xdr:rowOff>116417</xdr:rowOff>
    </xdr:from>
    <xdr:to>
      <xdr:col>187</xdr:col>
      <xdr:colOff>381000</xdr:colOff>
      <xdr:row>28</xdr:row>
      <xdr:rowOff>42334</xdr:rowOff>
    </xdr:to>
    <xdr:sp macro="" textlink="">
      <xdr:nvSpPr>
        <xdr:cNvPr id="1106" name="Text Box 82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SpPr txBox="1">
          <a:spLocks noChangeArrowheads="1"/>
        </xdr:cNvSpPr>
      </xdr:nvSpPr>
      <xdr:spPr bwMode="auto">
        <a:xfrm>
          <a:off x="82294506" y="10403417"/>
          <a:ext cx="1207994" cy="30691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. Ду50 - 4                  </a:t>
          </a:r>
        </a:p>
      </xdr:txBody>
    </xdr:sp>
    <xdr:clientData/>
  </xdr:twoCellAnchor>
  <xdr:twoCellAnchor>
    <xdr:from>
      <xdr:col>182</xdr:col>
      <xdr:colOff>154080</xdr:colOff>
      <xdr:row>34</xdr:row>
      <xdr:rowOff>295275</xdr:rowOff>
    </xdr:from>
    <xdr:to>
      <xdr:col>185</xdr:col>
      <xdr:colOff>1681</xdr:colOff>
      <xdr:row>35</xdr:row>
      <xdr:rowOff>180975</xdr:rowOff>
    </xdr:to>
    <xdr:sp macro="" textlink="">
      <xdr:nvSpPr>
        <xdr:cNvPr id="1107" name="Text Box 83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SpPr txBox="1">
          <a:spLocks noChangeArrowheads="1"/>
        </xdr:cNvSpPr>
      </xdr:nvSpPr>
      <xdr:spPr bwMode="auto">
        <a:xfrm>
          <a:off x="64617600" y="20488275"/>
          <a:ext cx="1190625" cy="2667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                </a:t>
          </a:r>
        </a:p>
      </xdr:txBody>
    </xdr:sp>
    <xdr:clientData/>
  </xdr:twoCellAnchor>
  <xdr:twoCellAnchor>
    <xdr:from>
      <xdr:col>177</xdr:col>
      <xdr:colOff>220756</xdr:colOff>
      <xdr:row>35</xdr:row>
      <xdr:rowOff>276225</xdr:rowOff>
    </xdr:from>
    <xdr:to>
      <xdr:col>180</xdr:col>
      <xdr:colOff>77894</xdr:colOff>
      <xdr:row>36</xdr:row>
      <xdr:rowOff>161925</xdr:rowOff>
    </xdr:to>
    <xdr:sp macro="" textlink="">
      <xdr:nvSpPr>
        <xdr:cNvPr id="1108" name="Text Box 84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SpPr txBox="1">
          <a:spLocks noChangeArrowheads="1"/>
        </xdr:cNvSpPr>
      </xdr:nvSpPr>
      <xdr:spPr bwMode="auto">
        <a:xfrm>
          <a:off x="62455425" y="20850225"/>
          <a:ext cx="1190625" cy="2667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</a:t>
          </a: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Кран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Ду40-2                   </a:t>
          </a:r>
        </a:p>
      </xdr:txBody>
    </xdr:sp>
    <xdr:clientData/>
  </xdr:twoCellAnchor>
  <xdr:twoCellAnchor>
    <xdr:from>
      <xdr:col>170</xdr:col>
      <xdr:colOff>247650</xdr:colOff>
      <xdr:row>37</xdr:row>
      <xdr:rowOff>200025</xdr:rowOff>
    </xdr:from>
    <xdr:to>
      <xdr:col>170</xdr:col>
      <xdr:colOff>247650</xdr:colOff>
      <xdr:row>39</xdr:row>
      <xdr:rowOff>0</xdr:rowOff>
    </xdr:to>
    <xdr:sp macro="" textlink="">
      <xdr:nvSpPr>
        <xdr:cNvPr id="1089" name="Line 9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SpPr>
          <a:spLocks noChangeShapeType="1"/>
        </xdr:cNvSpPr>
      </xdr:nvSpPr>
      <xdr:spPr bwMode="auto">
        <a:xfrm>
          <a:off x="76352400" y="14678025"/>
          <a:ext cx="0" cy="561975"/>
        </a:xfrm>
        <a:prstGeom prst="line">
          <a:avLst/>
        </a:prstGeom>
        <a:noFill/>
        <a:ln w="38100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168</xdr:col>
      <xdr:colOff>177799</xdr:colOff>
      <xdr:row>41</xdr:row>
      <xdr:rowOff>76200</xdr:rowOff>
    </xdr:from>
    <xdr:to>
      <xdr:col>168</xdr:col>
      <xdr:colOff>342898</xdr:colOff>
      <xdr:row>41</xdr:row>
      <xdr:rowOff>254000</xdr:rowOff>
    </xdr:to>
    <xdr:sp macro="" textlink="">
      <xdr:nvSpPr>
        <xdr:cNvPr id="5" name="Line 98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>
          <a:spLocks noChangeShapeType="1"/>
        </xdr:cNvSpPr>
      </xdr:nvSpPr>
      <xdr:spPr bwMode="auto">
        <a:xfrm flipH="1">
          <a:off x="76580999" y="15697200"/>
          <a:ext cx="165099" cy="177800"/>
        </a:xfrm>
        <a:prstGeom prst="line">
          <a:avLst/>
        </a:prstGeom>
        <a:noFill/>
        <a:ln w="38100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166</xdr:col>
      <xdr:colOff>127000</xdr:colOff>
      <xdr:row>41</xdr:row>
      <xdr:rowOff>88900</xdr:rowOff>
    </xdr:from>
    <xdr:to>
      <xdr:col>168</xdr:col>
      <xdr:colOff>88900</xdr:colOff>
      <xdr:row>43</xdr:row>
      <xdr:rowOff>203200</xdr:rowOff>
    </xdr:to>
    <xdr:sp macro="" textlink="">
      <xdr:nvSpPr>
        <xdr:cNvPr id="6" name="Line 99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>
          <a:spLocks noChangeShapeType="1"/>
        </xdr:cNvSpPr>
      </xdr:nvSpPr>
      <xdr:spPr bwMode="auto">
        <a:xfrm flipH="1">
          <a:off x="75641200" y="15709900"/>
          <a:ext cx="850900" cy="876300"/>
        </a:xfrm>
        <a:prstGeom prst="line">
          <a:avLst/>
        </a:prstGeom>
        <a:noFill/>
        <a:ln w="38100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165</xdr:col>
      <xdr:colOff>228600</xdr:colOff>
      <xdr:row>43</xdr:row>
      <xdr:rowOff>142875</xdr:rowOff>
    </xdr:from>
    <xdr:to>
      <xdr:col>166</xdr:col>
      <xdr:colOff>247650</xdr:colOff>
      <xdr:row>44</xdr:row>
      <xdr:rowOff>219075</xdr:rowOff>
    </xdr:to>
    <xdr:sp macro="" textlink="">
      <xdr:nvSpPr>
        <xdr:cNvPr id="7" name="Oval 100" descr="ТК№143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74094975" y="16906875"/>
          <a:ext cx="466725" cy="4572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165</xdr:col>
      <xdr:colOff>247650</xdr:colOff>
      <xdr:row>43</xdr:row>
      <xdr:rowOff>257175</xdr:rowOff>
    </xdr:from>
    <xdr:to>
      <xdr:col>166</xdr:col>
      <xdr:colOff>238125</xdr:colOff>
      <xdr:row>44</xdr:row>
      <xdr:rowOff>285750</xdr:rowOff>
    </xdr:to>
    <xdr:sp macro="" textlink="">
      <xdr:nvSpPr>
        <xdr:cNvPr id="1125" name="Rectangle 101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SpPr>
          <a:spLocks noChangeArrowheads="1"/>
        </xdr:cNvSpPr>
      </xdr:nvSpPr>
      <xdr:spPr bwMode="auto">
        <a:xfrm>
          <a:off x="55759350" y="23879175"/>
          <a:ext cx="438150" cy="4095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4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36</a:t>
          </a:r>
        </a:p>
      </xdr:txBody>
    </xdr:sp>
    <xdr:clientData/>
  </xdr:twoCellAnchor>
  <xdr:twoCellAnchor>
    <xdr:from>
      <xdr:col>166</xdr:col>
      <xdr:colOff>9525</xdr:colOff>
      <xdr:row>43</xdr:row>
      <xdr:rowOff>333375</xdr:rowOff>
    </xdr:from>
    <xdr:to>
      <xdr:col>168</xdr:col>
      <xdr:colOff>304800</xdr:colOff>
      <xdr:row>44</xdr:row>
      <xdr:rowOff>219075</xdr:rowOff>
    </xdr:to>
    <xdr:sp macro="" textlink="">
      <xdr:nvSpPr>
        <xdr:cNvPr id="1126" name="Text Box 102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SpPr txBox="1">
          <a:spLocks noChangeArrowheads="1"/>
        </xdr:cNvSpPr>
      </xdr:nvSpPr>
      <xdr:spPr bwMode="auto">
        <a:xfrm>
          <a:off x="55968900" y="23955375"/>
          <a:ext cx="1190625" cy="2667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</a:t>
          </a: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Вен.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Ду25-2                   </a:t>
          </a:r>
        </a:p>
      </xdr:txBody>
    </xdr:sp>
    <xdr:clientData/>
  </xdr:twoCellAnchor>
  <xdr:twoCellAnchor>
    <xdr:from>
      <xdr:col>162</xdr:col>
      <xdr:colOff>190500</xdr:colOff>
      <xdr:row>43</xdr:row>
      <xdr:rowOff>142875</xdr:rowOff>
    </xdr:from>
    <xdr:to>
      <xdr:col>163</xdr:col>
      <xdr:colOff>209550</xdr:colOff>
      <xdr:row>44</xdr:row>
      <xdr:rowOff>219075</xdr:rowOff>
    </xdr:to>
    <xdr:sp macro="" textlink="">
      <xdr:nvSpPr>
        <xdr:cNvPr id="8" name="Oval 105" descr="ТК№14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72713850" y="16906875"/>
          <a:ext cx="466725" cy="4572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162</xdr:col>
      <xdr:colOff>209550</xdr:colOff>
      <xdr:row>43</xdr:row>
      <xdr:rowOff>238125</xdr:rowOff>
    </xdr:from>
    <xdr:to>
      <xdr:col>163</xdr:col>
      <xdr:colOff>200025</xdr:colOff>
      <xdr:row>44</xdr:row>
      <xdr:rowOff>266700</xdr:rowOff>
    </xdr:to>
    <xdr:sp macro="" textlink="">
      <xdr:nvSpPr>
        <xdr:cNvPr id="1130" name="Rectangle 106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SpPr>
          <a:spLocks noChangeArrowheads="1"/>
        </xdr:cNvSpPr>
      </xdr:nvSpPr>
      <xdr:spPr bwMode="auto">
        <a:xfrm>
          <a:off x="54378225" y="23860125"/>
          <a:ext cx="438150" cy="4095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4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37</a:t>
          </a:r>
        </a:p>
      </xdr:txBody>
    </xdr:sp>
    <xdr:clientData/>
  </xdr:twoCellAnchor>
  <xdr:twoCellAnchor>
    <xdr:from>
      <xdr:col>161</xdr:col>
      <xdr:colOff>228600</xdr:colOff>
      <xdr:row>21</xdr:row>
      <xdr:rowOff>276225</xdr:rowOff>
    </xdr:from>
    <xdr:to>
      <xdr:col>162</xdr:col>
      <xdr:colOff>219075</xdr:colOff>
      <xdr:row>22</xdr:row>
      <xdr:rowOff>304800</xdr:rowOff>
    </xdr:to>
    <xdr:sp macro="" textlink="">
      <xdr:nvSpPr>
        <xdr:cNvPr id="1135" name="Rectangle 111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SpPr>
          <a:spLocks noChangeArrowheads="1"/>
        </xdr:cNvSpPr>
      </xdr:nvSpPr>
      <xdr:spPr bwMode="auto">
        <a:xfrm>
          <a:off x="53949600" y="15135225"/>
          <a:ext cx="438150" cy="4095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4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165</xdr:col>
      <xdr:colOff>352425</xdr:colOff>
      <xdr:row>26</xdr:row>
      <xdr:rowOff>200025</xdr:rowOff>
    </xdr:from>
    <xdr:to>
      <xdr:col>168</xdr:col>
      <xdr:colOff>200025</xdr:colOff>
      <xdr:row>27</xdr:row>
      <xdr:rowOff>85725</xdr:rowOff>
    </xdr:to>
    <xdr:sp macro="" textlink="">
      <xdr:nvSpPr>
        <xdr:cNvPr id="1140" name="Text Box 116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SpPr txBox="1">
          <a:spLocks noChangeArrowheads="1"/>
        </xdr:cNvSpPr>
      </xdr:nvSpPr>
      <xdr:spPr bwMode="auto">
        <a:xfrm>
          <a:off x="55864125" y="16964025"/>
          <a:ext cx="1190625" cy="2667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                   </a:t>
          </a:r>
        </a:p>
      </xdr:txBody>
    </xdr:sp>
    <xdr:clientData/>
  </xdr:twoCellAnchor>
  <xdr:twoCellAnchor>
    <xdr:from>
      <xdr:col>164</xdr:col>
      <xdr:colOff>381000</xdr:colOff>
      <xdr:row>20</xdr:row>
      <xdr:rowOff>76201</xdr:rowOff>
    </xdr:from>
    <xdr:to>
      <xdr:col>168</xdr:col>
      <xdr:colOff>228600</xdr:colOff>
      <xdr:row>21</xdr:row>
      <xdr:rowOff>133351</xdr:rowOff>
    </xdr:to>
    <xdr:sp macro="" textlink="">
      <xdr:nvSpPr>
        <xdr:cNvPr id="1141" name="Text Box 117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75006200" y="7696201"/>
          <a:ext cx="1625600" cy="4381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                 </a:t>
          </a:r>
        </a:p>
      </xdr:txBody>
    </xdr:sp>
    <xdr:clientData/>
  </xdr:twoCellAnchor>
  <xdr:twoCellAnchor>
    <xdr:from>
      <xdr:col>165</xdr:col>
      <xdr:colOff>7408</xdr:colOff>
      <xdr:row>18</xdr:row>
      <xdr:rowOff>138641</xdr:rowOff>
    </xdr:from>
    <xdr:to>
      <xdr:col>165</xdr:col>
      <xdr:colOff>442383</xdr:colOff>
      <xdr:row>19</xdr:row>
      <xdr:rowOff>127000</xdr:rowOff>
    </xdr:to>
    <xdr:sp macro="" textlink="">
      <xdr:nvSpPr>
        <xdr:cNvPr id="1143" name="Rectangle 119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SpPr>
          <a:spLocks noChangeArrowheads="1"/>
        </xdr:cNvSpPr>
      </xdr:nvSpPr>
      <xdr:spPr bwMode="auto">
        <a:xfrm>
          <a:off x="75077108" y="6996641"/>
          <a:ext cx="434975" cy="36935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4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161</xdr:col>
      <xdr:colOff>352425</xdr:colOff>
      <xdr:row>26</xdr:row>
      <xdr:rowOff>200025</xdr:rowOff>
    </xdr:from>
    <xdr:to>
      <xdr:col>164</xdr:col>
      <xdr:colOff>200025</xdr:colOff>
      <xdr:row>27</xdr:row>
      <xdr:rowOff>85725</xdr:rowOff>
    </xdr:to>
    <xdr:sp macro="" textlink="">
      <xdr:nvSpPr>
        <xdr:cNvPr id="1145" name="Text Box 121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SpPr txBox="1">
          <a:spLocks noChangeArrowheads="1"/>
        </xdr:cNvSpPr>
      </xdr:nvSpPr>
      <xdr:spPr bwMode="auto">
        <a:xfrm>
          <a:off x="54073425" y="16964025"/>
          <a:ext cx="1190625" cy="2667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                  </a:t>
          </a:r>
        </a:p>
      </xdr:txBody>
    </xdr:sp>
    <xdr:clientData/>
  </xdr:twoCellAnchor>
  <xdr:twoCellAnchor>
    <xdr:from>
      <xdr:col>167</xdr:col>
      <xdr:colOff>403225</xdr:colOff>
      <xdr:row>5</xdr:row>
      <xdr:rowOff>374650</xdr:rowOff>
    </xdr:from>
    <xdr:to>
      <xdr:col>168</xdr:col>
      <xdr:colOff>393700</xdr:colOff>
      <xdr:row>7</xdr:row>
      <xdr:rowOff>22225</xdr:rowOff>
    </xdr:to>
    <xdr:sp macro="" textlink="">
      <xdr:nvSpPr>
        <xdr:cNvPr id="1147" name="Rectangle 123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SpPr>
          <a:spLocks noChangeArrowheads="1"/>
        </xdr:cNvSpPr>
      </xdr:nvSpPr>
      <xdr:spPr bwMode="auto">
        <a:xfrm>
          <a:off x="76361925" y="2279650"/>
          <a:ext cx="434975" cy="4095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4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162</xdr:col>
      <xdr:colOff>161925</xdr:colOff>
      <xdr:row>8</xdr:row>
      <xdr:rowOff>0</xdr:rowOff>
    </xdr:from>
    <xdr:to>
      <xdr:col>165</xdr:col>
      <xdr:colOff>9525</xdr:colOff>
      <xdr:row>8</xdr:row>
      <xdr:rowOff>276225</xdr:rowOff>
    </xdr:to>
    <xdr:sp macro="" textlink="">
      <xdr:nvSpPr>
        <xdr:cNvPr id="1148" name="Text Box 124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SpPr txBox="1">
          <a:spLocks noChangeArrowheads="1"/>
        </xdr:cNvSpPr>
      </xdr:nvSpPr>
      <xdr:spPr bwMode="auto">
        <a:xfrm>
          <a:off x="54330600" y="9906000"/>
          <a:ext cx="1190625" cy="27622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. Ду125 - 2                  </a:t>
          </a:r>
        </a:p>
      </xdr:txBody>
    </xdr:sp>
    <xdr:clientData/>
  </xdr:twoCellAnchor>
  <xdr:twoCellAnchor>
    <xdr:from>
      <xdr:col>161</xdr:col>
      <xdr:colOff>127001</xdr:colOff>
      <xdr:row>8</xdr:row>
      <xdr:rowOff>279400</xdr:rowOff>
    </xdr:from>
    <xdr:to>
      <xdr:col>162</xdr:col>
      <xdr:colOff>317501</xdr:colOff>
      <xdr:row>9</xdr:row>
      <xdr:rowOff>359833</xdr:rowOff>
    </xdr:to>
    <xdr:sp macro="" textlink="">
      <xdr:nvSpPr>
        <xdr:cNvPr id="1115" name="Oval 129" descr="ТК№143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SpPr>
          <a:spLocks noChangeArrowheads="1"/>
        </xdr:cNvSpPr>
      </xdr:nvSpPr>
      <xdr:spPr bwMode="auto">
        <a:xfrm>
          <a:off x="73416584" y="3327400"/>
          <a:ext cx="635000" cy="461433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r>
            <a:rPr lang="ru-RU" sz="1200" b="1"/>
            <a:t>42А</a:t>
          </a:r>
        </a:p>
      </xdr:txBody>
    </xdr:sp>
    <xdr:clientData/>
  </xdr:twoCellAnchor>
  <xdr:twoCellAnchor>
    <xdr:from>
      <xdr:col>162</xdr:col>
      <xdr:colOff>419660</xdr:colOff>
      <xdr:row>42</xdr:row>
      <xdr:rowOff>247650</xdr:rowOff>
    </xdr:from>
    <xdr:to>
      <xdr:col>165</xdr:col>
      <xdr:colOff>266700</xdr:colOff>
      <xdr:row>43</xdr:row>
      <xdr:rowOff>133350</xdr:rowOff>
    </xdr:to>
    <xdr:sp macro="" textlink="">
      <xdr:nvSpPr>
        <xdr:cNvPr id="1155" name="Text Box 131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SpPr txBox="1">
          <a:spLocks noChangeArrowheads="1"/>
        </xdr:cNvSpPr>
      </xdr:nvSpPr>
      <xdr:spPr bwMode="auto">
        <a:xfrm>
          <a:off x="54616350" y="23612475"/>
          <a:ext cx="1190625" cy="2667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Зад.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Ду200-2                   </a:t>
          </a:r>
        </a:p>
      </xdr:txBody>
    </xdr:sp>
    <xdr:clientData/>
  </xdr:twoCellAnchor>
  <xdr:twoCellAnchor>
    <xdr:from>
      <xdr:col>161</xdr:col>
      <xdr:colOff>105833</xdr:colOff>
      <xdr:row>43</xdr:row>
      <xdr:rowOff>266700</xdr:rowOff>
    </xdr:from>
    <xdr:to>
      <xdr:col>162</xdr:col>
      <xdr:colOff>95250</xdr:colOff>
      <xdr:row>44</xdr:row>
      <xdr:rowOff>116417</xdr:rowOff>
    </xdr:to>
    <xdr:sp macro="" textlink="">
      <xdr:nvSpPr>
        <xdr:cNvPr id="1158" name="Text Box 134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SpPr txBox="1">
          <a:spLocks noChangeArrowheads="1"/>
        </xdr:cNvSpPr>
      </xdr:nvSpPr>
      <xdr:spPr bwMode="auto">
        <a:xfrm>
          <a:off x="71670333" y="16649700"/>
          <a:ext cx="433917" cy="23071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                  </a:t>
          </a:r>
        </a:p>
      </xdr:txBody>
    </xdr:sp>
    <xdr:clientData/>
  </xdr:twoCellAnchor>
  <xdr:twoCellAnchor>
    <xdr:from>
      <xdr:col>158</xdr:col>
      <xdr:colOff>257175</xdr:colOff>
      <xdr:row>43</xdr:row>
      <xdr:rowOff>257175</xdr:rowOff>
    </xdr:from>
    <xdr:to>
      <xdr:col>159</xdr:col>
      <xdr:colOff>247650</xdr:colOff>
      <xdr:row>44</xdr:row>
      <xdr:rowOff>285750</xdr:rowOff>
    </xdr:to>
    <xdr:sp macro="" textlink="">
      <xdr:nvSpPr>
        <xdr:cNvPr id="1160" name="Rectangle 136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SpPr>
          <a:spLocks noChangeArrowheads="1"/>
        </xdr:cNvSpPr>
      </xdr:nvSpPr>
      <xdr:spPr bwMode="auto">
        <a:xfrm>
          <a:off x="52635150" y="23879175"/>
          <a:ext cx="438150" cy="4095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  ghhkh8</a:t>
          </a:r>
          <a:r>
            <a:rPr lang="ru-RU" sz="14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5</a:t>
          </a:r>
        </a:p>
      </xdr:txBody>
    </xdr:sp>
    <xdr:clientData/>
  </xdr:twoCellAnchor>
  <xdr:twoCellAnchor>
    <xdr:from>
      <xdr:col>160</xdr:col>
      <xdr:colOff>276225</xdr:colOff>
      <xdr:row>43</xdr:row>
      <xdr:rowOff>247650</xdr:rowOff>
    </xdr:from>
    <xdr:to>
      <xdr:col>161</xdr:col>
      <xdr:colOff>266700</xdr:colOff>
      <xdr:row>44</xdr:row>
      <xdr:rowOff>276225</xdr:rowOff>
    </xdr:to>
    <xdr:sp macro="" textlink="">
      <xdr:nvSpPr>
        <xdr:cNvPr id="1157" name="Rectangle 133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SpPr>
          <a:spLocks noChangeArrowheads="1"/>
        </xdr:cNvSpPr>
      </xdr:nvSpPr>
      <xdr:spPr bwMode="auto">
        <a:xfrm>
          <a:off x="53549550" y="23869650"/>
          <a:ext cx="438150" cy="4095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4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155</xdr:col>
      <xdr:colOff>334434</xdr:colOff>
      <xdr:row>43</xdr:row>
      <xdr:rowOff>112183</xdr:rowOff>
    </xdr:from>
    <xdr:to>
      <xdr:col>156</xdr:col>
      <xdr:colOff>353484</xdr:colOff>
      <xdr:row>44</xdr:row>
      <xdr:rowOff>188383</xdr:rowOff>
    </xdr:to>
    <xdr:sp macro="" textlink="">
      <xdr:nvSpPr>
        <xdr:cNvPr id="1122" name="Oval 141" descr="ТК№143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SpPr>
          <a:spLocks noChangeArrowheads="1"/>
        </xdr:cNvSpPr>
      </xdr:nvSpPr>
      <xdr:spPr bwMode="auto">
        <a:xfrm>
          <a:off x="70957017" y="16495183"/>
          <a:ext cx="463550" cy="4572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155</xdr:col>
      <xdr:colOff>381000</xdr:colOff>
      <xdr:row>43</xdr:row>
      <xdr:rowOff>169333</xdr:rowOff>
    </xdr:from>
    <xdr:to>
      <xdr:col>156</xdr:col>
      <xdr:colOff>328084</xdr:colOff>
      <xdr:row>44</xdr:row>
      <xdr:rowOff>234950</xdr:rowOff>
    </xdr:to>
    <xdr:sp macro="" textlink="">
      <xdr:nvSpPr>
        <xdr:cNvPr id="1166" name="Rectangle 142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SpPr>
          <a:spLocks noChangeArrowheads="1"/>
        </xdr:cNvSpPr>
      </xdr:nvSpPr>
      <xdr:spPr bwMode="auto">
        <a:xfrm flipH="1">
          <a:off x="71003583" y="16552333"/>
          <a:ext cx="391584" cy="44661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4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46</a:t>
          </a:r>
        </a:p>
      </xdr:txBody>
    </xdr:sp>
    <xdr:clientData/>
  </xdr:twoCellAnchor>
  <xdr:twoCellAnchor>
    <xdr:from>
      <xdr:col>157</xdr:col>
      <xdr:colOff>190500</xdr:colOff>
      <xdr:row>43</xdr:row>
      <xdr:rowOff>266700</xdr:rowOff>
    </xdr:from>
    <xdr:to>
      <xdr:col>158</xdr:col>
      <xdr:colOff>114300</xdr:colOff>
      <xdr:row>44</xdr:row>
      <xdr:rowOff>104775</xdr:rowOff>
    </xdr:to>
    <xdr:sp macro="" textlink="">
      <xdr:nvSpPr>
        <xdr:cNvPr id="1167" name="Text Box 143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SpPr txBox="1">
          <a:spLocks noChangeArrowheads="1"/>
        </xdr:cNvSpPr>
      </xdr:nvSpPr>
      <xdr:spPr bwMode="auto">
        <a:xfrm>
          <a:off x="52120800" y="23964900"/>
          <a:ext cx="371475" cy="2190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                 </a:t>
          </a:r>
        </a:p>
      </xdr:txBody>
    </xdr:sp>
    <xdr:clientData/>
  </xdr:twoCellAnchor>
  <xdr:twoCellAnchor>
    <xdr:from>
      <xdr:col>153</xdr:col>
      <xdr:colOff>228600</xdr:colOff>
      <xdr:row>42</xdr:row>
      <xdr:rowOff>370417</xdr:rowOff>
    </xdr:from>
    <xdr:to>
      <xdr:col>154</xdr:col>
      <xdr:colOff>359833</xdr:colOff>
      <xdr:row>44</xdr:row>
      <xdr:rowOff>266700</xdr:rowOff>
    </xdr:to>
    <xdr:sp macro="" textlink="">
      <xdr:nvSpPr>
        <xdr:cNvPr id="1170" name="Rectangle 146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SpPr>
          <a:spLocks noChangeArrowheads="1"/>
        </xdr:cNvSpPr>
      </xdr:nvSpPr>
      <xdr:spPr bwMode="auto">
        <a:xfrm>
          <a:off x="68237100" y="16372417"/>
          <a:ext cx="575733" cy="658283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4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155</xdr:col>
      <xdr:colOff>238126</xdr:colOff>
      <xdr:row>34</xdr:row>
      <xdr:rowOff>85726</xdr:rowOff>
    </xdr:from>
    <xdr:to>
      <xdr:col>156</xdr:col>
      <xdr:colOff>211668</xdr:colOff>
      <xdr:row>34</xdr:row>
      <xdr:rowOff>201083</xdr:rowOff>
    </xdr:to>
    <xdr:sp macro="" textlink="">
      <xdr:nvSpPr>
        <xdr:cNvPr id="1174" name="Rectangle 15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SpPr>
          <a:spLocks noChangeArrowheads="1"/>
        </xdr:cNvSpPr>
      </xdr:nvSpPr>
      <xdr:spPr bwMode="auto">
        <a:xfrm>
          <a:off x="69135626" y="13039726"/>
          <a:ext cx="418042" cy="11535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4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148</xdr:col>
      <xdr:colOff>42333</xdr:colOff>
      <xdr:row>43</xdr:row>
      <xdr:rowOff>222250</xdr:rowOff>
    </xdr:from>
    <xdr:to>
      <xdr:col>149</xdr:col>
      <xdr:colOff>190500</xdr:colOff>
      <xdr:row>44</xdr:row>
      <xdr:rowOff>285750</xdr:rowOff>
    </xdr:to>
    <xdr:sp macro="" textlink="">
      <xdr:nvSpPr>
        <xdr:cNvPr id="1180" name="Rectangle 156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SpPr>
          <a:spLocks noChangeArrowheads="1"/>
        </xdr:cNvSpPr>
      </xdr:nvSpPr>
      <xdr:spPr bwMode="auto">
        <a:xfrm>
          <a:off x="67553416" y="16605250"/>
          <a:ext cx="592667" cy="4445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2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К</a:t>
          </a:r>
        </a:p>
      </xdr:txBody>
    </xdr:sp>
    <xdr:clientData/>
  </xdr:twoCellAnchor>
  <xdr:twoCellAnchor>
    <xdr:from>
      <xdr:col>142</xdr:col>
      <xdr:colOff>9525</xdr:colOff>
      <xdr:row>43</xdr:row>
      <xdr:rowOff>238125</xdr:rowOff>
    </xdr:from>
    <xdr:to>
      <xdr:col>142</xdr:col>
      <xdr:colOff>201084</xdr:colOff>
      <xdr:row>44</xdr:row>
      <xdr:rowOff>306917</xdr:rowOff>
    </xdr:to>
    <xdr:sp macro="" textlink="">
      <xdr:nvSpPr>
        <xdr:cNvPr id="1182" name="Rectangle 158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SpPr>
          <a:spLocks noChangeArrowheads="1"/>
        </xdr:cNvSpPr>
      </xdr:nvSpPr>
      <xdr:spPr bwMode="auto">
        <a:xfrm flipH="1">
          <a:off x="64853608" y="16621125"/>
          <a:ext cx="191559" cy="44979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4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136</xdr:col>
      <xdr:colOff>211667</xdr:colOff>
      <xdr:row>43</xdr:row>
      <xdr:rowOff>165100</xdr:rowOff>
    </xdr:from>
    <xdr:to>
      <xdr:col>137</xdr:col>
      <xdr:colOff>301626</xdr:colOff>
      <xdr:row>44</xdr:row>
      <xdr:rowOff>222250</xdr:rowOff>
    </xdr:to>
    <xdr:sp macro="" textlink="">
      <xdr:nvSpPr>
        <xdr:cNvPr id="17" name="Oval 161" descr="ТК№143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>
          <a:spLocks noChangeArrowheads="1"/>
        </xdr:cNvSpPr>
      </xdr:nvSpPr>
      <xdr:spPr bwMode="auto">
        <a:xfrm>
          <a:off x="62388750" y="16548100"/>
          <a:ext cx="534459" cy="43815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136</xdr:col>
      <xdr:colOff>247650</xdr:colOff>
      <xdr:row>43</xdr:row>
      <xdr:rowOff>238125</xdr:rowOff>
    </xdr:from>
    <xdr:to>
      <xdr:col>137</xdr:col>
      <xdr:colOff>238125</xdr:colOff>
      <xdr:row>44</xdr:row>
      <xdr:rowOff>266700</xdr:rowOff>
    </xdr:to>
    <xdr:sp macro="" textlink="">
      <xdr:nvSpPr>
        <xdr:cNvPr id="1186" name="Rectangle 162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SpPr>
          <a:spLocks noChangeArrowheads="1"/>
        </xdr:cNvSpPr>
      </xdr:nvSpPr>
      <xdr:spPr bwMode="auto">
        <a:xfrm>
          <a:off x="42776775" y="23860125"/>
          <a:ext cx="438150" cy="4095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4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52</a:t>
          </a:r>
        </a:p>
      </xdr:txBody>
    </xdr:sp>
    <xdr:clientData/>
  </xdr:twoCellAnchor>
  <xdr:twoCellAnchor>
    <xdr:from>
      <xdr:col>128</xdr:col>
      <xdr:colOff>154517</xdr:colOff>
      <xdr:row>43</xdr:row>
      <xdr:rowOff>206375</xdr:rowOff>
    </xdr:from>
    <xdr:to>
      <xdr:col>129</xdr:col>
      <xdr:colOff>254001</xdr:colOff>
      <xdr:row>44</xdr:row>
      <xdr:rowOff>306916</xdr:rowOff>
    </xdr:to>
    <xdr:sp macro="" textlink="">
      <xdr:nvSpPr>
        <xdr:cNvPr id="18" name="Oval 163" descr="ТК№143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>
          <a:spLocks noChangeArrowheads="1"/>
        </xdr:cNvSpPr>
      </xdr:nvSpPr>
      <xdr:spPr bwMode="auto">
        <a:xfrm>
          <a:off x="58775600" y="16589375"/>
          <a:ext cx="543984" cy="481541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128</xdr:col>
      <xdr:colOff>267759</xdr:colOff>
      <xdr:row>43</xdr:row>
      <xdr:rowOff>353483</xdr:rowOff>
    </xdr:from>
    <xdr:to>
      <xdr:col>129</xdr:col>
      <xdr:colOff>258234</xdr:colOff>
      <xdr:row>45</xdr:row>
      <xdr:rowOff>1058</xdr:rowOff>
    </xdr:to>
    <xdr:sp macro="" textlink="">
      <xdr:nvSpPr>
        <xdr:cNvPr id="1188" name="Rectangle 164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SpPr>
          <a:spLocks noChangeArrowheads="1"/>
        </xdr:cNvSpPr>
      </xdr:nvSpPr>
      <xdr:spPr bwMode="auto">
        <a:xfrm>
          <a:off x="58888842" y="16736483"/>
          <a:ext cx="434975" cy="4095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4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60</a:t>
          </a:r>
        </a:p>
      </xdr:txBody>
    </xdr:sp>
    <xdr:clientData/>
  </xdr:twoCellAnchor>
  <xdr:twoCellAnchor>
    <xdr:from>
      <xdr:col>127</xdr:col>
      <xdr:colOff>127001</xdr:colOff>
      <xdr:row>36</xdr:row>
      <xdr:rowOff>243418</xdr:rowOff>
    </xdr:from>
    <xdr:to>
      <xdr:col>128</xdr:col>
      <xdr:colOff>296335</xdr:colOff>
      <xdr:row>37</xdr:row>
      <xdr:rowOff>306917</xdr:rowOff>
    </xdr:to>
    <xdr:sp macro="" textlink="">
      <xdr:nvSpPr>
        <xdr:cNvPr id="1191" name="Rectangle 167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SpPr>
          <a:spLocks noChangeArrowheads="1"/>
        </xdr:cNvSpPr>
      </xdr:nvSpPr>
      <xdr:spPr bwMode="auto">
        <a:xfrm>
          <a:off x="58303584" y="13959418"/>
          <a:ext cx="613834" cy="44449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4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130</xdr:col>
      <xdr:colOff>257175</xdr:colOff>
      <xdr:row>40</xdr:row>
      <xdr:rowOff>200025</xdr:rowOff>
    </xdr:from>
    <xdr:to>
      <xdr:col>133</xdr:col>
      <xdr:colOff>180975</xdr:colOff>
      <xdr:row>42</xdr:row>
      <xdr:rowOff>200025</xdr:rowOff>
    </xdr:to>
    <xdr:sp macro="" textlink="">
      <xdr:nvSpPr>
        <xdr:cNvPr id="1192" name="Rectangle 168" descr="39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SpPr>
          <a:spLocks noChangeArrowheads="1"/>
        </xdr:cNvSpPr>
      </xdr:nvSpPr>
      <xdr:spPr bwMode="auto">
        <a:xfrm>
          <a:off x="40100250" y="22679025"/>
          <a:ext cx="1266825" cy="762000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41148" rIns="45720" bIns="0" anchor="t" upright="1"/>
        <a:lstStyle/>
        <a:p>
          <a:pPr algn="r" rtl="0">
            <a:defRPr sz="1000"/>
          </a:pPr>
          <a:r>
            <a:rPr lang="ru-RU" sz="2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33</a:t>
          </a:r>
        </a:p>
      </xdr:txBody>
    </xdr:sp>
    <xdr:clientData/>
  </xdr:twoCellAnchor>
  <xdr:twoCellAnchor>
    <xdr:from>
      <xdr:col>123</xdr:col>
      <xdr:colOff>247650</xdr:colOff>
      <xdr:row>38</xdr:row>
      <xdr:rowOff>247650</xdr:rowOff>
    </xdr:from>
    <xdr:to>
      <xdr:col>124</xdr:col>
      <xdr:colOff>238125</xdr:colOff>
      <xdr:row>39</xdr:row>
      <xdr:rowOff>276225</xdr:rowOff>
    </xdr:to>
    <xdr:sp macro="" textlink="">
      <xdr:nvSpPr>
        <xdr:cNvPr id="1194" name="Rectangle 17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SpPr>
          <a:spLocks noChangeArrowheads="1"/>
        </xdr:cNvSpPr>
      </xdr:nvSpPr>
      <xdr:spPr bwMode="auto">
        <a:xfrm>
          <a:off x="36957000" y="21964650"/>
          <a:ext cx="438150" cy="4095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4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136</xdr:col>
      <xdr:colOff>257175</xdr:colOff>
      <xdr:row>51</xdr:row>
      <xdr:rowOff>247650</xdr:rowOff>
    </xdr:from>
    <xdr:to>
      <xdr:col>137</xdr:col>
      <xdr:colOff>247650</xdr:colOff>
      <xdr:row>52</xdr:row>
      <xdr:rowOff>276225</xdr:rowOff>
    </xdr:to>
    <xdr:sp macro="" textlink="">
      <xdr:nvSpPr>
        <xdr:cNvPr id="1196" name="Rectangle 172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SpPr>
          <a:spLocks noChangeArrowheads="1"/>
        </xdr:cNvSpPr>
      </xdr:nvSpPr>
      <xdr:spPr bwMode="auto">
        <a:xfrm>
          <a:off x="42786300" y="26917650"/>
          <a:ext cx="438150" cy="4095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4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136</xdr:col>
      <xdr:colOff>228600</xdr:colOff>
      <xdr:row>55</xdr:row>
      <xdr:rowOff>142875</xdr:rowOff>
    </xdr:from>
    <xdr:to>
      <xdr:col>137</xdr:col>
      <xdr:colOff>247650</xdr:colOff>
      <xdr:row>56</xdr:row>
      <xdr:rowOff>219075</xdr:rowOff>
    </xdr:to>
    <xdr:sp macro="" textlink="">
      <xdr:nvSpPr>
        <xdr:cNvPr id="1146" name="Oval 173" descr="ТК№143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SpPr>
          <a:spLocks noChangeArrowheads="1"/>
        </xdr:cNvSpPr>
      </xdr:nvSpPr>
      <xdr:spPr bwMode="auto">
        <a:xfrm>
          <a:off x="61112400" y="21478875"/>
          <a:ext cx="466725" cy="4572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136</xdr:col>
      <xdr:colOff>267758</xdr:colOff>
      <xdr:row>55</xdr:row>
      <xdr:rowOff>205317</xdr:rowOff>
    </xdr:from>
    <xdr:to>
      <xdr:col>137</xdr:col>
      <xdr:colOff>258233</xdr:colOff>
      <xdr:row>56</xdr:row>
      <xdr:rowOff>233892</xdr:rowOff>
    </xdr:to>
    <xdr:sp macro="" textlink="">
      <xdr:nvSpPr>
        <xdr:cNvPr id="1198" name="Rectangle 174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SpPr>
          <a:spLocks noChangeArrowheads="1"/>
        </xdr:cNvSpPr>
      </xdr:nvSpPr>
      <xdr:spPr bwMode="auto">
        <a:xfrm>
          <a:off x="60719758" y="21160317"/>
          <a:ext cx="434975" cy="4095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4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54</a:t>
          </a:r>
        </a:p>
      </xdr:txBody>
    </xdr:sp>
    <xdr:clientData/>
  </xdr:twoCellAnchor>
  <xdr:twoCellAnchor>
    <xdr:from>
      <xdr:col>136</xdr:col>
      <xdr:colOff>238125</xdr:colOff>
      <xdr:row>65</xdr:row>
      <xdr:rowOff>257175</xdr:rowOff>
    </xdr:from>
    <xdr:to>
      <xdr:col>137</xdr:col>
      <xdr:colOff>228600</xdr:colOff>
      <xdr:row>66</xdr:row>
      <xdr:rowOff>285750</xdr:rowOff>
    </xdr:to>
    <xdr:sp macro="" textlink="">
      <xdr:nvSpPr>
        <xdr:cNvPr id="1202" name="Rectangle 178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SpPr>
          <a:spLocks noChangeArrowheads="1"/>
        </xdr:cNvSpPr>
      </xdr:nvSpPr>
      <xdr:spPr bwMode="auto">
        <a:xfrm>
          <a:off x="42767250" y="32261175"/>
          <a:ext cx="438150" cy="4095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4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136</xdr:col>
      <xdr:colOff>247650</xdr:colOff>
      <xdr:row>68</xdr:row>
      <xdr:rowOff>171450</xdr:rowOff>
    </xdr:from>
    <xdr:to>
      <xdr:col>137</xdr:col>
      <xdr:colOff>238125</xdr:colOff>
      <xdr:row>69</xdr:row>
      <xdr:rowOff>200025</xdr:rowOff>
    </xdr:to>
    <xdr:sp macro="" textlink="">
      <xdr:nvSpPr>
        <xdr:cNvPr id="1204" name="Rectangle 18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SpPr>
          <a:spLocks noChangeArrowheads="1"/>
        </xdr:cNvSpPr>
      </xdr:nvSpPr>
      <xdr:spPr bwMode="auto">
        <a:xfrm>
          <a:off x="42776775" y="33318450"/>
          <a:ext cx="438150" cy="4095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4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130</xdr:col>
      <xdr:colOff>390525</xdr:colOff>
      <xdr:row>59</xdr:row>
      <xdr:rowOff>180975</xdr:rowOff>
    </xdr:from>
    <xdr:to>
      <xdr:col>134</xdr:col>
      <xdr:colOff>371475</xdr:colOff>
      <xdr:row>61</xdr:row>
      <xdr:rowOff>152400</xdr:rowOff>
    </xdr:to>
    <xdr:sp macro="" textlink="">
      <xdr:nvSpPr>
        <xdr:cNvPr id="1210" name="Rectangle 186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SpPr>
          <a:spLocks noChangeArrowheads="1"/>
        </xdr:cNvSpPr>
      </xdr:nvSpPr>
      <xdr:spPr bwMode="auto">
        <a:xfrm>
          <a:off x="58588275" y="23040975"/>
          <a:ext cx="1771650" cy="733425"/>
        </a:xfrm>
        <a:prstGeom prst="rect">
          <a:avLst/>
        </a:prstGeom>
        <a:solidFill>
          <a:schemeClr val="bg2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41148" rIns="45720" bIns="0" anchor="t" upright="1"/>
        <a:lstStyle/>
        <a:p>
          <a:pPr algn="r" rtl="0">
            <a:defRPr sz="1000"/>
          </a:pPr>
          <a:r>
            <a:rPr lang="ru-RU" sz="2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1</a:t>
          </a:r>
        </a:p>
      </xdr:txBody>
    </xdr:sp>
    <xdr:clientData/>
  </xdr:twoCellAnchor>
  <xdr:twoCellAnchor>
    <xdr:from>
      <xdr:col>134</xdr:col>
      <xdr:colOff>304800</xdr:colOff>
      <xdr:row>61</xdr:row>
      <xdr:rowOff>266700</xdr:rowOff>
    </xdr:from>
    <xdr:to>
      <xdr:col>135</xdr:col>
      <xdr:colOff>381000</xdr:colOff>
      <xdr:row>62</xdr:row>
      <xdr:rowOff>333375</xdr:rowOff>
    </xdr:to>
    <xdr:sp macro="" textlink="">
      <xdr:nvSpPr>
        <xdr:cNvPr id="1211" name="Text Box 187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SpPr txBox="1">
          <a:spLocks noChangeArrowheads="1"/>
        </xdr:cNvSpPr>
      </xdr:nvSpPr>
      <xdr:spPr bwMode="auto">
        <a:xfrm>
          <a:off x="41938575" y="30746700"/>
          <a:ext cx="523875" cy="44767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ru-RU" sz="16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132</xdr:col>
      <xdr:colOff>343959</xdr:colOff>
      <xdr:row>62</xdr:row>
      <xdr:rowOff>20108</xdr:rowOff>
    </xdr:from>
    <xdr:to>
      <xdr:col>133</xdr:col>
      <xdr:colOff>420159</xdr:colOff>
      <xdr:row>63</xdr:row>
      <xdr:rowOff>86783</xdr:rowOff>
    </xdr:to>
    <xdr:sp macro="" textlink="">
      <xdr:nvSpPr>
        <xdr:cNvPr id="1212" name="Text Box 188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SpPr txBox="1">
          <a:spLocks noChangeArrowheads="1"/>
        </xdr:cNvSpPr>
      </xdr:nvSpPr>
      <xdr:spPr bwMode="auto">
        <a:xfrm>
          <a:off x="59017959" y="23642108"/>
          <a:ext cx="520700" cy="44767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ru-RU" sz="16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136</xdr:col>
      <xdr:colOff>276224</xdr:colOff>
      <xdr:row>45</xdr:row>
      <xdr:rowOff>356659</xdr:rowOff>
    </xdr:from>
    <xdr:to>
      <xdr:col>137</xdr:col>
      <xdr:colOff>200024</xdr:colOff>
      <xdr:row>46</xdr:row>
      <xdr:rowOff>194734</xdr:rowOff>
    </xdr:to>
    <xdr:sp macro="" textlink="">
      <xdr:nvSpPr>
        <xdr:cNvPr id="1213" name="Text Box 189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SpPr txBox="1">
          <a:spLocks noChangeArrowheads="1"/>
        </xdr:cNvSpPr>
      </xdr:nvSpPr>
      <xdr:spPr bwMode="auto">
        <a:xfrm>
          <a:off x="60728224" y="17501659"/>
          <a:ext cx="368300" cy="219075"/>
        </a:xfrm>
        <a:prstGeom prst="rect">
          <a:avLst/>
        </a:prstGeom>
        <a:noFill/>
        <a:ln>
          <a:noFill/>
        </a:ln>
      </xdr:spPr>
      <xdr:txBody>
        <a:bodyPr vertOverflow="clip" vert="vert270" wrap="square" lIns="27432" tIns="18288" rIns="27432" bIns="0" anchor="ctr" upright="1"/>
        <a:lstStyle/>
        <a:p>
          <a:pPr algn="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                  </a:t>
          </a:r>
        </a:p>
      </xdr:txBody>
    </xdr:sp>
    <xdr:clientData/>
  </xdr:twoCellAnchor>
  <xdr:twoCellAnchor>
    <xdr:from>
      <xdr:col>135</xdr:col>
      <xdr:colOff>179917</xdr:colOff>
      <xdr:row>58</xdr:row>
      <xdr:rowOff>127001</xdr:rowOff>
    </xdr:from>
    <xdr:to>
      <xdr:col>136</xdr:col>
      <xdr:colOff>123824</xdr:colOff>
      <xdr:row>59</xdr:row>
      <xdr:rowOff>232833</xdr:rowOff>
    </xdr:to>
    <xdr:sp macro="" textlink="">
      <xdr:nvSpPr>
        <xdr:cNvPr id="1214" name="Text Box 19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SpPr txBox="1">
          <a:spLocks noChangeArrowheads="1"/>
        </xdr:cNvSpPr>
      </xdr:nvSpPr>
      <xdr:spPr bwMode="auto">
        <a:xfrm>
          <a:off x="60187417" y="22225001"/>
          <a:ext cx="388407" cy="486832"/>
        </a:xfrm>
        <a:prstGeom prst="rect">
          <a:avLst/>
        </a:prstGeom>
        <a:noFill/>
        <a:ln>
          <a:noFill/>
        </a:ln>
      </xdr:spPr>
      <xdr:txBody>
        <a:bodyPr vertOverflow="clip" vert="vert270" wrap="square" lIns="27432" tIns="18288" rIns="27432" bIns="0" anchor="ctr" upright="1"/>
        <a:lstStyle/>
        <a:p>
          <a:pPr algn="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             </a:t>
          </a:r>
        </a:p>
      </xdr:txBody>
    </xdr:sp>
    <xdr:clientData/>
  </xdr:twoCellAnchor>
  <xdr:twoCellAnchor>
    <xdr:from>
      <xdr:col>123</xdr:col>
      <xdr:colOff>222250</xdr:colOff>
      <xdr:row>43</xdr:row>
      <xdr:rowOff>349250</xdr:rowOff>
    </xdr:from>
    <xdr:to>
      <xdr:col>124</xdr:col>
      <xdr:colOff>152400</xdr:colOff>
      <xdr:row>44</xdr:row>
      <xdr:rowOff>275167</xdr:rowOff>
    </xdr:to>
    <xdr:sp macro="" textlink="">
      <xdr:nvSpPr>
        <xdr:cNvPr id="1215" name="Text Box 191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SpPr txBox="1">
          <a:spLocks noChangeArrowheads="1"/>
        </xdr:cNvSpPr>
      </xdr:nvSpPr>
      <xdr:spPr bwMode="auto">
        <a:xfrm>
          <a:off x="56620833" y="16732250"/>
          <a:ext cx="374650" cy="30691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6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К</a:t>
          </a: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  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               </a:t>
          </a:r>
        </a:p>
      </xdr:txBody>
    </xdr:sp>
    <xdr:clientData/>
  </xdr:twoCellAnchor>
  <xdr:twoCellAnchor>
    <xdr:from>
      <xdr:col>118</xdr:col>
      <xdr:colOff>202141</xdr:colOff>
      <xdr:row>43</xdr:row>
      <xdr:rowOff>296333</xdr:rowOff>
    </xdr:from>
    <xdr:to>
      <xdr:col>119</xdr:col>
      <xdr:colOff>275166</xdr:colOff>
      <xdr:row>45</xdr:row>
      <xdr:rowOff>39159</xdr:rowOff>
    </xdr:to>
    <xdr:sp macro="" textlink="">
      <xdr:nvSpPr>
        <xdr:cNvPr id="22" name="Oval 192" descr="ТК№14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>
          <a:spLocks noChangeArrowheads="1"/>
        </xdr:cNvSpPr>
      </xdr:nvSpPr>
      <xdr:spPr bwMode="auto">
        <a:xfrm>
          <a:off x="54378224" y="16679333"/>
          <a:ext cx="517525" cy="504826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  <xdr:txBody>
        <a:bodyPr/>
        <a:lstStyle/>
        <a:p>
          <a:r>
            <a:rPr lang="ru-RU" sz="1400" b="1"/>
            <a:t>63</a:t>
          </a:r>
        </a:p>
      </xdr:txBody>
    </xdr:sp>
    <xdr:clientData/>
  </xdr:twoCellAnchor>
  <xdr:twoCellAnchor>
    <xdr:from>
      <xdr:col>118</xdr:col>
      <xdr:colOff>209550</xdr:colOff>
      <xdr:row>43</xdr:row>
      <xdr:rowOff>328083</xdr:rowOff>
    </xdr:from>
    <xdr:to>
      <xdr:col>119</xdr:col>
      <xdr:colOff>200025</xdr:colOff>
      <xdr:row>44</xdr:row>
      <xdr:rowOff>276225</xdr:rowOff>
    </xdr:to>
    <xdr:sp macro="" textlink="">
      <xdr:nvSpPr>
        <xdr:cNvPr id="1217" name="Rectangle 193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SpPr>
          <a:spLocks noChangeArrowheads="1"/>
        </xdr:cNvSpPr>
      </xdr:nvSpPr>
      <xdr:spPr bwMode="auto">
        <a:xfrm>
          <a:off x="54385633" y="16711083"/>
          <a:ext cx="434975" cy="32914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4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  <a:p>
          <a:pPr algn="ctr" rtl="0">
            <a:defRPr sz="1000"/>
          </a:pPr>
          <a:r>
            <a:rPr lang="ru-RU" sz="14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63</a:t>
          </a:r>
        </a:p>
      </xdr:txBody>
    </xdr:sp>
    <xdr:clientData/>
  </xdr:twoCellAnchor>
  <xdr:twoCellAnchor>
    <xdr:from>
      <xdr:col>119</xdr:col>
      <xdr:colOff>116416</xdr:colOff>
      <xdr:row>45</xdr:row>
      <xdr:rowOff>10583</xdr:rowOff>
    </xdr:from>
    <xdr:to>
      <xdr:col>122</xdr:col>
      <xdr:colOff>190499</xdr:colOff>
      <xdr:row>54</xdr:row>
      <xdr:rowOff>38100</xdr:rowOff>
    </xdr:to>
    <xdr:sp macro="" textlink="">
      <xdr:nvSpPr>
        <xdr:cNvPr id="23" name="Line 194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>
          <a:spLocks noChangeShapeType="1"/>
        </xdr:cNvSpPr>
      </xdr:nvSpPr>
      <xdr:spPr bwMode="auto">
        <a:xfrm>
          <a:off x="54736999" y="17155583"/>
          <a:ext cx="1407583" cy="3191934"/>
        </a:xfrm>
        <a:prstGeom prst="line">
          <a:avLst/>
        </a:prstGeom>
        <a:noFill/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120</xdr:col>
      <xdr:colOff>438150</xdr:colOff>
      <xdr:row>54</xdr:row>
      <xdr:rowOff>38100</xdr:rowOff>
    </xdr:from>
    <xdr:to>
      <xdr:col>122</xdr:col>
      <xdr:colOff>209550</xdr:colOff>
      <xdr:row>54</xdr:row>
      <xdr:rowOff>152400</xdr:rowOff>
    </xdr:to>
    <xdr:sp macro="" textlink="">
      <xdr:nvSpPr>
        <xdr:cNvPr id="24" name="Line 195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>
          <a:spLocks noChangeShapeType="1"/>
        </xdr:cNvSpPr>
      </xdr:nvSpPr>
      <xdr:spPr bwMode="auto">
        <a:xfrm flipH="1">
          <a:off x="54159150" y="20993100"/>
          <a:ext cx="666750" cy="114300"/>
        </a:xfrm>
        <a:prstGeom prst="line">
          <a:avLst/>
        </a:prstGeom>
        <a:noFill/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122</xdr:col>
      <xdr:colOff>180975</xdr:colOff>
      <xdr:row>54</xdr:row>
      <xdr:rowOff>38100</xdr:rowOff>
    </xdr:from>
    <xdr:to>
      <xdr:col>123</xdr:col>
      <xdr:colOff>152400</xdr:colOff>
      <xdr:row>54</xdr:row>
      <xdr:rowOff>104775</xdr:rowOff>
    </xdr:to>
    <xdr:sp macro="" textlink="">
      <xdr:nvSpPr>
        <xdr:cNvPr id="1168" name="Line 196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SpPr>
          <a:spLocks noChangeShapeType="1"/>
        </xdr:cNvSpPr>
      </xdr:nvSpPr>
      <xdr:spPr bwMode="auto">
        <a:xfrm>
          <a:off x="54797325" y="20993100"/>
          <a:ext cx="419100" cy="66675"/>
        </a:xfrm>
        <a:prstGeom prst="line">
          <a:avLst/>
        </a:prstGeom>
        <a:noFill/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121</xdr:col>
      <xdr:colOff>38100</xdr:colOff>
      <xdr:row>53</xdr:row>
      <xdr:rowOff>104775</xdr:rowOff>
    </xdr:from>
    <xdr:to>
      <xdr:col>121</xdr:col>
      <xdr:colOff>352425</xdr:colOff>
      <xdr:row>53</xdr:row>
      <xdr:rowOff>342900</xdr:rowOff>
    </xdr:to>
    <xdr:sp macro="" textlink="">
      <xdr:nvSpPr>
        <xdr:cNvPr id="1221" name="Text Box 197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SpPr txBox="1">
          <a:spLocks noChangeArrowheads="1"/>
        </xdr:cNvSpPr>
      </xdr:nvSpPr>
      <xdr:spPr bwMode="auto">
        <a:xfrm>
          <a:off x="35852100" y="27536775"/>
          <a:ext cx="314325" cy="23812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16</a:t>
          </a:r>
        </a:p>
      </xdr:txBody>
    </xdr:sp>
    <xdr:clientData/>
  </xdr:twoCellAnchor>
  <xdr:twoCellAnchor>
    <xdr:from>
      <xdr:col>122</xdr:col>
      <xdr:colOff>295275</xdr:colOff>
      <xdr:row>53</xdr:row>
      <xdr:rowOff>123825</xdr:rowOff>
    </xdr:from>
    <xdr:to>
      <xdr:col>123</xdr:col>
      <xdr:colOff>209550</xdr:colOff>
      <xdr:row>54</xdr:row>
      <xdr:rowOff>9525</xdr:rowOff>
    </xdr:to>
    <xdr:sp macro="" textlink="">
      <xdr:nvSpPr>
        <xdr:cNvPr id="1222" name="Text Box 198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SpPr txBox="1">
          <a:spLocks noChangeArrowheads="1"/>
        </xdr:cNvSpPr>
      </xdr:nvSpPr>
      <xdr:spPr bwMode="auto">
        <a:xfrm>
          <a:off x="36556950" y="27555825"/>
          <a:ext cx="361950" cy="26670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10</a:t>
          </a:r>
        </a:p>
      </xdr:txBody>
    </xdr:sp>
    <xdr:clientData/>
  </xdr:twoCellAnchor>
  <xdr:twoCellAnchor>
    <xdr:from>
      <xdr:col>120</xdr:col>
      <xdr:colOff>57150</xdr:colOff>
      <xdr:row>49</xdr:row>
      <xdr:rowOff>38100</xdr:rowOff>
    </xdr:from>
    <xdr:to>
      <xdr:col>121</xdr:col>
      <xdr:colOff>133350</xdr:colOff>
      <xdr:row>50</xdr:row>
      <xdr:rowOff>104775</xdr:rowOff>
    </xdr:to>
    <xdr:sp macro="" textlink="">
      <xdr:nvSpPr>
        <xdr:cNvPr id="1223" name="Text Box 199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SpPr txBox="1">
          <a:spLocks noChangeArrowheads="1"/>
        </xdr:cNvSpPr>
      </xdr:nvSpPr>
      <xdr:spPr bwMode="auto">
        <a:xfrm>
          <a:off x="35423475" y="25946100"/>
          <a:ext cx="523875" cy="44767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85</a:t>
          </a:r>
        </a:p>
      </xdr:txBody>
    </xdr:sp>
    <xdr:clientData/>
  </xdr:twoCellAnchor>
  <xdr:twoCellAnchor>
    <xdr:from>
      <xdr:col>129</xdr:col>
      <xdr:colOff>180975</xdr:colOff>
      <xdr:row>73</xdr:row>
      <xdr:rowOff>304800</xdr:rowOff>
    </xdr:from>
    <xdr:to>
      <xdr:col>130</xdr:col>
      <xdr:colOff>257175</xdr:colOff>
      <xdr:row>74</xdr:row>
      <xdr:rowOff>371475</xdr:rowOff>
    </xdr:to>
    <xdr:sp macro="" textlink="">
      <xdr:nvSpPr>
        <xdr:cNvPr id="1172" name="Text Box 2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SpPr txBox="1">
          <a:spLocks noChangeArrowheads="1"/>
        </xdr:cNvSpPr>
      </xdr:nvSpPr>
      <xdr:spPr bwMode="auto">
        <a:xfrm>
          <a:off x="57931050" y="28498800"/>
          <a:ext cx="523875" cy="447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112</xdr:col>
      <xdr:colOff>158751</xdr:colOff>
      <xdr:row>43</xdr:row>
      <xdr:rowOff>173567</xdr:rowOff>
    </xdr:from>
    <xdr:to>
      <xdr:col>113</xdr:col>
      <xdr:colOff>254000</xdr:colOff>
      <xdr:row>44</xdr:row>
      <xdr:rowOff>249767</xdr:rowOff>
    </xdr:to>
    <xdr:sp macro="" textlink="">
      <xdr:nvSpPr>
        <xdr:cNvPr id="1173" name="Oval 201" descr="ТК№143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SpPr>
          <a:spLocks noChangeArrowheads="1"/>
        </xdr:cNvSpPr>
      </xdr:nvSpPr>
      <xdr:spPr bwMode="auto">
        <a:xfrm>
          <a:off x="51667834" y="16556567"/>
          <a:ext cx="539749" cy="4572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112</xdr:col>
      <xdr:colOff>257175</xdr:colOff>
      <xdr:row>43</xdr:row>
      <xdr:rowOff>257175</xdr:rowOff>
    </xdr:from>
    <xdr:to>
      <xdr:col>113</xdr:col>
      <xdr:colOff>247650</xdr:colOff>
      <xdr:row>44</xdr:row>
      <xdr:rowOff>285750</xdr:rowOff>
    </xdr:to>
    <xdr:sp macro="" textlink="">
      <xdr:nvSpPr>
        <xdr:cNvPr id="1226" name="Rectangle 202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SpPr>
          <a:spLocks noChangeArrowheads="1"/>
        </xdr:cNvSpPr>
      </xdr:nvSpPr>
      <xdr:spPr bwMode="auto">
        <a:xfrm>
          <a:off x="32042100" y="23879175"/>
          <a:ext cx="438150" cy="4095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4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65</a:t>
          </a:r>
        </a:p>
      </xdr:txBody>
    </xdr:sp>
    <xdr:clientData/>
  </xdr:twoCellAnchor>
  <xdr:twoCellAnchor>
    <xdr:from>
      <xdr:col>118</xdr:col>
      <xdr:colOff>428625</xdr:colOff>
      <xdr:row>52</xdr:row>
      <xdr:rowOff>371475</xdr:rowOff>
    </xdr:from>
    <xdr:to>
      <xdr:col>121</xdr:col>
      <xdr:colOff>9525</xdr:colOff>
      <xdr:row>57</xdr:row>
      <xdr:rowOff>0</xdr:rowOff>
    </xdr:to>
    <xdr:sp macro="" textlink="">
      <xdr:nvSpPr>
        <xdr:cNvPr id="1228" name="Rectangle 204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SpPr>
          <a:spLocks noChangeArrowheads="1"/>
        </xdr:cNvSpPr>
      </xdr:nvSpPr>
      <xdr:spPr bwMode="auto">
        <a:xfrm>
          <a:off x="34899600" y="27422475"/>
          <a:ext cx="923925" cy="1533525"/>
        </a:xfrm>
        <a:prstGeom prst="rect">
          <a:avLst/>
        </a:prstGeom>
        <a:solidFill>
          <a:srgbClr val="FFFFFF"/>
        </a:solidFill>
        <a:ln w="381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41148" rIns="45720" bIns="0" anchor="t" upright="1"/>
        <a:lstStyle/>
        <a:p>
          <a:pPr algn="r" rtl="0">
            <a:defRPr sz="1000"/>
          </a:pPr>
          <a:r>
            <a:rPr lang="ru-RU" sz="2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22А (ШЧ)</a:t>
          </a:r>
        </a:p>
      </xdr:txBody>
    </xdr:sp>
    <xdr:clientData/>
  </xdr:twoCellAnchor>
  <xdr:twoCellAnchor>
    <xdr:from>
      <xdr:col>115</xdr:col>
      <xdr:colOff>438150</xdr:colOff>
      <xdr:row>52</xdr:row>
      <xdr:rowOff>371475</xdr:rowOff>
    </xdr:from>
    <xdr:to>
      <xdr:col>118</xdr:col>
      <xdr:colOff>0</xdr:colOff>
      <xdr:row>53</xdr:row>
      <xdr:rowOff>371475</xdr:rowOff>
    </xdr:to>
    <xdr:sp macro="" textlink="">
      <xdr:nvSpPr>
        <xdr:cNvPr id="1229" name="Rectangle 205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SpPr>
          <a:spLocks noChangeArrowheads="1"/>
        </xdr:cNvSpPr>
      </xdr:nvSpPr>
      <xdr:spPr bwMode="auto">
        <a:xfrm>
          <a:off x="33566100" y="27422475"/>
          <a:ext cx="904875" cy="381000"/>
        </a:xfrm>
        <a:prstGeom prst="rect">
          <a:avLst/>
        </a:prstGeom>
        <a:solidFill>
          <a:srgbClr val="FFFFFF"/>
        </a:solidFill>
        <a:ln w="381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мастерские</a:t>
          </a:r>
        </a:p>
      </xdr:txBody>
    </xdr:sp>
    <xdr:clientData/>
  </xdr:twoCellAnchor>
  <xdr:twoCellAnchor>
    <xdr:from>
      <xdr:col>123</xdr:col>
      <xdr:colOff>160867</xdr:colOff>
      <xdr:row>53</xdr:row>
      <xdr:rowOff>339725</xdr:rowOff>
    </xdr:from>
    <xdr:to>
      <xdr:col>124</xdr:col>
      <xdr:colOff>237067</xdr:colOff>
      <xdr:row>57</xdr:row>
      <xdr:rowOff>139700</xdr:rowOff>
    </xdr:to>
    <xdr:sp macro="" textlink="">
      <xdr:nvSpPr>
        <xdr:cNvPr id="1230" name="Rectangle 206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SpPr>
          <a:spLocks noChangeArrowheads="1"/>
        </xdr:cNvSpPr>
      </xdr:nvSpPr>
      <xdr:spPr bwMode="auto">
        <a:xfrm>
          <a:off x="54834367" y="20532725"/>
          <a:ext cx="520700" cy="1323975"/>
        </a:xfrm>
        <a:prstGeom prst="rect">
          <a:avLst/>
        </a:prstGeom>
        <a:solidFill>
          <a:srgbClr val="FFFFFF"/>
        </a:solidFill>
        <a:ln w="38100">
          <a:solidFill>
            <a:srgbClr val="000000"/>
          </a:solidFill>
          <a:miter lim="800000"/>
          <a:headEnd/>
          <a:tailEnd/>
        </a:ln>
      </xdr:spPr>
      <xdr:txBody>
        <a:bodyPr vertOverflow="clip" vert="vert270" wrap="square" lIns="18288" tIns="18288" rIns="0" bIns="0" anchor="ctr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Гаражи</a:t>
          </a:r>
        </a:p>
      </xdr:txBody>
    </xdr:sp>
    <xdr:clientData/>
  </xdr:twoCellAnchor>
  <xdr:twoCellAnchor>
    <xdr:from>
      <xdr:col>112</xdr:col>
      <xdr:colOff>228600</xdr:colOff>
      <xdr:row>51</xdr:row>
      <xdr:rowOff>133350</xdr:rowOff>
    </xdr:from>
    <xdr:to>
      <xdr:col>113</xdr:col>
      <xdr:colOff>247650</xdr:colOff>
      <xdr:row>52</xdr:row>
      <xdr:rowOff>209550</xdr:rowOff>
    </xdr:to>
    <xdr:sp macro="" textlink="">
      <xdr:nvSpPr>
        <xdr:cNvPr id="1178" name="Oval 207" descr="ТК№143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SpPr>
          <a:spLocks noChangeArrowheads="1"/>
        </xdr:cNvSpPr>
      </xdr:nvSpPr>
      <xdr:spPr bwMode="auto">
        <a:xfrm>
          <a:off x="50368200" y="19945350"/>
          <a:ext cx="466725" cy="4572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112</xdr:col>
      <xdr:colOff>257175</xdr:colOff>
      <xdr:row>51</xdr:row>
      <xdr:rowOff>238125</xdr:rowOff>
    </xdr:from>
    <xdr:to>
      <xdr:col>113</xdr:col>
      <xdr:colOff>247650</xdr:colOff>
      <xdr:row>52</xdr:row>
      <xdr:rowOff>266700</xdr:rowOff>
    </xdr:to>
    <xdr:sp macro="" textlink="">
      <xdr:nvSpPr>
        <xdr:cNvPr id="1232" name="Rectangle 208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SpPr>
          <a:spLocks noChangeArrowheads="1"/>
        </xdr:cNvSpPr>
      </xdr:nvSpPr>
      <xdr:spPr bwMode="auto">
        <a:xfrm>
          <a:off x="51768375" y="19402425"/>
          <a:ext cx="434975" cy="4095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4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66</a:t>
          </a:r>
        </a:p>
      </xdr:txBody>
    </xdr:sp>
    <xdr:clientData/>
  </xdr:twoCellAnchor>
  <xdr:twoCellAnchor>
    <xdr:from>
      <xdr:col>112</xdr:col>
      <xdr:colOff>266700</xdr:colOff>
      <xdr:row>55</xdr:row>
      <xdr:rowOff>247650</xdr:rowOff>
    </xdr:from>
    <xdr:to>
      <xdr:col>113</xdr:col>
      <xdr:colOff>257175</xdr:colOff>
      <xdr:row>56</xdr:row>
      <xdr:rowOff>276225</xdr:rowOff>
    </xdr:to>
    <xdr:sp macro="" textlink="">
      <xdr:nvSpPr>
        <xdr:cNvPr id="1234" name="Rectangle 21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SpPr>
          <a:spLocks noChangeArrowheads="1"/>
        </xdr:cNvSpPr>
      </xdr:nvSpPr>
      <xdr:spPr bwMode="auto">
        <a:xfrm>
          <a:off x="32051625" y="28441650"/>
          <a:ext cx="438150" cy="4095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4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112</xdr:col>
      <xdr:colOff>127000</xdr:colOff>
      <xdr:row>60</xdr:row>
      <xdr:rowOff>201928</xdr:rowOff>
    </xdr:from>
    <xdr:to>
      <xdr:col>113</xdr:col>
      <xdr:colOff>247651</xdr:colOff>
      <xdr:row>63</xdr:row>
      <xdr:rowOff>114299</xdr:rowOff>
    </xdr:to>
    <xdr:sp macro="" textlink="">
      <xdr:nvSpPr>
        <xdr:cNvPr id="1236" name="Rectangle 212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SpPr>
          <a:spLocks noChangeArrowheads="1"/>
        </xdr:cNvSpPr>
      </xdr:nvSpPr>
      <xdr:spPr bwMode="auto">
        <a:xfrm flipV="1">
          <a:off x="51638200" y="22795228"/>
          <a:ext cx="565151" cy="1055371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4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112</xdr:col>
      <xdr:colOff>257175</xdr:colOff>
      <xdr:row>66</xdr:row>
      <xdr:rowOff>247650</xdr:rowOff>
    </xdr:from>
    <xdr:to>
      <xdr:col>113</xdr:col>
      <xdr:colOff>247650</xdr:colOff>
      <xdr:row>67</xdr:row>
      <xdr:rowOff>276225</xdr:rowOff>
    </xdr:to>
    <xdr:sp macro="" textlink="">
      <xdr:nvSpPr>
        <xdr:cNvPr id="1240" name="Rectangle 216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SpPr>
          <a:spLocks noChangeArrowheads="1"/>
        </xdr:cNvSpPr>
      </xdr:nvSpPr>
      <xdr:spPr bwMode="auto">
        <a:xfrm>
          <a:off x="50041175" y="25393650"/>
          <a:ext cx="434975" cy="4095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4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112</xdr:col>
      <xdr:colOff>228600</xdr:colOff>
      <xdr:row>70</xdr:row>
      <xdr:rowOff>257175</xdr:rowOff>
    </xdr:from>
    <xdr:to>
      <xdr:col>113</xdr:col>
      <xdr:colOff>219075</xdr:colOff>
      <xdr:row>71</xdr:row>
      <xdr:rowOff>285750</xdr:rowOff>
    </xdr:to>
    <xdr:sp macro="" textlink="">
      <xdr:nvSpPr>
        <xdr:cNvPr id="1242" name="Rectangle 218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SpPr>
          <a:spLocks noChangeArrowheads="1"/>
        </xdr:cNvSpPr>
      </xdr:nvSpPr>
      <xdr:spPr bwMode="auto">
        <a:xfrm>
          <a:off x="32013525" y="34166175"/>
          <a:ext cx="438150" cy="4095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4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160</xdr:col>
      <xdr:colOff>37540</xdr:colOff>
      <xdr:row>45</xdr:row>
      <xdr:rowOff>243417</xdr:rowOff>
    </xdr:from>
    <xdr:to>
      <xdr:col>162</xdr:col>
      <xdr:colOff>85725</xdr:colOff>
      <xdr:row>46</xdr:row>
      <xdr:rowOff>179916</xdr:rowOff>
    </xdr:to>
    <xdr:sp macro="" textlink="">
      <xdr:nvSpPr>
        <xdr:cNvPr id="1247" name="Text Box 223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SpPr txBox="1">
          <a:spLocks noChangeArrowheads="1"/>
        </xdr:cNvSpPr>
      </xdr:nvSpPr>
      <xdr:spPr bwMode="auto">
        <a:xfrm>
          <a:off x="72882623" y="17388417"/>
          <a:ext cx="937185" cy="31749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                 </a:t>
          </a:r>
        </a:p>
      </xdr:txBody>
    </xdr:sp>
    <xdr:clientData/>
  </xdr:twoCellAnchor>
  <xdr:twoCellAnchor>
    <xdr:from>
      <xdr:col>158</xdr:col>
      <xdr:colOff>38100</xdr:colOff>
      <xdr:row>44</xdr:row>
      <xdr:rowOff>209550</xdr:rowOff>
    </xdr:from>
    <xdr:to>
      <xdr:col>160</xdr:col>
      <xdr:colOff>85725</xdr:colOff>
      <xdr:row>45</xdr:row>
      <xdr:rowOff>95250</xdr:rowOff>
    </xdr:to>
    <xdr:sp macro="" textlink="">
      <xdr:nvSpPr>
        <xdr:cNvPr id="1248" name="Text Box 224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SpPr txBox="1">
          <a:spLocks noChangeArrowheads="1"/>
        </xdr:cNvSpPr>
      </xdr:nvSpPr>
      <xdr:spPr bwMode="auto">
        <a:xfrm>
          <a:off x="52416075" y="24212550"/>
          <a:ext cx="942975" cy="2667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155</xdr:col>
      <xdr:colOff>66675</xdr:colOff>
      <xdr:row>42</xdr:row>
      <xdr:rowOff>276225</xdr:rowOff>
    </xdr:from>
    <xdr:to>
      <xdr:col>157</xdr:col>
      <xdr:colOff>361950</xdr:colOff>
      <xdr:row>43</xdr:row>
      <xdr:rowOff>161925</xdr:rowOff>
    </xdr:to>
    <xdr:sp macro="" textlink="">
      <xdr:nvSpPr>
        <xdr:cNvPr id="1249" name="Text Box 225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SpPr txBox="1">
          <a:spLocks noChangeArrowheads="1"/>
        </xdr:cNvSpPr>
      </xdr:nvSpPr>
      <xdr:spPr bwMode="auto">
        <a:xfrm>
          <a:off x="51101625" y="23517225"/>
          <a:ext cx="1190625" cy="2667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</a:t>
          </a: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Зад.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Ду80-2               </a:t>
          </a:r>
        </a:p>
      </xdr:txBody>
    </xdr:sp>
    <xdr:clientData/>
  </xdr:twoCellAnchor>
  <xdr:twoCellAnchor>
    <xdr:from>
      <xdr:col>152</xdr:col>
      <xdr:colOff>247650</xdr:colOff>
      <xdr:row>44</xdr:row>
      <xdr:rowOff>200025</xdr:rowOff>
    </xdr:from>
    <xdr:to>
      <xdr:col>155</xdr:col>
      <xdr:colOff>95250</xdr:colOff>
      <xdr:row>45</xdr:row>
      <xdr:rowOff>85725</xdr:rowOff>
    </xdr:to>
    <xdr:sp macro="" textlink="">
      <xdr:nvSpPr>
        <xdr:cNvPr id="1250" name="Text Box 226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SpPr txBox="1">
          <a:spLocks noChangeArrowheads="1"/>
        </xdr:cNvSpPr>
      </xdr:nvSpPr>
      <xdr:spPr bwMode="auto">
        <a:xfrm>
          <a:off x="49939575" y="24203025"/>
          <a:ext cx="1190625" cy="2667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 </a:t>
          </a:r>
        </a:p>
      </xdr:txBody>
    </xdr:sp>
    <xdr:clientData/>
  </xdr:twoCellAnchor>
  <xdr:twoCellAnchor>
    <xdr:from>
      <xdr:col>143</xdr:col>
      <xdr:colOff>171450</xdr:colOff>
      <xdr:row>44</xdr:row>
      <xdr:rowOff>200025</xdr:rowOff>
    </xdr:from>
    <xdr:to>
      <xdr:col>146</xdr:col>
      <xdr:colOff>19050</xdr:colOff>
      <xdr:row>45</xdr:row>
      <xdr:rowOff>85725</xdr:rowOff>
    </xdr:to>
    <xdr:sp macro="" textlink="">
      <xdr:nvSpPr>
        <xdr:cNvPr id="1252" name="Text Box 228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SpPr txBox="1">
          <a:spLocks noChangeArrowheads="1"/>
        </xdr:cNvSpPr>
      </xdr:nvSpPr>
      <xdr:spPr bwMode="auto">
        <a:xfrm>
          <a:off x="45834300" y="24203025"/>
          <a:ext cx="1190625" cy="2667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140</xdr:col>
      <xdr:colOff>123825</xdr:colOff>
      <xdr:row>44</xdr:row>
      <xdr:rowOff>200025</xdr:rowOff>
    </xdr:from>
    <xdr:to>
      <xdr:col>142</xdr:col>
      <xdr:colOff>419100</xdr:colOff>
      <xdr:row>45</xdr:row>
      <xdr:rowOff>85725</xdr:rowOff>
    </xdr:to>
    <xdr:sp macro="" textlink="">
      <xdr:nvSpPr>
        <xdr:cNvPr id="1253" name="Text Box 229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SpPr txBox="1">
          <a:spLocks noChangeArrowheads="1"/>
        </xdr:cNvSpPr>
      </xdr:nvSpPr>
      <xdr:spPr bwMode="auto">
        <a:xfrm>
          <a:off x="44443650" y="24203025"/>
          <a:ext cx="1190625" cy="2667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135</xdr:col>
      <xdr:colOff>342900</xdr:colOff>
      <xdr:row>42</xdr:row>
      <xdr:rowOff>266700</xdr:rowOff>
    </xdr:from>
    <xdr:to>
      <xdr:col>138</xdr:col>
      <xdr:colOff>190500</xdr:colOff>
      <xdr:row>43</xdr:row>
      <xdr:rowOff>152400</xdr:rowOff>
    </xdr:to>
    <xdr:sp macro="" textlink="">
      <xdr:nvSpPr>
        <xdr:cNvPr id="1254" name="Text Box 23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SpPr txBox="1">
          <a:spLocks noChangeArrowheads="1"/>
        </xdr:cNvSpPr>
      </xdr:nvSpPr>
      <xdr:spPr bwMode="auto">
        <a:xfrm>
          <a:off x="42424350" y="23507700"/>
          <a:ext cx="1190625" cy="2667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</a:t>
          </a: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Зад.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Ду100-2  </a:t>
          </a:r>
        </a:p>
      </xdr:txBody>
    </xdr:sp>
    <xdr:clientData/>
  </xdr:twoCellAnchor>
  <xdr:twoCellAnchor>
    <xdr:from>
      <xdr:col>136</xdr:col>
      <xdr:colOff>428625</xdr:colOff>
      <xdr:row>51</xdr:row>
      <xdr:rowOff>47625</xdr:rowOff>
    </xdr:from>
    <xdr:to>
      <xdr:col>139</xdr:col>
      <xdr:colOff>276225</xdr:colOff>
      <xdr:row>51</xdr:row>
      <xdr:rowOff>314325</xdr:rowOff>
    </xdr:to>
    <xdr:sp macro="" textlink="">
      <xdr:nvSpPr>
        <xdr:cNvPr id="1255" name="Text Box 231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SpPr txBox="1">
          <a:spLocks noChangeArrowheads="1"/>
        </xdr:cNvSpPr>
      </xdr:nvSpPr>
      <xdr:spPr bwMode="auto">
        <a:xfrm>
          <a:off x="42957750" y="26717625"/>
          <a:ext cx="1190625" cy="2667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</a:t>
          </a:r>
        </a:p>
      </xdr:txBody>
    </xdr:sp>
    <xdr:clientData/>
  </xdr:twoCellAnchor>
  <xdr:twoCellAnchor>
    <xdr:from>
      <xdr:col>137</xdr:col>
      <xdr:colOff>114300</xdr:colOff>
      <xdr:row>56</xdr:row>
      <xdr:rowOff>142875</xdr:rowOff>
    </xdr:from>
    <xdr:to>
      <xdr:col>139</xdr:col>
      <xdr:colOff>409575</xdr:colOff>
      <xdr:row>57</xdr:row>
      <xdr:rowOff>257175</xdr:rowOff>
    </xdr:to>
    <xdr:sp macro="" textlink="">
      <xdr:nvSpPr>
        <xdr:cNvPr id="1256" name="Text Box 232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SpPr txBox="1">
          <a:spLocks noChangeArrowheads="1"/>
        </xdr:cNvSpPr>
      </xdr:nvSpPr>
      <xdr:spPr bwMode="auto">
        <a:xfrm>
          <a:off x="43091100" y="28717875"/>
          <a:ext cx="1190625" cy="4953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</a:t>
          </a: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Зад.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Ду100-2                              </a:t>
          </a: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Зад.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Ду100-2   </a:t>
          </a:r>
        </a:p>
      </xdr:txBody>
    </xdr:sp>
    <xdr:clientData/>
  </xdr:twoCellAnchor>
  <xdr:twoCellAnchor>
    <xdr:from>
      <xdr:col>136</xdr:col>
      <xdr:colOff>295835</xdr:colOff>
      <xdr:row>61</xdr:row>
      <xdr:rowOff>38100</xdr:rowOff>
    </xdr:from>
    <xdr:to>
      <xdr:col>139</xdr:col>
      <xdr:colOff>143435</xdr:colOff>
      <xdr:row>61</xdr:row>
      <xdr:rowOff>304800</xdr:rowOff>
    </xdr:to>
    <xdr:sp macro="" textlink="">
      <xdr:nvSpPr>
        <xdr:cNvPr id="1257" name="Text Box 233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SpPr txBox="1">
          <a:spLocks noChangeArrowheads="1"/>
        </xdr:cNvSpPr>
      </xdr:nvSpPr>
      <xdr:spPr bwMode="auto">
        <a:xfrm>
          <a:off x="43186350" y="30918150"/>
          <a:ext cx="1190625" cy="2667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136</xdr:col>
      <xdr:colOff>286310</xdr:colOff>
      <xdr:row>66</xdr:row>
      <xdr:rowOff>200025</xdr:rowOff>
    </xdr:from>
    <xdr:to>
      <xdr:col>139</xdr:col>
      <xdr:colOff>133910</xdr:colOff>
      <xdr:row>67</xdr:row>
      <xdr:rowOff>85725</xdr:rowOff>
    </xdr:to>
    <xdr:sp macro="" textlink="">
      <xdr:nvSpPr>
        <xdr:cNvPr id="1258" name="Text Box 234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SpPr txBox="1">
          <a:spLocks noChangeArrowheads="1"/>
        </xdr:cNvSpPr>
      </xdr:nvSpPr>
      <xdr:spPr bwMode="auto">
        <a:xfrm>
          <a:off x="43186350" y="32251650"/>
          <a:ext cx="1190625" cy="2667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136</xdr:col>
      <xdr:colOff>286310</xdr:colOff>
      <xdr:row>69</xdr:row>
      <xdr:rowOff>123825</xdr:rowOff>
    </xdr:from>
    <xdr:to>
      <xdr:col>139</xdr:col>
      <xdr:colOff>133910</xdr:colOff>
      <xdr:row>70</xdr:row>
      <xdr:rowOff>9525</xdr:rowOff>
    </xdr:to>
    <xdr:sp macro="" textlink="">
      <xdr:nvSpPr>
        <xdr:cNvPr id="1259" name="Text Box 235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SpPr txBox="1">
          <a:spLocks noChangeArrowheads="1"/>
        </xdr:cNvSpPr>
      </xdr:nvSpPr>
      <xdr:spPr bwMode="auto">
        <a:xfrm>
          <a:off x="43186350" y="33337500"/>
          <a:ext cx="1190625" cy="2667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136</xdr:col>
      <xdr:colOff>295835</xdr:colOff>
      <xdr:row>71</xdr:row>
      <xdr:rowOff>295275</xdr:rowOff>
    </xdr:from>
    <xdr:to>
      <xdr:col>139</xdr:col>
      <xdr:colOff>143435</xdr:colOff>
      <xdr:row>72</xdr:row>
      <xdr:rowOff>180975</xdr:rowOff>
    </xdr:to>
    <xdr:sp macro="" textlink="">
      <xdr:nvSpPr>
        <xdr:cNvPr id="1260" name="Text Box 236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SpPr txBox="1">
          <a:spLocks noChangeArrowheads="1"/>
        </xdr:cNvSpPr>
      </xdr:nvSpPr>
      <xdr:spPr bwMode="auto">
        <a:xfrm>
          <a:off x="43186350" y="34947225"/>
          <a:ext cx="1190625" cy="2667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</a:t>
          </a:r>
        </a:p>
      </xdr:txBody>
    </xdr:sp>
    <xdr:clientData/>
  </xdr:twoCellAnchor>
  <xdr:twoCellAnchor>
    <xdr:from>
      <xdr:col>129</xdr:col>
      <xdr:colOff>152400</xdr:colOff>
      <xdr:row>44</xdr:row>
      <xdr:rowOff>123825</xdr:rowOff>
    </xdr:from>
    <xdr:to>
      <xdr:col>132</xdr:col>
      <xdr:colOff>0</xdr:colOff>
      <xdr:row>45</xdr:row>
      <xdr:rowOff>238125</xdr:rowOff>
    </xdr:to>
    <xdr:sp macro="" textlink="">
      <xdr:nvSpPr>
        <xdr:cNvPr id="1261" name="Text Box 237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SpPr txBox="1">
          <a:spLocks noChangeArrowheads="1"/>
        </xdr:cNvSpPr>
      </xdr:nvSpPr>
      <xdr:spPr bwMode="auto">
        <a:xfrm>
          <a:off x="39547800" y="24126825"/>
          <a:ext cx="1190625" cy="4953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</a:t>
          </a: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Зад.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Ду80-2                              </a:t>
          </a: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Зад.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Ду100-2   </a:t>
          </a:r>
        </a:p>
      </xdr:txBody>
    </xdr:sp>
    <xdr:clientData/>
  </xdr:twoCellAnchor>
  <xdr:twoCellAnchor>
    <xdr:from>
      <xdr:col>128</xdr:col>
      <xdr:colOff>247650</xdr:colOff>
      <xdr:row>37</xdr:row>
      <xdr:rowOff>314325</xdr:rowOff>
    </xdr:from>
    <xdr:to>
      <xdr:col>131</xdr:col>
      <xdr:colOff>95250</xdr:colOff>
      <xdr:row>38</xdr:row>
      <xdr:rowOff>200025</xdr:rowOff>
    </xdr:to>
    <xdr:sp macro="" textlink="">
      <xdr:nvSpPr>
        <xdr:cNvPr id="1262" name="Text Box 238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SpPr txBox="1">
          <a:spLocks noChangeArrowheads="1"/>
        </xdr:cNvSpPr>
      </xdr:nvSpPr>
      <xdr:spPr bwMode="auto">
        <a:xfrm>
          <a:off x="39195375" y="21650325"/>
          <a:ext cx="1190625" cy="2667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121</xdr:col>
      <xdr:colOff>276225</xdr:colOff>
      <xdr:row>37</xdr:row>
      <xdr:rowOff>190500</xdr:rowOff>
    </xdr:from>
    <xdr:to>
      <xdr:col>124</xdr:col>
      <xdr:colOff>123825</xdr:colOff>
      <xdr:row>38</xdr:row>
      <xdr:rowOff>333375</xdr:rowOff>
    </xdr:to>
    <xdr:sp macro="" textlink="">
      <xdr:nvSpPr>
        <xdr:cNvPr id="1263" name="Text Box 239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SpPr txBox="1">
          <a:spLocks noChangeArrowheads="1"/>
        </xdr:cNvSpPr>
      </xdr:nvSpPr>
      <xdr:spPr bwMode="auto">
        <a:xfrm>
          <a:off x="36090225" y="21526500"/>
          <a:ext cx="1190625" cy="5238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                 </a:t>
          </a:r>
        </a:p>
      </xdr:txBody>
    </xdr:sp>
    <xdr:clientData/>
  </xdr:twoCellAnchor>
  <xdr:twoCellAnchor>
    <xdr:from>
      <xdr:col>116</xdr:col>
      <xdr:colOff>349250</xdr:colOff>
      <xdr:row>43</xdr:row>
      <xdr:rowOff>42334</xdr:rowOff>
    </xdr:from>
    <xdr:to>
      <xdr:col>119</xdr:col>
      <xdr:colOff>42334</xdr:colOff>
      <xdr:row>43</xdr:row>
      <xdr:rowOff>306918</xdr:rowOff>
    </xdr:to>
    <xdr:sp macro="" textlink="">
      <xdr:nvSpPr>
        <xdr:cNvPr id="1264" name="Text Box 24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SpPr txBox="1">
          <a:spLocks noChangeArrowheads="1"/>
        </xdr:cNvSpPr>
      </xdr:nvSpPr>
      <xdr:spPr bwMode="auto">
        <a:xfrm>
          <a:off x="53636333" y="16425334"/>
          <a:ext cx="1026584" cy="26458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</a:t>
          </a:r>
        </a:p>
      </xdr:txBody>
    </xdr:sp>
    <xdr:clientData/>
  </xdr:twoCellAnchor>
  <xdr:twoCellAnchor>
    <xdr:from>
      <xdr:col>112</xdr:col>
      <xdr:colOff>169335</xdr:colOff>
      <xdr:row>42</xdr:row>
      <xdr:rowOff>190501</xdr:rowOff>
    </xdr:from>
    <xdr:to>
      <xdr:col>114</xdr:col>
      <xdr:colOff>317501</xdr:colOff>
      <xdr:row>43</xdr:row>
      <xdr:rowOff>31751</xdr:rowOff>
    </xdr:to>
    <xdr:sp macro="" textlink="">
      <xdr:nvSpPr>
        <xdr:cNvPr id="1265" name="Text Box 241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SpPr txBox="1">
          <a:spLocks noChangeArrowheads="1"/>
        </xdr:cNvSpPr>
      </xdr:nvSpPr>
      <xdr:spPr bwMode="auto">
        <a:xfrm>
          <a:off x="51678418" y="16192501"/>
          <a:ext cx="1037166" cy="2222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</a:t>
          </a: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Зад.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Ду150-2  </a:t>
          </a:r>
        </a:p>
      </xdr:txBody>
    </xdr:sp>
    <xdr:clientData/>
  </xdr:twoCellAnchor>
  <xdr:twoCellAnchor>
    <xdr:from>
      <xdr:col>112</xdr:col>
      <xdr:colOff>266700</xdr:colOff>
      <xdr:row>50</xdr:row>
      <xdr:rowOff>333375</xdr:rowOff>
    </xdr:from>
    <xdr:to>
      <xdr:col>115</xdr:col>
      <xdr:colOff>114300</xdr:colOff>
      <xdr:row>51</xdr:row>
      <xdr:rowOff>219075</xdr:rowOff>
    </xdr:to>
    <xdr:sp macro="" textlink="">
      <xdr:nvSpPr>
        <xdr:cNvPr id="1266" name="Text Box 242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SpPr txBox="1">
          <a:spLocks noChangeArrowheads="1"/>
        </xdr:cNvSpPr>
      </xdr:nvSpPr>
      <xdr:spPr bwMode="auto">
        <a:xfrm>
          <a:off x="32051625" y="26622375"/>
          <a:ext cx="1190625" cy="2667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</a:t>
          </a: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Вен.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Ду40-2  </a:t>
          </a:r>
        </a:p>
      </xdr:txBody>
    </xdr:sp>
    <xdr:clientData/>
  </xdr:twoCellAnchor>
  <xdr:twoCellAnchor>
    <xdr:from>
      <xdr:col>113</xdr:col>
      <xdr:colOff>152400</xdr:colOff>
      <xdr:row>55</xdr:row>
      <xdr:rowOff>228600</xdr:rowOff>
    </xdr:from>
    <xdr:to>
      <xdr:col>116</xdr:col>
      <xdr:colOff>0</xdr:colOff>
      <xdr:row>56</xdr:row>
      <xdr:rowOff>114300</xdr:rowOff>
    </xdr:to>
    <xdr:sp macro="" textlink="">
      <xdr:nvSpPr>
        <xdr:cNvPr id="1267" name="Text Box 243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SpPr txBox="1">
          <a:spLocks noChangeArrowheads="1"/>
        </xdr:cNvSpPr>
      </xdr:nvSpPr>
      <xdr:spPr bwMode="auto">
        <a:xfrm>
          <a:off x="32385000" y="28422600"/>
          <a:ext cx="1190625" cy="2667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  </a:t>
          </a:r>
        </a:p>
      </xdr:txBody>
    </xdr:sp>
    <xdr:clientData/>
  </xdr:twoCellAnchor>
  <xdr:twoCellAnchor>
    <xdr:from>
      <xdr:col>112</xdr:col>
      <xdr:colOff>333375</xdr:colOff>
      <xdr:row>60</xdr:row>
      <xdr:rowOff>9525</xdr:rowOff>
    </xdr:from>
    <xdr:to>
      <xdr:col>115</xdr:col>
      <xdr:colOff>180975</xdr:colOff>
      <xdr:row>60</xdr:row>
      <xdr:rowOff>276225</xdr:rowOff>
    </xdr:to>
    <xdr:sp macro="" textlink="">
      <xdr:nvSpPr>
        <xdr:cNvPr id="1268" name="Text Box 244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SpPr txBox="1">
          <a:spLocks noChangeArrowheads="1"/>
        </xdr:cNvSpPr>
      </xdr:nvSpPr>
      <xdr:spPr bwMode="auto">
        <a:xfrm>
          <a:off x="32118300" y="30108525"/>
          <a:ext cx="1190625" cy="2667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</a:t>
          </a: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Вен.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Ду50-2  </a:t>
          </a:r>
        </a:p>
      </xdr:txBody>
    </xdr:sp>
    <xdr:clientData/>
  </xdr:twoCellAnchor>
  <xdr:twoCellAnchor>
    <xdr:from>
      <xdr:col>112</xdr:col>
      <xdr:colOff>127001</xdr:colOff>
      <xdr:row>60</xdr:row>
      <xdr:rowOff>355600</xdr:rowOff>
    </xdr:from>
    <xdr:to>
      <xdr:col>113</xdr:col>
      <xdr:colOff>266700</xdr:colOff>
      <xdr:row>62</xdr:row>
      <xdr:rowOff>139700</xdr:rowOff>
    </xdr:to>
    <xdr:sp macro="" textlink="">
      <xdr:nvSpPr>
        <xdr:cNvPr id="1269" name="Text Box 245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SpPr txBox="1">
          <a:spLocks noChangeArrowheads="1"/>
        </xdr:cNvSpPr>
      </xdr:nvSpPr>
      <xdr:spPr bwMode="auto">
        <a:xfrm>
          <a:off x="51638201" y="22948900"/>
          <a:ext cx="584199" cy="5461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4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А</a:t>
          </a:r>
        </a:p>
      </xdr:txBody>
    </xdr:sp>
    <xdr:clientData/>
  </xdr:twoCellAnchor>
  <xdr:twoCellAnchor>
    <xdr:from>
      <xdr:col>113</xdr:col>
      <xdr:colOff>66675</xdr:colOff>
      <xdr:row>66</xdr:row>
      <xdr:rowOff>57150</xdr:rowOff>
    </xdr:from>
    <xdr:to>
      <xdr:col>115</xdr:col>
      <xdr:colOff>361950</xdr:colOff>
      <xdr:row>66</xdr:row>
      <xdr:rowOff>323850</xdr:rowOff>
    </xdr:to>
    <xdr:sp macro="" textlink="">
      <xdr:nvSpPr>
        <xdr:cNvPr id="1270" name="Text Box 246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SpPr txBox="1">
          <a:spLocks noChangeArrowheads="1"/>
        </xdr:cNvSpPr>
      </xdr:nvSpPr>
      <xdr:spPr bwMode="auto">
        <a:xfrm>
          <a:off x="32299275" y="32442150"/>
          <a:ext cx="1190625" cy="2667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111</xdr:col>
      <xdr:colOff>19050</xdr:colOff>
      <xdr:row>71</xdr:row>
      <xdr:rowOff>314325</xdr:rowOff>
    </xdr:from>
    <xdr:to>
      <xdr:col>114</xdr:col>
      <xdr:colOff>419100</xdr:colOff>
      <xdr:row>72</xdr:row>
      <xdr:rowOff>200025</xdr:rowOff>
    </xdr:to>
    <xdr:sp macro="" textlink="">
      <xdr:nvSpPr>
        <xdr:cNvPr id="1271" name="Text Box 247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SpPr txBox="1">
          <a:spLocks noChangeArrowheads="1"/>
        </xdr:cNvSpPr>
      </xdr:nvSpPr>
      <xdr:spPr bwMode="auto">
        <a:xfrm>
          <a:off x="31356300" y="34604325"/>
          <a:ext cx="1743075" cy="2667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 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 </a:t>
          </a:r>
        </a:p>
      </xdr:txBody>
    </xdr:sp>
    <xdr:clientData/>
  </xdr:twoCellAnchor>
  <xdr:twoCellAnchor>
    <xdr:from>
      <xdr:col>117</xdr:col>
      <xdr:colOff>444499</xdr:colOff>
      <xdr:row>61</xdr:row>
      <xdr:rowOff>368300</xdr:rowOff>
    </xdr:from>
    <xdr:to>
      <xdr:col>118</xdr:col>
      <xdr:colOff>161924</xdr:colOff>
      <xdr:row>62</xdr:row>
      <xdr:rowOff>114300</xdr:rowOff>
    </xdr:to>
    <xdr:sp macro="" textlink="">
      <xdr:nvSpPr>
        <xdr:cNvPr id="1272" name="Text Box 248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SpPr txBox="1">
          <a:spLocks noChangeArrowheads="1"/>
        </xdr:cNvSpPr>
      </xdr:nvSpPr>
      <xdr:spPr bwMode="auto">
        <a:xfrm>
          <a:off x="54178199" y="23342600"/>
          <a:ext cx="161925" cy="1270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109</xdr:col>
      <xdr:colOff>200025</xdr:colOff>
      <xdr:row>51</xdr:row>
      <xdr:rowOff>161925</xdr:rowOff>
    </xdr:from>
    <xdr:to>
      <xdr:col>110</xdr:col>
      <xdr:colOff>219075</xdr:colOff>
      <xdr:row>52</xdr:row>
      <xdr:rowOff>238125</xdr:rowOff>
    </xdr:to>
    <xdr:sp macro="" textlink="">
      <xdr:nvSpPr>
        <xdr:cNvPr id="1220" name="Oval 251" descr="ТК№143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SpPr>
          <a:spLocks noChangeArrowheads="1"/>
        </xdr:cNvSpPr>
      </xdr:nvSpPr>
      <xdr:spPr bwMode="auto">
        <a:xfrm>
          <a:off x="48996600" y="19973925"/>
          <a:ext cx="466725" cy="4572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109</xdr:col>
      <xdr:colOff>228600</xdr:colOff>
      <xdr:row>51</xdr:row>
      <xdr:rowOff>276225</xdr:rowOff>
    </xdr:from>
    <xdr:to>
      <xdr:col>110</xdr:col>
      <xdr:colOff>219075</xdr:colOff>
      <xdr:row>52</xdr:row>
      <xdr:rowOff>304800</xdr:rowOff>
    </xdr:to>
    <xdr:sp macro="" textlink="">
      <xdr:nvSpPr>
        <xdr:cNvPr id="1276" name="Rectangle 252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SpPr>
          <a:spLocks noChangeArrowheads="1"/>
        </xdr:cNvSpPr>
      </xdr:nvSpPr>
      <xdr:spPr bwMode="auto">
        <a:xfrm>
          <a:off x="50404183" y="19442642"/>
          <a:ext cx="434975" cy="4095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4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65</a:t>
          </a:r>
        </a:p>
      </xdr:txBody>
    </xdr:sp>
    <xdr:clientData/>
  </xdr:twoCellAnchor>
  <xdr:twoCellAnchor>
    <xdr:from>
      <xdr:col>111</xdr:col>
      <xdr:colOff>180975</xdr:colOff>
      <xdr:row>51</xdr:row>
      <xdr:rowOff>63500</xdr:rowOff>
    </xdr:from>
    <xdr:to>
      <xdr:col>112</xdr:col>
      <xdr:colOff>47625</xdr:colOff>
      <xdr:row>51</xdr:row>
      <xdr:rowOff>342900</xdr:rowOff>
    </xdr:to>
    <xdr:sp macro="" textlink="">
      <xdr:nvSpPr>
        <xdr:cNvPr id="1280" name="Text Box 256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SpPr txBox="1">
          <a:spLocks noChangeArrowheads="1"/>
        </xdr:cNvSpPr>
      </xdr:nvSpPr>
      <xdr:spPr bwMode="auto">
        <a:xfrm>
          <a:off x="49520475" y="19494500"/>
          <a:ext cx="311150" cy="27940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11</a:t>
          </a:r>
        </a:p>
      </xdr:txBody>
    </xdr:sp>
    <xdr:clientData/>
  </xdr:twoCellAnchor>
  <xdr:twoCellAnchor>
    <xdr:from>
      <xdr:col>108</xdr:col>
      <xdr:colOff>257175</xdr:colOff>
      <xdr:row>56</xdr:row>
      <xdr:rowOff>257175</xdr:rowOff>
    </xdr:from>
    <xdr:to>
      <xdr:col>109</xdr:col>
      <xdr:colOff>247650</xdr:colOff>
      <xdr:row>57</xdr:row>
      <xdr:rowOff>171450</xdr:rowOff>
    </xdr:to>
    <xdr:sp macro="" textlink="">
      <xdr:nvSpPr>
        <xdr:cNvPr id="1282" name="Rectangle 258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SpPr>
          <a:spLocks noChangeArrowheads="1"/>
        </xdr:cNvSpPr>
      </xdr:nvSpPr>
      <xdr:spPr bwMode="auto">
        <a:xfrm>
          <a:off x="30251400" y="28832175"/>
          <a:ext cx="438150" cy="2952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4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108</xdr:col>
      <xdr:colOff>276225</xdr:colOff>
      <xdr:row>59</xdr:row>
      <xdr:rowOff>247650</xdr:rowOff>
    </xdr:from>
    <xdr:to>
      <xdr:col>109</xdr:col>
      <xdr:colOff>200025</xdr:colOff>
      <xdr:row>60</xdr:row>
      <xdr:rowOff>161925</xdr:rowOff>
    </xdr:to>
    <xdr:sp macro="" textlink="">
      <xdr:nvSpPr>
        <xdr:cNvPr id="1284" name="Rectangle 26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SpPr>
          <a:spLocks noChangeArrowheads="1"/>
        </xdr:cNvSpPr>
      </xdr:nvSpPr>
      <xdr:spPr bwMode="auto">
        <a:xfrm>
          <a:off x="30270450" y="29965650"/>
          <a:ext cx="371475" cy="2952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4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108</xdr:col>
      <xdr:colOff>276225</xdr:colOff>
      <xdr:row>62</xdr:row>
      <xdr:rowOff>266700</xdr:rowOff>
    </xdr:from>
    <xdr:to>
      <xdr:col>109</xdr:col>
      <xdr:colOff>180975</xdr:colOff>
      <xdr:row>63</xdr:row>
      <xdr:rowOff>200025</xdr:rowOff>
    </xdr:to>
    <xdr:sp macro="" textlink="">
      <xdr:nvSpPr>
        <xdr:cNvPr id="1286" name="Rectangle 262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SpPr>
          <a:spLocks noChangeArrowheads="1"/>
        </xdr:cNvSpPr>
      </xdr:nvSpPr>
      <xdr:spPr bwMode="auto">
        <a:xfrm>
          <a:off x="30270450" y="31127700"/>
          <a:ext cx="352425" cy="31432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4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110</xdr:col>
      <xdr:colOff>228600</xdr:colOff>
      <xdr:row>55</xdr:row>
      <xdr:rowOff>247650</xdr:rowOff>
    </xdr:from>
    <xdr:to>
      <xdr:col>111</xdr:col>
      <xdr:colOff>95250</xdr:colOff>
      <xdr:row>56</xdr:row>
      <xdr:rowOff>200025</xdr:rowOff>
    </xdr:to>
    <xdr:sp macro="" textlink="">
      <xdr:nvSpPr>
        <xdr:cNvPr id="1290" name="Text Box 266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SpPr txBox="1">
          <a:spLocks noChangeArrowheads="1"/>
        </xdr:cNvSpPr>
      </xdr:nvSpPr>
      <xdr:spPr bwMode="auto">
        <a:xfrm>
          <a:off x="31118175" y="28441650"/>
          <a:ext cx="314325" cy="33337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ru-RU" sz="16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97</xdr:col>
      <xdr:colOff>247650</xdr:colOff>
      <xdr:row>69</xdr:row>
      <xdr:rowOff>228600</xdr:rowOff>
    </xdr:from>
    <xdr:to>
      <xdr:col>98</xdr:col>
      <xdr:colOff>238125</xdr:colOff>
      <xdr:row>70</xdr:row>
      <xdr:rowOff>257175</xdr:rowOff>
    </xdr:to>
    <xdr:sp macro="" textlink="">
      <xdr:nvSpPr>
        <xdr:cNvPr id="1298" name="Rectangle 274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SpPr>
          <a:spLocks noChangeArrowheads="1"/>
        </xdr:cNvSpPr>
      </xdr:nvSpPr>
      <xdr:spPr bwMode="auto">
        <a:xfrm>
          <a:off x="25317450" y="33756600"/>
          <a:ext cx="438150" cy="4095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4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98</xdr:col>
      <xdr:colOff>228600</xdr:colOff>
      <xdr:row>68</xdr:row>
      <xdr:rowOff>285750</xdr:rowOff>
    </xdr:from>
    <xdr:to>
      <xdr:col>101</xdr:col>
      <xdr:colOff>76200</xdr:colOff>
      <xdr:row>69</xdr:row>
      <xdr:rowOff>171450</xdr:rowOff>
    </xdr:to>
    <xdr:sp macro="" textlink="">
      <xdr:nvSpPr>
        <xdr:cNvPr id="1299" name="Text Box 275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SpPr txBox="1">
          <a:spLocks noChangeArrowheads="1"/>
        </xdr:cNvSpPr>
      </xdr:nvSpPr>
      <xdr:spPr bwMode="auto">
        <a:xfrm>
          <a:off x="25746075" y="33432750"/>
          <a:ext cx="1190625" cy="2667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104</xdr:col>
      <xdr:colOff>247650</xdr:colOff>
      <xdr:row>69</xdr:row>
      <xdr:rowOff>257175</xdr:rowOff>
    </xdr:from>
    <xdr:to>
      <xdr:col>105</xdr:col>
      <xdr:colOff>238125</xdr:colOff>
      <xdr:row>70</xdr:row>
      <xdr:rowOff>179294</xdr:rowOff>
    </xdr:to>
    <xdr:sp macro="" textlink="">
      <xdr:nvSpPr>
        <xdr:cNvPr id="1301" name="Rectangle 277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SpPr>
          <a:spLocks noChangeArrowheads="1"/>
        </xdr:cNvSpPr>
      </xdr:nvSpPr>
      <xdr:spPr bwMode="auto">
        <a:xfrm>
          <a:off x="21762944" y="26927175"/>
          <a:ext cx="438710" cy="30311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4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109</xdr:col>
      <xdr:colOff>57150</xdr:colOff>
      <xdr:row>66</xdr:row>
      <xdr:rowOff>161925</xdr:rowOff>
    </xdr:from>
    <xdr:to>
      <xdr:col>111</xdr:col>
      <xdr:colOff>352425</xdr:colOff>
      <xdr:row>67</xdr:row>
      <xdr:rowOff>47625</xdr:rowOff>
    </xdr:to>
    <xdr:sp macro="" textlink="">
      <xdr:nvSpPr>
        <xdr:cNvPr id="1303" name="Text Box 279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SpPr txBox="1">
          <a:spLocks noChangeArrowheads="1"/>
        </xdr:cNvSpPr>
      </xdr:nvSpPr>
      <xdr:spPr bwMode="auto">
        <a:xfrm>
          <a:off x="30499050" y="32546925"/>
          <a:ext cx="1190625" cy="2667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109</xdr:col>
      <xdr:colOff>57150</xdr:colOff>
      <xdr:row>63</xdr:row>
      <xdr:rowOff>28575</xdr:rowOff>
    </xdr:from>
    <xdr:to>
      <xdr:col>111</xdr:col>
      <xdr:colOff>352425</xdr:colOff>
      <xdr:row>63</xdr:row>
      <xdr:rowOff>295275</xdr:rowOff>
    </xdr:to>
    <xdr:sp macro="" textlink="">
      <xdr:nvSpPr>
        <xdr:cNvPr id="1304" name="Text Box 28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SpPr txBox="1">
          <a:spLocks noChangeArrowheads="1"/>
        </xdr:cNvSpPr>
      </xdr:nvSpPr>
      <xdr:spPr bwMode="auto">
        <a:xfrm>
          <a:off x="30499050" y="31270575"/>
          <a:ext cx="1190625" cy="2667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 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 </a:t>
          </a:r>
        </a:p>
      </xdr:txBody>
    </xdr:sp>
    <xdr:clientData/>
  </xdr:twoCellAnchor>
  <xdr:twoCellAnchor>
    <xdr:from>
      <xdr:col>109</xdr:col>
      <xdr:colOff>57150</xdr:colOff>
      <xdr:row>60</xdr:row>
      <xdr:rowOff>19050</xdr:rowOff>
    </xdr:from>
    <xdr:to>
      <xdr:col>111</xdr:col>
      <xdr:colOff>352425</xdr:colOff>
      <xdr:row>60</xdr:row>
      <xdr:rowOff>285750</xdr:rowOff>
    </xdr:to>
    <xdr:sp macro="" textlink="">
      <xdr:nvSpPr>
        <xdr:cNvPr id="1305" name="Text Box 281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SpPr txBox="1">
          <a:spLocks noChangeArrowheads="1"/>
        </xdr:cNvSpPr>
      </xdr:nvSpPr>
      <xdr:spPr bwMode="auto">
        <a:xfrm>
          <a:off x="30499050" y="30118050"/>
          <a:ext cx="1190625" cy="2667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109</xdr:col>
      <xdr:colOff>57151</xdr:colOff>
      <xdr:row>56</xdr:row>
      <xdr:rowOff>359833</xdr:rowOff>
    </xdr:from>
    <xdr:to>
      <xdr:col>111</xdr:col>
      <xdr:colOff>254001</xdr:colOff>
      <xdr:row>57</xdr:row>
      <xdr:rowOff>266700</xdr:rowOff>
    </xdr:to>
    <xdr:sp macro="" textlink="">
      <xdr:nvSpPr>
        <xdr:cNvPr id="1306" name="Text Box 282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SpPr txBox="1">
          <a:spLocks noChangeArrowheads="1"/>
        </xdr:cNvSpPr>
      </xdr:nvSpPr>
      <xdr:spPr bwMode="auto">
        <a:xfrm>
          <a:off x="48507651" y="21695833"/>
          <a:ext cx="1085850" cy="28786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</a:t>
          </a:r>
        </a:p>
      </xdr:txBody>
    </xdr:sp>
    <xdr:clientData/>
  </xdr:twoCellAnchor>
  <xdr:twoCellAnchor>
    <xdr:from>
      <xdr:col>117</xdr:col>
      <xdr:colOff>314325</xdr:colOff>
      <xdr:row>39</xdr:row>
      <xdr:rowOff>349897</xdr:rowOff>
    </xdr:from>
    <xdr:to>
      <xdr:col>120</xdr:col>
      <xdr:colOff>161925</xdr:colOff>
      <xdr:row>42</xdr:row>
      <xdr:rowOff>48596</xdr:rowOff>
    </xdr:to>
    <xdr:sp macro="" textlink="">
      <xdr:nvSpPr>
        <xdr:cNvPr id="1309" name="Rectangle 285" descr="39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SpPr>
          <a:spLocks noChangeArrowheads="1"/>
        </xdr:cNvSpPr>
      </xdr:nvSpPr>
      <xdr:spPr bwMode="auto">
        <a:xfrm>
          <a:off x="52624070" y="15512142"/>
          <a:ext cx="1188875" cy="835867"/>
        </a:xfrm>
        <a:prstGeom prst="rect">
          <a:avLst/>
        </a:prstGeom>
        <a:solidFill>
          <a:schemeClr val="bg2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ru-RU" sz="2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29</a:t>
          </a:r>
        </a:p>
      </xdr:txBody>
    </xdr:sp>
    <xdr:clientData/>
  </xdr:twoCellAnchor>
  <xdr:twoCellAnchor>
    <xdr:from>
      <xdr:col>102</xdr:col>
      <xdr:colOff>200024</xdr:colOff>
      <xdr:row>43</xdr:row>
      <xdr:rowOff>247650</xdr:rowOff>
    </xdr:from>
    <xdr:to>
      <xdr:col>103</xdr:col>
      <xdr:colOff>152399</xdr:colOff>
      <xdr:row>44</xdr:row>
      <xdr:rowOff>203200</xdr:rowOff>
    </xdr:to>
    <xdr:sp macro="" textlink="">
      <xdr:nvSpPr>
        <xdr:cNvPr id="1315" name="Text Box 291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SpPr txBox="1">
          <a:spLocks noChangeArrowheads="1"/>
        </xdr:cNvSpPr>
      </xdr:nvSpPr>
      <xdr:spPr bwMode="auto">
        <a:xfrm>
          <a:off x="47266224" y="16630650"/>
          <a:ext cx="396875" cy="3365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8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К</a:t>
          </a:r>
          <a:r>
            <a:rPr lang="ru-RU" sz="1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                 </a:t>
          </a:r>
        </a:p>
      </xdr:txBody>
    </xdr:sp>
    <xdr:clientData/>
  </xdr:twoCellAnchor>
  <xdr:twoCellAnchor>
    <xdr:from>
      <xdr:col>98</xdr:col>
      <xdr:colOff>200025</xdr:colOff>
      <xdr:row>43</xdr:row>
      <xdr:rowOff>133350</xdr:rowOff>
    </xdr:from>
    <xdr:to>
      <xdr:col>99</xdr:col>
      <xdr:colOff>219075</xdr:colOff>
      <xdr:row>44</xdr:row>
      <xdr:rowOff>209550</xdr:rowOff>
    </xdr:to>
    <xdr:sp macro="" textlink="">
      <xdr:nvSpPr>
        <xdr:cNvPr id="1121" name="Oval 292" descr="ТК№143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SpPr>
          <a:spLocks noChangeArrowheads="1"/>
        </xdr:cNvSpPr>
      </xdr:nvSpPr>
      <xdr:spPr bwMode="auto">
        <a:xfrm>
          <a:off x="44072175" y="16897350"/>
          <a:ext cx="466725" cy="457200"/>
        </a:xfrm>
        <a:prstGeom prst="ellipse">
          <a:avLst/>
        </a:prstGeom>
        <a:solidFill>
          <a:schemeClr val="accent3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98</xdr:col>
      <xdr:colOff>238125</xdr:colOff>
      <xdr:row>43</xdr:row>
      <xdr:rowOff>228600</xdr:rowOff>
    </xdr:from>
    <xdr:to>
      <xdr:col>99</xdr:col>
      <xdr:colOff>228600</xdr:colOff>
      <xdr:row>44</xdr:row>
      <xdr:rowOff>152400</xdr:rowOff>
    </xdr:to>
    <xdr:sp macro="" textlink="">
      <xdr:nvSpPr>
        <xdr:cNvPr id="1317" name="Rectangle 293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SpPr>
          <a:spLocks noChangeArrowheads="1"/>
        </xdr:cNvSpPr>
      </xdr:nvSpPr>
      <xdr:spPr bwMode="auto">
        <a:xfrm>
          <a:off x="25755600" y="23850600"/>
          <a:ext cx="438150" cy="3048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4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80</a:t>
          </a:r>
        </a:p>
      </xdr:txBody>
    </xdr:sp>
    <xdr:clientData/>
  </xdr:twoCellAnchor>
  <xdr:twoCellAnchor>
    <xdr:from>
      <xdr:col>94</xdr:col>
      <xdr:colOff>342900</xdr:colOff>
      <xdr:row>40</xdr:row>
      <xdr:rowOff>285750</xdr:rowOff>
    </xdr:from>
    <xdr:to>
      <xdr:col>97</xdr:col>
      <xdr:colOff>123825</xdr:colOff>
      <xdr:row>42</xdr:row>
      <xdr:rowOff>285750</xdr:rowOff>
    </xdr:to>
    <xdr:sp macro="" textlink="">
      <xdr:nvSpPr>
        <xdr:cNvPr id="1318" name="Rectangle 294" descr="39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SpPr>
          <a:spLocks noChangeArrowheads="1"/>
        </xdr:cNvSpPr>
      </xdr:nvSpPr>
      <xdr:spPr bwMode="auto">
        <a:xfrm>
          <a:off x="24069675" y="22764750"/>
          <a:ext cx="1123950" cy="762000"/>
        </a:xfrm>
        <a:prstGeom prst="rect">
          <a:avLst/>
        </a:prstGeom>
        <a:solidFill>
          <a:schemeClr val="bg2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ru-RU" sz="2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25</a:t>
          </a:r>
        </a:p>
      </xdr:txBody>
    </xdr:sp>
    <xdr:clientData/>
  </xdr:twoCellAnchor>
  <xdr:twoCellAnchor>
    <xdr:from>
      <xdr:col>94</xdr:col>
      <xdr:colOff>419100</xdr:colOff>
      <xdr:row>31</xdr:row>
      <xdr:rowOff>314325</xdr:rowOff>
    </xdr:from>
    <xdr:to>
      <xdr:col>97</xdr:col>
      <xdr:colOff>161925</xdr:colOff>
      <xdr:row>33</xdr:row>
      <xdr:rowOff>314325</xdr:rowOff>
    </xdr:to>
    <xdr:sp macro="" textlink="">
      <xdr:nvSpPr>
        <xdr:cNvPr id="1319" name="Rectangle 295" descr="39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SpPr>
          <a:spLocks noChangeArrowheads="1"/>
        </xdr:cNvSpPr>
      </xdr:nvSpPr>
      <xdr:spPr bwMode="auto">
        <a:xfrm>
          <a:off x="24145875" y="19364325"/>
          <a:ext cx="1085850" cy="762000"/>
        </a:xfrm>
        <a:prstGeom prst="rect">
          <a:avLst/>
        </a:prstGeom>
        <a:solidFill>
          <a:schemeClr val="bg2"/>
        </a:solidFill>
        <a:ln w="28575">
          <a:solidFill>
            <a:schemeClr val="accent1">
              <a:lumMod val="75000"/>
            </a:schemeClr>
          </a:solidFill>
          <a:miter lim="800000"/>
          <a:headEnd/>
          <a:tailEnd/>
        </a:ln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ru-RU" sz="2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22</a:t>
          </a:r>
        </a:p>
        <a:p>
          <a:pPr algn="r" rtl="0">
            <a:defRPr sz="1000"/>
          </a:pPr>
          <a:endParaRPr lang="ru-RU" sz="20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98</xdr:col>
      <xdr:colOff>238125</xdr:colOff>
      <xdr:row>39</xdr:row>
      <xdr:rowOff>342900</xdr:rowOff>
    </xdr:from>
    <xdr:to>
      <xdr:col>99</xdr:col>
      <xdr:colOff>228600</xdr:colOff>
      <xdr:row>40</xdr:row>
      <xdr:rowOff>266700</xdr:rowOff>
    </xdr:to>
    <xdr:sp macro="" textlink="">
      <xdr:nvSpPr>
        <xdr:cNvPr id="1321" name="Rectangle 297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SpPr>
          <a:spLocks noChangeArrowheads="1"/>
        </xdr:cNvSpPr>
      </xdr:nvSpPr>
      <xdr:spPr bwMode="auto">
        <a:xfrm>
          <a:off x="25755600" y="22440900"/>
          <a:ext cx="438150" cy="3048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4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97</xdr:col>
      <xdr:colOff>228600</xdr:colOff>
      <xdr:row>34</xdr:row>
      <xdr:rowOff>314325</xdr:rowOff>
    </xdr:from>
    <xdr:to>
      <xdr:col>98</xdr:col>
      <xdr:colOff>95250</xdr:colOff>
      <xdr:row>35</xdr:row>
      <xdr:rowOff>266700</xdr:rowOff>
    </xdr:to>
    <xdr:sp macro="" textlink="">
      <xdr:nvSpPr>
        <xdr:cNvPr id="1323" name="Text Box 299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SpPr txBox="1">
          <a:spLocks noChangeArrowheads="1"/>
        </xdr:cNvSpPr>
      </xdr:nvSpPr>
      <xdr:spPr bwMode="auto">
        <a:xfrm>
          <a:off x="25298400" y="20507325"/>
          <a:ext cx="314325" cy="33337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ru-RU" sz="16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95</xdr:col>
      <xdr:colOff>228600</xdr:colOff>
      <xdr:row>43</xdr:row>
      <xdr:rowOff>133350</xdr:rowOff>
    </xdr:from>
    <xdr:to>
      <xdr:col>96</xdr:col>
      <xdr:colOff>247650</xdr:colOff>
      <xdr:row>44</xdr:row>
      <xdr:rowOff>209550</xdr:rowOff>
    </xdr:to>
    <xdr:sp macro="" textlink="">
      <xdr:nvSpPr>
        <xdr:cNvPr id="1134" name="Oval 302" descr="ТК№143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SpPr>
          <a:spLocks noChangeArrowheads="1"/>
        </xdr:cNvSpPr>
      </xdr:nvSpPr>
      <xdr:spPr bwMode="auto">
        <a:xfrm>
          <a:off x="42757725" y="16897350"/>
          <a:ext cx="466725" cy="4572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95</xdr:col>
      <xdr:colOff>266700</xdr:colOff>
      <xdr:row>43</xdr:row>
      <xdr:rowOff>228600</xdr:rowOff>
    </xdr:from>
    <xdr:to>
      <xdr:col>96</xdr:col>
      <xdr:colOff>257175</xdr:colOff>
      <xdr:row>44</xdr:row>
      <xdr:rowOff>152400</xdr:rowOff>
    </xdr:to>
    <xdr:sp macro="" textlink="">
      <xdr:nvSpPr>
        <xdr:cNvPr id="1327" name="Rectangle 303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SpPr>
          <a:spLocks noChangeArrowheads="1"/>
        </xdr:cNvSpPr>
      </xdr:nvSpPr>
      <xdr:spPr bwMode="auto">
        <a:xfrm>
          <a:off x="24441150" y="23850600"/>
          <a:ext cx="438150" cy="3048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4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82</a:t>
          </a:r>
        </a:p>
      </xdr:txBody>
    </xdr:sp>
    <xdr:clientData/>
  </xdr:twoCellAnchor>
  <xdr:twoCellAnchor>
    <xdr:from>
      <xdr:col>96</xdr:col>
      <xdr:colOff>366182</xdr:colOff>
      <xdr:row>49</xdr:row>
      <xdr:rowOff>0</xdr:rowOff>
    </xdr:from>
    <xdr:to>
      <xdr:col>99</xdr:col>
      <xdr:colOff>156632</xdr:colOff>
      <xdr:row>51</xdr:row>
      <xdr:rowOff>0</xdr:rowOff>
    </xdr:to>
    <xdr:sp macro="" textlink="">
      <xdr:nvSpPr>
        <xdr:cNvPr id="1328" name="Rectangle 304" descr="39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SpPr>
          <a:spLocks noChangeArrowheads="1"/>
        </xdr:cNvSpPr>
      </xdr:nvSpPr>
      <xdr:spPr bwMode="auto">
        <a:xfrm>
          <a:off x="44763265" y="18520833"/>
          <a:ext cx="1123950" cy="624417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ru-RU" sz="2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18А</a:t>
          </a:r>
        </a:p>
      </xdr:txBody>
    </xdr:sp>
    <xdr:clientData/>
  </xdr:twoCellAnchor>
  <xdr:twoCellAnchor>
    <xdr:from>
      <xdr:col>92</xdr:col>
      <xdr:colOff>276225</xdr:colOff>
      <xdr:row>49</xdr:row>
      <xdr:rowOff>9525</xdr:rowOff>
    </xdr:from>
    <xdr:to>
      <xdr:col>95</xdr:col>
      <xdr:colOff>161925</xdr:colOff>
      <xdr:row>51</xdr:row>
      <xdr:rowOff>9525</xdr:rowOff>
    </xdr:to>
    <xdr:sp macro="" textlink="">
      <xdr:nvSpPr>
        <xdr:cNvPr id="1329" name="Rectangle 305" descr="39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SpPr>
          <a:spLocks noChangeArrowheads="1"/>
        </xdr:cNvSpPr>
      </xdr:nvSpPr>
      <xdr:spPr bwMode="auto">
        <a:xfrm>
          <a:off x="23107650" y="25917525"/>
          <a:ext cx="1228725" cy="762000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ru-RU" sz="2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18</a:t>
          </a:r>
        </a:p>
      </xdr:txBody>
    </xdr:sp>
    <xdr:clientData/>
  </xdr:twoCellAnchor>
  <xdr:twoCellAnchor>
    <xdr:from>
      <xdr:col>90</xdr:col>
      <xdr:colOff>197909</xdr:colOff>
      <xdr:row>43</xdr:row>
      <xdr:rowOff>130175</xdr:rowOff>
    </xdr:from>
    <xdr:to>
      <xdr:col>91</xdr:col>
      <xdr:colOff>216959</xdr:colOff>
      <xdr:row>44</xdr:row>
      <xdr:rowOff>206375</xdr:rowOff>
    </xdr:to>
    <xdr:sp macro="" textlink="">
      <xdr:nvSpPr>
        <xdr:cNvPr id="1136" name="Oval 306" descr="ТК№143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SpPr>
          <a:spLocks noChangeArrowheads="1"/>
        </xdr:cNvSpPr>
      </xdr:nvSpPr>
      <xdr:spPr bwMode="auto">
        <a:xfrm>
          <a:off x="41927992" y="16513175"/>
          <a:ext cx="463550" cy="4572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90</xdr:col>
      <xdr:colOff>247650</xdr:colOff>
      <xdr:row>43</xdr:row>
      <xdr:rowOff>285750</xdr:rowOff>
    </xdr:from>
    <xdr:to>
      <xdr:col>91</xdr:col>
      <xdr:colOff>238125</xdr:colOff>
      <xdr:row>44</xdr:row>
      <xdr:rowOff>209550</xdr:rowOff>
    </xdr:to>
    <xdr:sp macro="" textlink="">
      <xdr:nvSpPr>
        <xdr:cNvPr id="1331" name="Rectangle 307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SpPr>
          <a:spLocks noChangeArrowheads="1"/>
        </xdr:cNvSpPr>
      </xdr:nvSpPr>
      <xdr:spPr bwMode="auto">
        <a:xfrm>
          <a:off x="22183725" y="23907750"/>
          <a:ext cx="438150" cy="3048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4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83</a:t>
          </a:r>
        </a:p>
      </xdr:txBody>
    </xdr:sp>
    <xdr:clientData/>
  </xdr:twoCellAnchor>
  <xdr:twoCellAnchor>
    <xdr:from>
      <xdr:col>90</xdr:col>
      <xdr:colOff>133350</xdr:colOff>
      <xdr:row>41</xdr:row>
      <xdr:rowOff>66675</xdr:rowOff>
    </xdr:from>
    <xdr:to>
      <xdr:col>91</xdr:col>
      <xdr:colOff>323850</xdr:colOff>
      <xdr:row>42</xdr:row>
      <xdr:rowOff>133350</xdr:rowOff>
    </xdr:to>
    <xdr:sp macro="" textlink="">
      <xdr:nvSpPr>
        <xdr:cNvPr id="1333" name="Rectangle 309" descr="39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SpPr>
          <a:spLocks noChangeArrowheads="1"/>
        </xdr:cNvSpPr>
      </xdr:nvSpPr>
      <xdr:spPr bwMode="auto">
        <a:xfrm>
          <a:off x="22069425" y="22926675"/>
          <a:ext cx="638175" cy="447675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ru-RU" sz="2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ГРП</a:t>
          </a:r>
        </a:p>
      </xdr:txBody>
    </xdr:sp>
    <xdr:clientData/>
  </xdr:twoCellAnchor>
  <xdr:twoCellAnchor>
    <xdr:from>
      <xdr:col>109</xdr:col>
      <xdr:colOff>200025</xdr:colOff>
      <xdr:row>51</xdr:row>
      <xdr:rowOff>161925</xdr:rowOff>
    </xdr:from>
    <xdr:to>
      <xdr:col>110</xdr:col>
      <xdr:colOff>219075</xdr:colOff>
      <xdr:row>52</xdr:row>
      <xdr:rowOff>238125</xdr:rowOff>
    </xdr:to>
    <xdr:sp macro="" textlink="">
      <xdr:nvSpPr>
        <xdr:cNvPr id="1138" name="Oval 310" descr="ТК№143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SpPr>
          <a:spLocks noChangeArrowheads="1"/>
        </xdr:cNvSpPr>
      </xdr:nvSpPr>
      <xdr:spPr bwMode="auto">
        <a:xfrm>
          <a:off x="48996600" y="19973925"/>
          <a:ext cx="466725" cy="4572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109</xdr:col>
      <xdr:colOff>228600</xdr:colOff>
      <xdr:row>51</xdr:row>
      <xdr:rowOff>276225</xdr:rowOff>
    </xdr:from>
    <xdr:to>
      <xdr:col>110</xdr:col>
      <xdr:colOff>219075</xdr:colOff>
      <xdr:row>52</xdr:row>
      <xdr:rowOff>304800</xdr:rowOff>
    </xdr:to>
    <xdr:sp macro="" textlink="">
      <xdr:nvSpPr>
        <xdr:cNvPr id="1335" name="Rectangle 311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SpPr>
          <a:spLocks noChangeArrowheads="1"/>
        </xdr:cNvSpPr>
      </xdr:nvSpPr>
      <xdr:spPr bwMode="auto">
        <a:xfrm>
          <a:off x="30670500" y="26946225"/>
          <a:ext cx="438150" cy="4095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4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67</a:t>
          </a:r>
        </a:p>
      </xdr:txBody>
    </xdr:sp>
    <xdr:clientData/>
  </xdr:twoCellAnchor>
  <xdr:twoCellAnchor>
    <xdr:from>
      <xdr:col>90</xdr:col>
      <xdr:colOff>200025</xdr:colOff>
      <xdr:row>57</xdr:row>
      <xdr:rowOff>56091</xdr:rowOff>
    </xdr:from>
    <xdr:to>
      <xdr:col>91</xdr:col>
      <xdr:colOff>219075</xdr:colOff>
      <xdr:row>58</xdr:row>
      <xdr:rowOff>132291</xdr:rowOff>
    </xdr:to>
    <xdr:sp macro="" textlink="">
      <xdr:nvSpPr>
        <xdr:cNvPr id="1151" name="Oval 312" descr="ТК№143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SpPr>
          <a:spLocks noChangeArrowheads="1"/>
        </xdr:cNvSpPr>
      </xdr:nvSpPr>
      <xdr:spPr bwMode="auto">
        <a:xfrm>
          <a:off x="41930108" y="21508508"/>
          <a:ext cx="463550" cy="4572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90</xdr:col>
      <xdr:colOff>228600</xdr:colOff>
      <xdr:row>57</xdr:row>
      <xdr:rowOff>148167</xdr:rowOff>
    </xdr:from>
    <xdr:to>
      <xdr:col>91</xdr:col>
      <xdr:colOff>219075</xdr:colOff>
      <xdr:row>59</xdr:row>
      <xdr:rowOff>285751</xdr:rowOff>
    </xdr:to>
    <xdr:sp macro="" textlink="">
      <xdr:nvSpPr>
        <xdr:cNvPr id="1337" name="Rectangle 313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SpPr>
          <a:spLocks noChangeArrowheads="1"/>
        </xdr:cNvSpPr>
      </xdr:nvSpPr>
      <xdr:spPr bwMode="auto">
        <a:xfrm>
          <a:off x="41958683" y="21600584"/>
          <a:ext cx="434975" cy="89958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4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84</a:t>
          </a:r>
        </a:p>
      </xdr:txBody>
    </xdr:sp>
    <xdr:clientData/>
  </xdr:twoCellAnchor>
  <xdr:twoCellAnchor>
    <xdr:from>
      <xdr:col>104</xdr:col>
      <xdr:colOff>323850</xdr:colOff>
      <xdr:row>48</xdr:row>
      <xdr:rowOff>371475</xdr:rowOff>
    </xdr:from>
    <xdr:to>
      <xdr:col>107</xdr:col>
      <xdr:colOff>114300</xdr:colOff>
      <xdr:row>50</xdr:row>
      <xdr:rowOff>371475</xdr:rowOff>
    </xdr:to>
    <xdr:sp macro="" textlink="">
      <xdr:nvSpPr>
        <xdr:cNvPr id="1338" name="Rectangle 314" descr="39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SpPr>
          <a:spLocks noChangeArrowheads="1"/>
        </xdr:cNvSpPr>
      </xdr:nvSpPr>
      <xdr:spPr bwMode="auto">
        <a:xfrm>
          <a:off x="28527375" y="25898475"/>
          <a:ext cx="1133475" cy="762000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ru-RU" sz="2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20</a:t>
          </a:r>
        </a:p>
      </xdr:txBody>
    </xdr:sp>
    <xdr:clientData/>
  </xdr:twoCellAnchor>
  <xdr:twoCellAnchor>
    <xdr:from>
      <xdr:col>116</xdr:col>
      <xdr:colOff>247650</xdr:colOff>
      <xdr:row>68</xdr:row>
      <xdr:rowOff>95250</xdr:rowOff>
    </xdr:from>
    <xdr:to>
      <xdr:col>119</xdr:col>
      <xdr:colOff>238125</xdr:colOff>
      <xdr:row>70</xdr:row>
      <xdr:rowOff>95250</xdr:rowOff>
    </xdr:to>
    <xdr:sp macro="" textlink="">
      <xdr:nvSpPr>
        <xdr:cNvPr id="1345" name="Rectangle 321" descr="39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SpPr>
          <a:spLocks noChangeArrowheads="1"/>
        </xdr:cNvSpPr>
      </xdr:nvSpPr>
      <xdr:spPr bwMode="auto">
        <a:xfrm>
          <a:off x="53149500" y="26536650"/>
          <a:ext cx="1333500" cy="762000"/>
        </a:xfrm>
        <a:prstGeom prst="rect">
          <a:avLst/>
        </a:prstGeom>
        <a:solidFill>
          <a:schemeClr val="bg2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ru-RU" sz="1800" b="1" i="0" u="none" strike="noStrike" baseline="0">
              <a:solidFill>
                <a:sysClr val="windowText" lastClr="000000"/>
              </a:solidFill>
              <a:latin typeface="Arial Cyr"/>
              <a:cs typeface="Arial Cyr"/>
            </a:rPr>
            <a:t>3</a:t>
          </a:r>
          <a:r>
            <a:rPr lang="ru-RU" sz="2000" b="1" i="0" u="none" strike="noStrike" baseline="0">
              <a:solidFill>
                <a:schemeClr val="bg2"/>
              </a:solidFill>
              <a:latin typeface="Arial Cyr"/>
              <a:cs typeface="Arial Cyr"/>
            </a:rPr>
            <a:t>33</a:t>
          </a:r>
        </a:p>
      </xdr:txBody>
    </xdr:sp>
    <xdr:clientData/>
  </xdr:twoCellAnchor>
  <xdr:twoCellAnchor>
    <xdr:from>
      <xdr:col>85</xdr:col>
      <xdr:colOff>402167</xdr:colOff>
      <xdr:row>44</xdr:row>
      <xdr:rowOff>370416</xdr:rowOff>
    </xdr:from>
    <xdr:to>
      <xdr:col>87</xdr:col>
      <xdr:colOff>0</xdr:colOff>
      <xdr:row>45</xdr:row>
      <xdr:rowOff>285749</xdr:rowOff>
    </xdr:to>
    <xdr:sp macro="" textlink="">
      <xdr:nvSpPr>
        <xdr:cNvPr id="1348" name="Rectangle 324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SpPr>
          <a:spLocks noChangeArrowheads="1"/>
        </xdr:cNvSpPr>
      </xdr:nvSpPr>
      <xdr:spPr bwMode="auto">
        <a:xfrm>
          <a:off x="39909750" y="17134416"/>
          <a:ext cx="486833" cy="296333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4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123</xdr:col>
      <xdr:colOff>283633</xdr:colOff>
      <xdr:row>49</xdr:row>
      <xdr:rowOff>52917</xdr:rowOff>
    </xdr:from>
    <xdr:to>
      <xdr:col>126</xdr:col>
      <xdr:colOff>207433</xdr:colOff>
      <xdr:row>50</xdr:row>
      <xdr:rowOff>371475</xdr:rowOff>
    </xdr:to>
    <xdr:sp macro="" textlink="">
      <xdr:nvSpPr>
        <xdr:cNvPr id="1349" name="Rectangle 325" descr="39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SpPr>
          <a:spLocks noChangeArrowheads="1"/>
        </xdr:cNvSpPr>
      </xdr:nvSpPr>
      <xdr:spPr bwMode="auto">
        <a:xfrm>
          <a:off x="56682216" y="18573750"/>
          <a:ext cx="1257300" cy="583142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ru-RU" sz="2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24</a:t>
          </a:r>
        </a:p>
      </xdr:txBody>
    </xdr:sp>
    <xdr:clientData/>
  </xdr:twoCellAnchor>
  <xdr:twoCellAnchor>
    <xdr:from>
      <xdr:col>131</xdr:col>
      <xdr:colOff>200026</xdr:colOff>
      <xdr:row>48</xdr:row>
      <xdr:rowOff>296332</xdr:rowOff>
    </xdr:from>
    <xdr:to>
      <xdr:col>134</xdr:col>
      <xdr:colOff>123826</xdr:colOff>
      <xdr:row>50</xdr:row>
      <xdr:rowOff>296332</xdr:rowOff>
    </xdr:to>
    <xdr:sp macro="" textlink="">
      <xdr:nvSpPr>
        <xdr:cNvPr id="1350" name="Rectangle 326" descr="39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SpPr>
          <a:spLocks noChangeArrowheads="1"/>
        </xdr:cNvSpPr>
      </xdr:nvSpPr>
      <xdr:spPr bwMode="auto">
        <a:xfrm>
          <a:off x="58429526" y="18584332"/>
          <a:ext cx="1257300" cy="762000"/>
        </a:xfrm>
        <a:prstGeom prst="rect">
          <a:avLst/>
        </a:prstGeom>
        <a:solidFill>
          <a:schemeClr val="bg2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ru-RU" sz="2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26</a:t>
          </a:r>
        </a:p>
      </xdr:txBody>
    </xdr:sp>
    <xdr:clientData/>
  </xdr:twoCellAnchor>
  <xdr:twoCellAnchor>
    <xdr:from>
      <xdr:col>83</xdr:col>
      <xdr:colOff>219075</xdr:colOff>
      <xdr:row>43</xdr:row>
      <xdr:rowOff>133350</xdr:rowOff>
    </xdr:from>
    <xdr:to>
      <xdr:col>84</xdr:col>
      <xdr:colOff>238125</xdr:colOff>
      <xdr:row>44</xdr:row>
      <xdr:rowOff>209550</xdr:rowOff>
    </xdr:to>
    <xdr:sp macro="" textlink="">
      <xdr:nvSpPr>
        <xdr:cNvPr id="1273" name="Oval 329" descr="ТК№143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SpPr>
          <a:spLocks noChangeArrowheads="1"/>
        </xdr:cNvSpPr>
      </xdr:nvSpPr>
      <xdr:spPr bwMode="auto">
        <a:xfrm>
          <a:off x="37376100" y="16897350"/>
          <a:ext cx="466725" cy="4572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83</xdr:col>
      <xdr:colOff>247650</xdr:colOff>
      <xdr:row>43</xdr:row>
      <xdr:rowOff>228600</xdr:rowOff>
    </xdr:from>
    <xdr:to>
      <xdr:col>84</xdr:col>
      <xdr:colOff>238125</xdr:colOff>
      <xdr:row>44</xdr:row>
      <xdr:rowOff>152400</xdr:rowOff>
    </xdr:to>
    <xdr:sp macro="" textlink="">
      <xdr:nvSpPr>
        <xdr:cNvPr id="1354" name="Rectangle 33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SpPr>
          <a:spLocks noChangeArrowheads="1"/>
        </xdr:cNvSpPr>
      </xdr:nvSpPr>
      <xdr:spPr bwMode="auto">
        <a:xfrm>
          <a:off x="19050000" y="23850600"/>
          <a:ext cx="438150" cy="3048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4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86</a:t>
          </a:r>
        </a:p>
      </xdr:txBody>
    </xdr:sp>
    <xdr:clientData/>
  </xdr:twoCellAnchor>
  <xdr:twoCellAnchor>
    <xdr:from>
      <xdr:col>77</xdr:col>
      <xdr:colOff>379921</xdr:colOff>
      <xdr:row>31</xdr:row>
      <xdr:rowOff>11142</xdr:rowOff>
    </xdr:from>
    <xdr:to>
      <xdr:col>80</xdr:col>
      <xdr:colOff>122746</xdr:colOff>
      <xdr:row>33</xdr:row>
      <xdr:rowOff>11143</xdr:rowOff>
    </xdr:to>
    <xdr:sp macro="" textlink="">
      <xdr:nvSpPr>
        <xdr:cNvPr id="1357" name="Rectangle 333" descr="39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SpPr>
          <a:spLocks noChangeArrowheads="1"/>
        </xdr:cNvSpPr>
      </xdr:nvSpPr>
      <xdr:spPr bwMode="auto">
        <a:xfrm>
          <a:off x="34975440" y="12088123"/>
          <a:ext cx="1090702" cy="754812"/>
        </a:xfrm>
        <a:prstGeom prst="rect">
          <a:avLst/>
        </a:prstGeom>
        <a:solidFill>
          <a:schemeClr val="bg2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ru-RU" sz="2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18</a:t>
          </a:r>
        </a:p>
        <a:p>
          <a:pPr algn="r" rtl="0">
            <a:defRPr sz="1000"/>
          </a:pPr>
          <a:endParaRPr lang="ru-RU" sz="20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83</xdr:col>
      <xdr:colOff>179916</xdr:colOff>
      <xdr:row>25</xdr:row>
      <xdr:rowOff>211667</xdr:rowOff>
    </xdr:from>
    <xdr:to>
      <xdr:col>84</xdr:col>
      <xdr:colOff>232833</xdr:colOff>
      <xdr:row>26</xdr:row>
      <xdr:rowOff>306917</xdr:rowOff>
    </xdr:to>
    <xdr:sp macro="" textlink="">
      <xdr:nvSpPr>
        <xdr:cNvPr id="1278" name="Oval 336" descr="ТК№143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SpPr>
          <a:spLocks noChangeArrowheads="1"/>
        </xdr:cNvSpPr>
      </xdr:nvSpPr>
      <xdr:spPr bwMode="auto">
        <a:xfrm>
          <a:off x="38798499" y="9736667"/>
          <a:ext cx="497417" cy="47625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83</xdr:col>
      <xdr:colOff>207434</xdr:colOff>
      <xdr:row>26</xdr:row>
      <xdr:rowOff>3174</xdr:rowOff>
    </xdr:from>
    <xdr:to>
      <xdr:col>84</xdr:col>
      <xdr:colOff>197909</xdr:colOff>
      <xdr:row>26</xdr:row>
      <xdr:rowOff>307974</xdr:rowOff>
    </xdr:to>
    <xdr:sp macro="" textlink="">
      <xdr:nvSpPr>
        <xdr:cNvPr id="1361" name="Rectangle 337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SpPr>
          <a:spLocks noChangeArrowheads="1"/>
        </xdr:cNvSpPr>
      </xdr:nvSpPr>
      <xdr:spPr bwMode="auto">
        <a:xfrm>
          <a:off x="38826017" y="9909174"/>
          <a:ext cx="434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4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88</a:t>
          </a:r>
        </a:p>
      </xdr:txBody>
    </xdr:sp>
    <xdr:clientData/>
  </xdr:twoCellAnchor>
  <xdr:twoCellAnchor>
    <xdr:from>
      <xdr:col>84</xdr:col>
      <xdr:colOff>161925</xdr:colOff>
      <xdr:row>19</xdr:row>
      <xdr:rowOff>0</xdr:rowOff>
    </xdr:from>
    <xdr:to>
      <xdr:col>84</xdr:col>
      <xdr:colOff>330200</xdr:colOff>
      <xdr:row>25</xdr:row>
      <xdr:rowOff>247650</xdr:rowOff>
    </xdr:to>
    <xdr:sp macro="" textlink="">
      <xdr:nvSpPr>
        <xdr:cNvPr id="1039" name="Line 338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SpPr>
          <a:spLocks noChangeShapeType="1"/>
        </xdr:cNvSpPr>
      </xdr:nvSpPr>
      <xdr:spPr bwMode="auto">
        <a:xfrm flipV="1">
          <a:off x="39227125" y="7239000"/>
          <a:ext cx="168275" cy="2533650"/>
        </a:xfrm>
        <a:prstGeom prst="line">
          <a:avLst/>
        </a:prstGeom>
        <a:noFill/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83</xdr:col>
      <xdr:colOff>438150</xdr:colOff>
      <xdr:row>24</xdr:row>
      <xdr:rowOff>38100</xdr:rowOff>
    </xdr:from>
    <xdr:to>
      <xdr:col>84</xdr:col>
      <xdr:colOff>0</xdr:colOff>
      <xdr:row>25</xdr:row>
      <xdr:rowOff>152400</xdr:rowOff>
    </xdr:to>
    <xdr:sp macro="" textlink="">
      <xdr:nvSpPr>
        <xdr:cNvPr id="1042" name="Line 34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SpPr>
          <a:spLocks noChangeShapeType="1"/>
        </xdr:cNvSpPr>
      </xdr:nvSpPr>
      <xdr:spPr bwMode="auto">
        <a:xfrm flipH="1" flipV="1">
          <a:off x="39319200" y="9182100"/>
          <a:ext cx="9525" cy="495300"/>
        </a:xfrm>
        <a:prstGeom prst="line">
          <a:avLst/>
        </a:prstGeom>
        <a:noFill/>
        <a:ln w="38100">
          <a:solidFill>
            <a:srgbClr val="C00000"/>
          </a:solidFill>
          <a:round/>
          <a:headEnd/>
          <a:tailEnd/>
        </a:ln>
      </xdr:spPr>
    </xdr:sp>
    <xdr:clientData/>
  </xdr:twoCellAnchor>
  <xdr:twoCellAnchor>
    <xdr:from>
      <xdr:col>73</xdr:col>
      <xdr:colOff>390523</xdr:colOff>
      <xdr:row>24</xdr:row>
      <xdr:rowOff>38100</xdr:rowOff>
    </xdr:from>
    <xdr:to>
      <xdr:col>84</xdr:col>
      <xdr:colOff>19049</xdr:colOff>
      <xdr:row>24</xdr:row>
      <xdr:rowOff>66676</xdr:rowOff>
    </xdr:to>
    <xdr:sp macro="" textlink="">
      <xdr:nvSpPr>
        <xdr:cNvPr id="1283" name="Line 341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SpPr>
          <a:spLocks noChangeShapeType="1"/>
        </xdr:cNvSpPr>
      </xdr:nvSpPr>
      <xdr:spPr bwMode="auto">
        <a:xfrm flipH="1">
          <a:off x="34794823" y="9182100"/>
          <a:ext cx="4552951" cy="28576"/>
        </a:xfrm>
        <a:prstGeom prst="line">
          <a:avLst/>
        </a:prstGeom>
        <a:noFill/>
        <a:ln w="38100">
          <a:solidFill>
            <a:srgbClr val="C00000"/>
          </a:solidFill>
          <a:round/>
          <a:headEnd/>
          <a:tailEnd/>
        </a:ln>
      </xdr:spPr>
    </xdr:sp>
    <xdr:clientData/>
  </xdr:twoCellAnchor>
  <xdr:twoCellAnchor>
    <xdr:from>
      <xdr:col>69</xdr:col>
      <xdr:colOff>57150</xdr:colOff>
      <xdr:row>21</xdr:row>
      <xdr:rowOff>314325</xdr:rowOff>
    </xdr:from>
    <xdr:to>
      <xdr:col>70</xdr:col>
      <xdr:colOff>381000</xdr:colOff>
      <xdr:row>26</xdr:row>
      <xdr:rowOff>28575</xdr:rowOff>
    </xdr:to>
    <xdr:sp macro="" textlink="">
      <xdr:nvSpPr>
        <xdr:cNvPr id="1366" name="Rectangle 342" descr="39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SpPr>
          <a:spLocks noChangeArrowheads="1"/>
        </xdr:cNvSpPr>
      </xdr:nvSpPr>
      <xdr:spPr bwMode="auto">
        <a:xfrm>
          <a:off x="12592050" y="15173325"/>
          <a:ext cx="771525" cy="1619250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ru-RU" sz="2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15</a:t>
          </a:r>
        </a:p>
      </xdr:txBody>
    </xdr:sp>
    <xdr:clientData/>
  </xdr:twoCellAnchor>
  <xdr:twoCellAnchor>
    <xdr:from>
      <xdr:col>85</xdr:col>
      <xdr:colOff>247650</xdr:colOff>
      <xdr:row>20</xdr:row>
      <xdr:rowOff>123825</xdr:rowOff>
    </xdr:from>
    <xdr:to>
      <xdr:col>88</xdr:col>
      <xdr:colOff>28575</xdr:colOff>
      <xdr:row>21</xdr:row>
      <xdr:rowOff>323850</xdr:rowOff>
    </xdr:to>
    <xdr:sp macro="" textlink="">
      <xdr:nvSpPr>
        <xdr:cNvPr id="1367" name="Rectangle 343" descr="39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SpPr>
          <a:spLocks noChangeArrowheads="1"/>
        </xdr:cNvSpPr>
      </xdr:nvSpPr>
      <xdr:spPr bwMode="auto">
        <a:xfrm>
          <a:off x="39757350" y="7743825"/>
          <a:ext cx="1114425" cy="581025"/>
        </a:xfrm>
        <a:prstGeom prst="rect">
          <a:avLst/>
        </a:prstGeom>
        <a:solidFill>
          <a:schemeClr val="bg2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ru-RU" sz="2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21</a:t>
          </a:r>
        </a:p>
      </xdr:txBody>
    </xdr:sp>
    <xdr:clientData/>
  </xdr:twoCellAnchor>
  <xdr:twoCellAnchor>
    <xdr:from>
      <xdr:col>89</xdr:col>
      <xdr:colOff>285751</xdr:colOff>
      <xdr:row>16</xdr:row>
      <xdr:rowOff>63500</xdr:rowOff>
    </xdr:from>
    <xdr:to>
      <xdr:col>91</xdr:col>
      <xdr:colOff>342900</xdr:colOff>
      <xdr:row>18</xdr:row>
      <xdr:rowOff>304800</xdr:rowOff>
    </xdr:to>
    <xdr:sp macro="" textlink="">
      <xdr:nvSpPr>
        <xdr:cNvPr id="1044" name="Rectangle 344" descr="39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SpPr>
          <a:spLocks noChangeArrowheads="1"/>
        </xdr:cNvSpPr>
      </xdr:nvSpPr>
      <xdr:spPr bwMode="auto">
        <a:xfrm>
          <a:off x="41573451" y="6159500"/>
          <a:ext cx="946149" cy="1003300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="vert270" anchor="ctr"/>
        <a:lstStyle/>
        <a:p>
          <a:pPr algn="ctr"/>
          <a:r>
            <a:rPr lang="ru-RU" sz="1400"/>
            <a:t>Раздевалка</a:t>
          </a:r>
        </a:p>
        <a:p>
          <a:pPr algn="ctr"/>
          <a:r>
            <a:rPr lang="ru-RU" sz="1400"/>
            <a:t>Стадион (к.Маркса, 11)</a:t>
          </a:r>
        </a:p>
      </xdr:txBody>
    </xdr:sp>
    <xdr:clientData/>
  </xdr:twoCellAnchor>
  <xdr:twoCellAnchor>
    <xdr:from>
      <xdr:col>83</xdr:col>
      <xdr:colOff>342900</xdr:colOff>
      <xdr:row>20</xdr:row>
      <xdr:rowOff>139701</xdr:rowOff>
    </xdr:from>
    <xdr:to>
      <xdr:col>85</xdr:col>
      <xdr:colOff>0</xdr:colOff>
      <xdr:row>21</xdr:row>
      <xdr:rowOff>203200</xdr:rowOff>
    </xdr:to>
    <xdr:sp macro="" textlink="">
      <xdr:nvSpPr>
        <xdr:cNvPr id="1369" name="Text Box 345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SpPr txBox="1">
          <a:spLocks noChangeArrowheads="1"/>
        </xdr:cNvSpPr>
      </xdr:nvSpPr>
      <xdr:spPr bwMode="auto">
        <a:xfrm>
          <a:off x="38963600" y="7759701"/>
          <a:ext cx="546100" cy="444499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80</a:t>
          </a:r>
        </a:p>
      </xdr:txBody>
    </xdr:sp>
    <xdr:clientData/>
  </xdr:twoCellAnchor>
  <xdr:twoCellAnchor>
    <xdr:from>
      <xdr:col>84</xdr:col>
      <xdr:colOff>152400</xdr:colOff>
      <xdr:row>22</xdr:row>
      <xdr:rowOff>257175</xdr:rowOff>
    </xdr:from>
    <xdr:to>
      <xdr:col>85</xdr:col>
      <xdr:colOff>19050</xdr:colOff>
      <xdr:row>23</xdr:row>
      <xdr:rowOff>209550</xdr:rowOff>
    </xdr:to>
    <xdr:sp macro="" textlink="">
      <xdr:nvSpPr>
        <xdr:cNvPr id="1370" name="Text Box 346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SpPr txBox="1">
          <a:spLocks noChangeArrowheads="1"/>
        </xdr:cNvSpPr>
      </xdr:nvSpPr>
      <xdr:spPr bwMode="auto">
        <a:xfrm>
          <a:off x="19402425" y="15497175"/>
          <a:ext cx="314325" cy="33337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ru-RU" sz="16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77</xdr:col>
      <xdr:colOff>390525</xdr:colOff>
      <xdr:row>23</xdr:row>
      <xdr:rowOff>190500</xdr:rowOff>
    </xdr:from>
    <xdr:to>
      <xdr:col>79</xdr:col>
      <xdr:colOff>123825</xdr:colOff>
      <xdr:row>24</xdr:row>
      <xdr:rowOff>142875</xdr:rowOff>
    </xdr:to>
    <xdr:sp macro="" textlink="">
      <xdr:nvSpPr>
        <xdr:cNvPr id="1371" name="Text Box 347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SpPr txBox="1">
          <a:spLocks noChangeArrowheads="1"/>
        </xdr:cNvSpPr>
      </xdr:nvSpPr>
      <xdr:spPr bwMode="auto">
        <a:xfrm>
          <a:off x="16506825" y="15811500"/>
          <a:ext cx="628650" cy="33337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110</a:t>
          </a:r>
        </a:p>
      </xdr:txBody>
    </xdr:sp>
    <xdr:clientData/>
  </xdr:twoCellAnchor>
  <xdr:twoCellAnchor>
    <xdr:from>
      <xdr:col>88</xdr:col>
      <xdr:colOff>9525</xdr:colOff>
      <xdr:row>24</xdr:row>
      <xdr:rowOff>200025</xdr:rowOff>
    </xdr:from>
    <xdr:to>
      <xdr:col>90</xdr:col>
      <xdr:colOff>238125</xdr:colOff>
      <xdr:row>29</xdr:row>
      <xdr:rowOff>0</xdr:rowOff>
    </xdr:to>
    <xdr:sp macro="" textlink="">
      <xdr:nvSpPr>
        <xdr:cNvPr id="1372" name="Rectangle 348" descr="39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SpPr>
          <a:spLocks noChangeArrowheads="1"/>
        </xdr:cNvSpPr>
      </xdr:nvSpPr>
      <xdr:spPr bwMode="auto">
        <a:xfrm>
          <a:off x="21050250" y="16202025"/>
          <a:ext cx="1123950" cy="1714500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ru-RU" sz="2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ДК</a:t>
          </a:r>
        </a:p>
      </xdr:txBody>
    </xdr:sp>
    <xdr:clientData/>
  </xdr:twoCellAnchor>
  <xdr:twoCellAnchor>
    <xdr:from>
      <xdr:col>82</xdr:col>
      <xdr:colOff>88900</xdr:colOff>
      <xdr:row>43</xdr:row>
      <xdr:rowOff>133350</xdr:rowOff>
    </xdr:from>
    <xdr:to>
      <xdr:col>83</xdr:col>
      <xdr:colOff>107950</xdr:colOff>
      <xdr:row>44</xdr:row>
      <xdr:rowOff>209550</xdr:rowOff>
    </xdr:to>
    <xdr:sp macro="" textlink="">
      <xdr:nvSpPr>
        <xdr:cNvPr id="1291" name="Oval 349" descr="ТК№143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SpPr>
          <a:spLocks noChangeArrowheads="1"/>
        </xdr:cNvSpPr>
      </xdr:nvSpPr>
      <xdr:spPr bwMode="auto">
        <a:xfrm>
          <a:off x="36537900" y="16516350"/>
          <a:ext cx="463550" cy="4572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82</xdr:col>
      <xdr:colOff>74084</xdr:colOff>
      <xdr:row>43</xdr:row>
      <xdr:rowOff>228600</xdr:rowOff>
    </xdr:from>
    <xdr:to>
      <xdr:col>83</xdr:col>
      <xdr:colOff>74083</xdr:colOff>
      <xdr:row>44</xdr:row>
      <xdr:rowOff>152400</xdr:rowOff>
    </xdr:to>
    <xdr:sp macro="" textlink="">
      <xdr:nvSpPr>
        <xdr:cNvPr id="1374" name="Rectangle 35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SpPr>
          <a:spLocks noChangeArrowheads="1"/>
        </xdr:cNvSpPr>
      </xdr:nvSpPr>
      <xdr:spPr bwMode="auto">
        <a:xfrm>
          <a:off x="36523084" y="16611600"/>
          <a:ext cx="444499" cy="3048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4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89</a:t>
          </a:r>
        </a:p>
      </xdr:txBody>
    </xdr:sp>
    <xdr:clientData/>
  </xdr:twoCellAnchor>
  <xdr:twoCellAnchor>
    <xdr:from>
      <xdr:col>82</xdr:col>
      <xdr:colOff>381000</xdr:colOff>
      <xdr:row>44</xdr:row>
      <xdr:rowOff>187325</xdr:rowOff>
    </xdr:from>
    <xdr:to>
      <xdr:col>82</xdr:col>
      <xdr:colOff>402167</xdr:colOff>
      <xdr:row>52</xdr:row>
      <xdr:rowOff>158750</xdr:rowOff>
    </xdr:to>
    <xdr:sp macro="" textlink="">
      <xdr:nvSpPr>
        <xdr:cNvPr id="1293" name="Line 351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SpPr>
          <a:spLocks noChangeShapeType="1"/>
        </xdr:cNvSpPr>
      </xdr:nvSpPr>
      <xdr:spPr bwMode="auto">
        <a:xfrm>
          <a:off x="36830000" y="16951325"/>
          <a:ext cx="21167" cy="3019425"/>
        </a:xfrm>
        <a:prstGeom prst="line">
          <a:avLst/>
        </a:prstGeom>
        <a:noFill/>
        <a:ln w="38100">
          <a:solidFill>
            <a:schemeClr val="tx1"/>
          </a:solidFill>
          <a:round/>
          <a:headEnd/>
          <a:tailEnd/>
        </a:ln>
      </xdr:spPr>
    </xdr:sp>
    <xdr:clientData/>
  </xdr:twoCellAnchor>
  <xdr:twoCellAnchor>
    <xdr:from>
      <xdr:col>83</xdr:col>
      <xdr:colOff>438150</xdr:colOff>
      <xdr:row>50</xdr:row>
      <xdr:rowOff>28575</xdr:rowOff>
    </xdr:from>
    <xdr:to>
      <xdr:col>86</xdr:col>
      <xdr:colOff>228600</xdr:colOff>
      <xdr:row>52</xdr:row>
      <xdr:rowOff>28575</xdr:rowOff>
    </xdr:to>
    <xdr:sp macro="" textlink="">
      <xdr:nvSpPr>
        <xdr:cNvPr id="1376" name="Rectangle 352" descr="39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SpPr>
          <a:spLocks noChangeArrowheads="1"/>
        </xdr:cNvSpPr>
      </xdr:nvSpPr>
      <xdr:spPr bwMode="auto">
        <a:xfrm>
          <a:off x="37331650" y="19078575"/>
          <a:ext cx="1123950" cy="762000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ru-RU" sz="2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16</a:t>
          </a:r>
        </a:p>
      </xdr:txBody>
    </xdr:sp>
    <xdr:clientData/>
  </xdr:twoCellAnchor>
  <xdr:twoCellAnchor>
    <xdr:from>
      <xdr:col>82</xdr:col>
      <xdr:colOff>361950</xdr:colOff>
      <xdr:row>53</xdr:row>
      <xdr:rowOff>9525</xdr:rowOff>
    </xdr:from>
    <xdr:to>
      <xdr:col>85</xdr:col>
      <xdr:colOff>114300</xdr:colOff>
      <xdr:row>53</xdr:row>
      <xdr:rowOff>9525</xdr:rowOff>
    </xdr:to>
    <xdr:sp macro="" textlink="">
      <xdr:nvSpPr>
        <xdr:cNvPr id="1295" name="Line 354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SpPr>
          <a:spLocks noChangeShapeType="1"/>
        </xdr:cNvSpPr>
      </xdr:nvSpPr>
      <xdr:spPr bwMode="auto">
        <a:xfrm>
          <a:off x="37071300" y="20583525"/>
          <a:ext cx="1095375" cy="0"/>
        </a:xfrm>
        <a:prstGeom prst="line">
          <a:avLst/>
        </a:prstGeom>
        <a:noFill/>
        <a:ln w="38100">
          <a:solidFill>
            <a:srgbClr val="C00000"/>
          </a:solidFill>
          <a:round/>
          <a:headEnd/>
          <a:tailEnd/>
        </a:ln>
      </xdr:spPr>
    </xdr:sp>
    <xdr:clientData/>
  </xdr:twoCellAnchor>
  <xdr:twoCellAnchor>
    <xdr:from>
      <xdr:col>85</xdr:col>
      <xdr:colOff>114300</xdr:colOff>
      <xdr:row>52</xdr:row>
      <xdr:rowOff>28575</xdr:rowOff>
    </xdr:from>
    <xdr:to>
      <xdr:col>85</xdr:col>
      <xdr:colOff>114300</xdr:colOff>
      <xdr:row>53</xdr:row>
      <xdr:rowOff>9525</xdr:rowOff>
    </xdr:to>
    <xdr:sp macro="" textlink="">
      <xdr:nvSpPr>
        <xdr:cNvPr id="1296" name="Line 356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SpPr>
          <a:spLocks noChangeShapeType="1"/>
        </xdr:cNvSpPr>
      </xdr:nvSpPr>
      <xdr:spPr bwMode="auto">
        <a:xfrm flipV="1">
          <a:off x="38166675" y="20221575"/>
          <a:ext cx="0" cy="361950"/>
        </a:xfrm>
        <a:prstGeom prst="line">
          <a:avLst/>
        </a:prstGeom>
        <a:noFill/>
        <a:ln w="38100">
          <a:solidFill>
            <a:srgbClr val="C00000"/>
          </a:solidFill>
          <a:round/>
          <a:headEnd/>
          <a:tailEnd/>
        </a:ln>
      </xdr:spPr>
    </xdr:sp>
    <xdr:clientData/>
  </xdr:twoCellAnchor>
  <xdr:twoCellAnchor>
    <xdr:from>
      <xdr:col>75</xdr:col>
      <xdr:colOff>85725</xdr:colOff>
      <xdr:row>62</xdr:row>
      <xdr:rowOff>0</xdr:rowOff>
    </xdr:from>
    <xdr:to>
      <xdr:col>79</xdr:col>
      <xdr:colOff>76200</xdr:colOff>
      <xdr:row>62</xdr:row>
      <xdr:rowOff>0</xdr:rowOff>
    </xdr:to>
    <xdr:sp macro="" textlink="">
      <xdr:nvSpPr>
        <xdr:cNvPr id="1047" name="Line 36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SpPr>
          <a:spLocks noChangeShapeType="1"/>
        </xdr:cNvSpPr>
      </xdr:nvSpPr>
      <xdr:spPr bwMode="auto">
        <a:xfrm flipH="1" flipV="1">
          <a:off x="33661350" y="24003000"/>
          <a:ext cx="1781175" cy="0"/>
        </a:xfrm>
        <a:prstGeom prst="line">
          <a:avLst/>
        </a:prstGeom>
        <a:noFill/>
        <a:ln w="6350">
          <a:solidFill>
            <a:schemeClr val="accent1">
              <a:lumMod val="60000"/>
              <a:lumOff val="40000"/>
            </a:schemeClr>
          </a:solidFill>
          <a:prstDash val="dash"/>
          <a:round/>
          <a:headEnd/>
          <a:tailEnd/>
        </a:ln>
      </xdr:spPr>
    </xdr:sp>
    <xdr:clientData/>
  </xdr:twoCellAnchor>
  <xdr:twoCellAnchor>
    <xdr:from>
      <xdr:col>74</xdr:col>
      <xdr:colOff>438150</xdr:colOff>
      <xdr:row>59</xdr:row>
      <xdr:rowOff>352425</xdr:rowOff>
    </xdr:from>
    <xdr:to>
      <xdr:col>74</xdr:col>
      <xdr:colOff>438150</xdr:colOff>
      <xdr:row>61</xdr:row>
      <xdr:rowOff>361950</xdr:rowOff>
    </xdr:to>
    <xdr:sp macro="" textlink="">
      <xdr:nvSpPr>
        <xdr:cNvPr id="1049" name="Line 361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SpPr>
          <a:spLocks noChangeShapeType="1"/>
        </xdr:cNvSpPr>
      </xdr:nvSpPr>
      <xdr:spPr bwMode="auto">
        <a:xfrm>
          <a:off x="35290125" y="22564725"/>
          <a:ext cx="0" cy="771525"/>
        </a:xfrm>
        <a:prstGeom prst="line">
          <a:avLst/>
        </a:prstGeom>
        <a:ln>
          <a:solidFill>
            <a:schemeClr val="tx2">
              <a:lumMod val="20000"/>
              <a:lumOff val="80000"/>
            </a:schemeClr>
          </a:solidFill>
          <a:headEnd/>
          <a:tailEnd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  <xdr:twoCellAnchor>
    <xdr:from>
      <xdr:col>82</xdr:col>
      <xdr:colOff>142875</xdr:colOff>
      <xdr:row>52</xdr:row>
      <xdr:rowOff>185208</xdr:rowOff>
    </xdr:from>
    <xdr:to>
      <xdr:col>83</xdr:col>
      <xdr:colOff>161925</xdr:colOff>
      <xdr:row>53</xdr:row>
      <xdr:rowOff>261408</xdr:rowOff>
    </xdr:to>
    <xdr:sp macro="" textlink="">
      <xdr:nvSpPr>
        <xdr:cNvPr id="1300" name="Oval 362" descr="ТК№143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SpPr>
          <a:spLocks noChangeArrowheads="1"/>
        </xdr:cNvSpPr>
      </xdr:nvSpPr>
      <xdr:spPr bwMode="auto">
        <a:xfrm>
          <a:off x="36591875" y="19997208"/>
          <a:ext cx="463550" cy="4572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82</xdr:col>
      <xdr:colOff>171450</xdr:colOff>
      <xdr:row>52</xdr:row>
      <xdr:rowOff>238125</xdr:rowOff>
    </xdr:from>
    <xdr:to>
      <xdr:col>83</xdr:col>
      <xdr:colOff>161925</xdr:colOff>
      <xdr:row>53</xdr:row>
      <xdr:rowOff>266700</xdr:rowOff>
    </xdr:to>
    <xdr:sp macro="" textlink="">
      <xdr:nvSpPr>
        <xdr:cNvPr id="1387" name="Rectangle 363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SpPr>
          <a:spLocks noChangeArrowheads="1"/>
        </xdr:cNvSpPr>
      </xdr:nvSpPr>
      <xdr:spPr bwMode="auto">
        <a:xfrm>
          <a:off x="18526125" y="27289125"/>
          <a:ext cx="438150" cy="4095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4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92</a:t>
          </a:r>
        </a:p>
      </xdr:txBody>
    </xdr:sp>
    <xdr:clientData/>
  </xdr:twoCellAnchor>
  <xdr:twoCellAnchor>
    <xdr:from>
      <xdr:col>78</xdr:col>
      <xdr:colOff>219075</xdr:colOff>
      <xdr:row>61</xdr:row>
      <xdr:rowOff>142875</xdr:rowOff>
    </xdr:from>
    <xdr:to>
      <xdr:col>79</xdr:col>
      <xdr:colOff>238125</xdr:colOff>
      <xdr:row>62</xdr:row>
      <xdr:rowOff>219075</xdr:rowOff>
    </xdr:to>
    <xdr:sp macro="" textlink="">
      <xdr:nvSpPr>
        <xdr:cNvPr id="1051" name="Oval 364" descr="ТК№143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SpPr>
          <a:spLocks noChangeArrowheads="1"/>
        </xdr:cNvSpPr>
      </xdr:nvSpPr>
      <xdr:spPr bwMode="auto">
        <a:xfrm>
          <a:off x="35137725" y="23764875"/>
          <a:ext cx="466725" cy="457200"/>
        </a:xfrm>
        <a:prstGeom prst="ellipse">
          <a:avLst/>
        </a:prstGeom>
        <a:solidFill>
          <a:schemeClr val="bg2">
            <a:lumMod val="90000"/>
          </a:schemeClr>
        </a:solidFill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78</xdr:col>
      <xdr:colOff>238125</xdr:colOff>
      <xdr:row>61</xdr:row>
      <xdr:rowOff>238125</xdr:rowOff>
    </xdr:from>
    <xdr:to>
      <xdr:col>79</xdr:col>
      <xdr:colOff>228600</xdr:colOff>
      <xdr:row>62</xdr:row>
      <xdr:rowOff>266700</xdr:rowOff>
    </xdr:to>
    <xdr:sp macro="" textlink="">
      <xdr:nvSpPr>
        <xdr:cNvPr id="1389" name="Rectangle 365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SpPr>
          <a:spLocks noChangeArrowheads="1"/>
        </xdr:cNvSpPr>
      </xdr:nvSpPr>
      <xdr:spPr bwMode="auto">
        <a:xfrm>
          <a:off x="16802100" y="30718125"/>
          <a:ext cx="438150" cy="4095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94</a:t>
          </a:r>
        </a:p>
      </xdr:txBody>
    </xdr:sp>
    <xdr:clientData/>
  </xdr:twoCellAnchor>
  <xdr:twoCellAnchor>
    <xdr:from>
      <xdr:col>73</xdr:col>
      <xdr:colOff>28575</xdr:colOff>
      <xdr:row>64</xdr:row>
      <xdr:rowOff>40217</xdr:rowOff>
    </xdr:from>
    <xdr:to>
      <xdr:col>73</xdr:col>
      <xdr:colOff>28575</xdr:colOff>
      <xdr:row>65</xdr:row>
      <xdr:rowOff>30692</xdr:rowOff>
    </xdr:to>
    <xdr:sp macro="" textlink="">
      <xdr:nvSpPr>
        <xdr:cNvPr id="1053" name="Line 366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SpPr>
          <a:spLocks noChangeShapeType="1"/>
        </xdr:cNvSpPr>
      </xdr:nvSpPr>
      <xdr:spPr bwMode="auto">
        <a:xfrm>
          <a:off x="32477075" y="24424217"/>
          <a:ext cx="0" cy="371475"/>
        </a:xfrm>
        <a:prstGeom prst="line">
          <a:avLst/>
        </a:prstGeom>
        <a:ln>
          <a:solidFill>
            <a:schemeClr val="tx2">
              <a:lumMod val="20000"/>
              <a:lumOff val="80000"/>
            </a:schemeClr>
          </a:solidFill>
          <a:headEnd/>
          <a:tailEnd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  <xdr:twoCellAnchor>
    <xdr:from>
      <xdr:col>77</xdr:col>
      <xdr:colOff>200025</xdr:colOff>
      <xdr:row>40</xdr:row>
      <xdr:rowOff>257175</xdr:rowOff>
    </xdr:from>
    <xdr:to>
      <xdr:col>79</xdr:col>
      <xdr:colOff>428625</xdr:colOff>
      <xdr:row>42</xdr:row>
      <xdr:rowOff>257175</xdr:rowOff>
    </xdr:to>
    <xdr:sp macro="" textlink="">
      <xdr:nvSpPr>
        <xdr:cNvPr id="1394" name="Rectangle 370" descr="39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SpPr>
          <a:spLocks noChangeArrowheads="1"/>
        </xdr:cNvSpPr>
      </xdr:nvSpPr>
      <xdr:spPr bwMode="auto">
        <a:xfrm>
          <a:off x="16316325" y="22736175"/>
          <a:ext cx="1123950" cy="762000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ru-RU" sz="2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21</a:t>
          </a:r>
        </a:p>
        <a:p>
          <a:pPr algn="r" rtl="0">
            <a:defRPr sz="1000"/>
          </a:pPr>
          <a:endParaRPr lang="ru-RU" sz="20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78</xdr:col>
      <xdr:colOff>228600</xdr:colOff>
      <xdr:row>40</xdr:row>
      <xdr:rowOff>0</xdr:rowOff>
    </xdr:from>
    <xdr:to>
      <xdr:col>79</xdr:col>
      <xdr:colOff>95250</xdr:colOff>
      <xdr:row>40</xdr:row>
      <xdr:rowOff>333375</xdr:rowOff>
    </xdr:to>
    <xdr:sp macro="" textlink="">
      <xdr:nvSpPr>
        <xdr:cNvPr id="1398" name="Text Box 374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SpPr txBox="1">
          <a:spLocks noChangeArrowheads="1"/>
        </xdr:cNvSpPr>
      </xdr:nvSpPr>
      <xdr:spPr bwMode="auto">
        <a:xfrm>
          <a:off x="16792575" y="22479000"/>
          <a:ext cx="314325" cy="33337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ru-RU" sz="16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68</xdr:col>
      <xdr:colOff>228600</xdr:colOff>
      <xdr:row>43</xdr:row>
      <xdr:rowOff>142875</xdr:rowOff>
    </xdr:from>
    <xdr:to>
      <xdr:col>69</xdr:col>
      <xdr:colOff>247650</xdr:colOff>
      <xdr:row>44</xdr:row>
      <xdr:rowOff>219075</xdr:rowOff>
    </xdr:to>
    <xdr:sp macro="" textlink="">
      <xdr:nvSpPr>
        <xdr:cNvPr id="1063" name="Oval 375" descr="ТК№143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SpPr>
          <a:spLocks noChangeArrowheads="1"/>
        </xdr:cNvSpPr>
      </xdr:nvSpPr>
      <xdr:spPr bwMode="auto">
        <a:xfrm>
          <a:off x="32181800" y="16525875"/>
          <a:ext cx="463550" cy="4572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68</xdr:col>
      <xdr:colOff>238125</xdr:colOff>
      <xdr:row>43</xdr:row>
      <xdr:rowOff>238125</xdr:rowOff>
    </xdr:from>
    <xdr:to>
      <xdr:col>69</xdr:col>
      <xdr:colOff>266700</xdr:colOff>
      <xdr:row>44</xdr:row>
      <xdr:rowOff>161925</xdr:rowOff>
    </xdr:to>
    <xdr:sp macro="" textlink="">
      <xdr:nvSpPr>
        <xdr:cNvPr id="1400" name="Rectangle 376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SpPr>
          <a:spLocks noChangeArrowheads="1"/>
        </xdr:cNvSpPr>
      </xdr:nvSpPr>
      <xdr:spPr bwMode="auto">
        <a:xfrm>
          <a:off x="12325350" y="23860125"/>
          <a:ext cx="476250" cy="3048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4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102</a:t>
          </a:r>
        </a:p>
      </xdr:txBody>
    </xdr:sp>
    <xdr:clientData/>
  </xdr:twoCellAnchor>
  <xdr:twoCellAnchor>
    <xdr:from>
      <xdr:col>64</xdr:col>
      <xdr:colOff>323850</xdr:colOff>
      <xdr:row>40</xdr:row>
      <xdr:rowOff>247650</xdr:rowOff>
    </xdr:from>
    <xdr:to>
      <xdr:col>67</xdr:col>
      <xdr:colOff>104775</xdr:colOff>
      <xdr:row>42</xdr:row>
      <xdr:rowOff>247650</xdr:rowOff>
    </xdr:to>
    <xdr:sp macro="" textlink="">
      <xdr:nvSpPr>
        <xdr:cNvPr id="1401" name="Rectangle 377" descr="39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SpPr>
          <a:spLocks noChangeArrowheads="1"/>
        </xdr:cNvSpPr>
      </xdr:nvSpPr>
      <xdr:spPr bwMode="auto">
        <a:xfrm>
          <a:off x="10620375" y="22726650"/>
          <a:ext cx="1123950" cy="762000"/>
        </a:xfrm>
        <a:prstGeom prst="rect">
          <a:avLst/>
        </a:prstGeom>
        <a:solidFill>
          <a:schemeClr val="bg2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ru-RU" sz="2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17</a:t>
          </a:r>
        </a:p>
        <a:p>
          <a:pPr algn="r" rtl="0">
            <a:defRPr sz="1000"/>
          </a:pPr>
          <a:endParaRPr lang="ru-RU" sz="20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68</xdr:col>
      <xdr:colOff>161925</xdr:colOff>
      <xdr:row>39</xdr:row>
      <xdr:rowOff>247650</xdr:rowOff>
    </xdr:from>
    <xdr:to>
      <xdr:col>69</xdr:col>
      <xdr:colOff>276225</xdr:colOff>
      <xdr:row>40</xdr:row>
      <xdr:rowOff>171450</xdr:rowOff>
    </xdr:to>
    <xdr:sp macro="" textlink="">
      <xdr:nvSpPr>
        <xdr:cNvPr id="1403" name="Rectangle 379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SpPr>
          <a:spLocks noChangeArrowheads="1"/>
        </xdr:cNvSpPr>
      </xdr:nvSpPr>
      <xdr:spPr bwMode="auto">
        <a:xfrm>
          <a:off x="12249150" y="22345650"/>
          <a:ext cx="561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4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71</xdr:col>
      <xdr:colOff>9525</xdr:colOff>
      <xdr:row>31</xdr:row>
      <xdr:rowOff>190500</xdr:rowOff>
    </xdr:from>
    <xdr:to>
      <xdr:col>73</xdr:col>
      <xdr:colOff>200025</xdr:colOff>
      <xdr:row>33</xdr:row>
      <xdr:rowOff>190500</xdr:rowOff>
    </xdr:to>
    <xdr:sp macro="" textlink="">
      <xdr:nvSpPr>
        <xdr:cNvPr id="1404" name="Rectangle 380" descr="39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SpPr>
          <a:spLocks noChangeArrowheads="1"/>
        </xdr:cNvSpPr>
      </xdr:nvSpPr>
      <xdr:spPr bwMode="auto">
        <a:xfrm>
          <a:off x="13439775" y="19240500"/>
          <a:ext cx="1085850" cy="762000"/>
        </a:xfrm>
        <a:prstGeom prst="rect">
          <a:avLst/>
        </a:prstGeom>
        <a:noFill/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ru-RU" sz="2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16</a:t>
          </a:r>
        </a:p>
        <a:p>
          <a:pPr algn="r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Парикмахерская</a:t>
          </a:r>
        </a:p>
      </xdr:txBody>
    </xdr:sp>
    <xdr:clientData/>
  </xdr:twoCellAnchor>
  <xdr:twoCellAnchor>
    <xdr:from>
      <xdr:col>64</xdr:col>
      <xdr:colOff>247650</xdr:colOff>
      <xdr:row>31</xdr:row>
      <xdr:rowOff>190500</xdr:rowOff>
    </xdr:from>
    <xdr:to>
      <xdr:col>66</xdr:col>
      <xdr:colOff>438150</xdr:colOff>
      <xdr:row>33</xdr:row>
      <xdr:rowOff>190500</xdr:rowOff>
    </xdr:to>
    <xdr:sp macro="" textlink="">
      <xdr:nvSpPr>
        <xdr:cNvPr id="1406" name="Rectangle 382" descr="39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SpPr>
          <a:spLocks noChangeArrowheads="1"/>
        </xdr:cNvSpPr>
      </xdr:nvSpPr>
      <xdr:spPr bwMode="auto">
        <a:xfrm>
          <a:off x="10544175" y="19240500"/>
          <a:ext cx="1085850" cy="76200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ru-RU" sz="2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14</a:t>
          </a:r>
        </a:p>
        <a:p>
          <a:pPr algn="r" rtl="0">
            <a:defRPr sz="1000"/>
          </a:pPr>
          <a:endParaRPr lang="ru-RU" sz="20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67</xdr:col>
      <xdr:colOff>304800</xdr:colOff>
      <xdr:row>32</xdr:row>
      <xdr:rowOff>190500</xdr:rowOff>
    </xdr:from>
    <xdr:to>
      <xdr:col>68</xdr:col>
      <xdr:colOff>137583</xdr:colOff>
      <xdr:row>33</xdr:row>
      <xdr:rowOff>116417</xdr:rowOff>
    </xdr:to>
    <xdr:sp macro="" textlink="">
      <xdr:nvSpPr>
        <xdr:cNvPr id="1409" name="Text Box 385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SpPr txBox="1">
          <a:spLocks noChangeArrowheads="1"/>
        </xdr:cNvSpPr>
      </xdr:nvSpPr>
      <xdr:spPr bwMode="auto">
        <a:xfrm>
          <a:off x="30086300" y="12382500"/>
          <a:ext cx="277283" cy="306917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ru-RU" sz="16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69</xdr:col>
      <xdr:colOff>304799</xdr:colOff>
      <xdr:row>32</xdr:row>
      <xdr:rowOff>158750</xdr:rowOff>
    </xdr:from>
    <xdr:to>
      <xdr:col>70</xdr:col>
      <xdr:colOff>402166</xdr:colOff>
      <xdr:row>33</xdr:row>
      <xdr:rowOff>349249</xdr:rowOff>
    </xdr:to>
    <xdr:sp macro="" textlink="">
      <xdr:nvSpPr>
        <xdr:cNvPr id="1076" name="Text Box 386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SpPr txBox="1">
          <a:spLocks noChangeArrowheads="1"/>
        </xdr:cNvSpPr>
      </xdr:nvSpPr>
      <xdr:spPr bwMode="auto">
        <a:xfrm>
          <a:off x="32700382" y="12350750"/>
          <a:ext cx="541867" cy="5714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ru-RU" sz="18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>
    <xdr:from>
      <xdr:col>67</xdr:col>
      <xdr:colOff>66675</xdr:colOff>
      <xdr:row>39</xdr:row>
      <xdr:rowOff>66675</xdr:rowOff>
    </xdr:from>
    <xdr:to>
      <xdr:col>67</xdr:col>
      <xdr:colOff>381000</xdr:colOff>
      <xdr:row>40</xdr:row>
      <xdr:rowOff>19050</xdr:rowOff>
    </xdr:to>
    <xdr:sp macro="" textlink="">
      <xdr:nvSpPr>
        <xdr:cNvPr id="1411" name="Text Box 387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SpPr txBox="1">
          <a:spLocks noChangeArrowheads="1"/>
        </xdr:cNvSpPr>
      </xdr:nvSpPr>
      <xdr:spPr bwMode="auto">
        <a:xfrm>
          <a:off x="11706225" y="22164675"/>
          <a:ext cx="314325" cy="33337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ru-RU" sz="16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61</xdr:col>
      <xdr:colOff>219075</xdr:colOff>
      <xdr:row>43</xdr:row>
      <xdr:rowOff>133350</xdr:rowOff>
    </xdr:from>
    <xdr:to>
      <xdr:col>62</xdr:col>
      <xdr:colOff>238125</xdr:colOff>
      <xdr:row>44</xdr:row>
      <xdr:rowOff>209550</xdr:rowOff>
    </xdr:to>
    <xdr:sp macro="" textlink="">
      <xdr:nvSpPr>
        <xdr:cNvPr id="1078" name="Oval 388" descr="ТК№143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SpPr>
          <a:spLocks noChangeArrowheads="1"/>
        </xdr:cNvSpPr>
      </xdr:nvSpPr>
      <xdr:spPr bwMode="auto">
        <a:xfrm>
          <a:off x="27527250" y="16897350"/>
          <a:ext cx="466725" cy="4572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61</xdr:col>
      <xdr:colOff>238125</xdr:colOff>
      <xdr:row>43</xdr:row>
      <xdr:rowOff>238125</xdr:rowOff>
    </xdr:from>
    <xdr:to>
      <xdr:col>62</xdr:col>
      <xdr:colOff>228600</xdr:colOff>
      <xdr:row>44</xdr:row>
      <xdr:rowOff>161925</xdr:rowOff>
    </xdr:to>
    <xdr:sp macro="" textlink="">
      <xdr:nvSpPr>
        <xdr:cNvPr id="1413" name="Rectangle 389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SpPr>
          <a:spLocks noChangeArrowheads="1"/>
        </xdr:cNvSpPr>
      </xdr:nvSpPr>
      <xdr:spPr bwMode="auto">
        <a:xfrm>
          <a:off x="9191625" y="23860125"/>
          <a:ext cx="438150" cy="3048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4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104</a:t>
          </a:r>
        </a:p>
      </xdr:txBody>
    </xdr:sp>
    <xdr:clientData/>
  </xdr:twoCellAnchor>
  <xdr:twoCellAnchor>
    <xdr:from>
      <xdr:col>74</xdr:col>
      <xdr:colOff>276225</xdr:colOff>
      <xdr:row>61</xdr:row>
      <xdr:rowOff>133350</xdr:rowOff>
    </xdr:from>
    <xdr:to>
      <xdr:col>75</xdr:col>
      <xdr:colOff>295275</xdr:colOff>
      <xdr:row>62</xdr:row>
      <xdr:rowOff>209550</xdr:rowOff>
    </xdr:to>
    <xdr:sp macro="" textlink="">
      <xdr:nvSpPr>
        <xdr:cNvPr id="1325" name="Oval 390" descr="ТК№143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SpPr>
          <a:spLocks noChangeArrowheads="1"/>
        </xdr:cNvSpPr>
      </xdr:nvSpPr>
      <xdr:spPr bwMode="auto">
        <a:xfrm>
          <a:off x="33404175" y="23755350"/>
          <a:ext cx="466725" cy="457200"/>
        </a:xfrm>
        <a:prstGeom prst="ellipse">
          <a:avLst/>
        </a:prstGeom>
        <a:solidFill>
          <a:schemeClr val="bg2">
            <a:lumMod val="90000"/>
          </a:schemeClr>
        </a:solidFill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74</xdr:col>
      <xdr:colOff>285750</xdr:colOff>
      <xdr:row>61</xdr:row>
      <xdr:rowOff>228600</xdr:rowOff>
    </xdr:from>
    <xdr:to>
      <xdr:col>75</xdr:col>
      <xdr:colOff>276225</xdr:colOff>
      <xdr:row>62</xdr:row>
      <xdr:rowOff>257175</xdr:rowOff>
    </xdr:to>
    <xdr:sp macro="" textlink="">
      <xdr:nvSpPr>
        <xdr:cNvPr id="1415" name="Rectangle 391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SpPr>
          <a:spLocks noChangeArrowheads="1"/>
        </xdr:cNvSpPr>
      </xdr:nvSpPr>
      <xdr:spPr bwMode="auto">
        <a:xfrm>
          <a:off x="15059025" y="30708600"/>
          <a:ext cx="438150" cy="4095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95</a:t>
          </a:r>
        </a:p>
      </xdr:txBody>
    </xdr:sp>
    <xdr:clientData/>
  </xdr:twoCellAnchor>
  <xdr:twoCellAnchor>
    <xdr:from>
      <xdr:col>73</xdr:col>
      <xdr:colOff>42332</xdr:colOff>
      <xdr:row>64</xdr:row>
      <xdr:rowOff>9525</xdr:rowOff>
    </xdr:from>
    <xdr:to>
      <xdr:col>75</xdr:col>
      <xdr:colOff>57149</xdr:colOff>
      <xdr:row>64</xdr:row>
      <xdr:rowOff>21167</xdr:rowOff>
    </xdr:to>
    <xdr:sp macro="" textlink="">
      <xdr:nvSpPr>
        <xdr:cNvPr id="1080" name="Line 392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SpPr>
          <a:spLocks noChangeShapeType="1"/>
        </xdr:cNvSpPr>
      </xdr:nvSpPr>
      <xdr:spPr bwMode="auto">
        <a:xfrm flipH="1">
          <a:off x="32490832" y="24393525"/>
          <a:ext cx="903817" cy="11642"/>
        </a:xfrm>
        <a:prstGeom prst="line">
          <a:avLst/>
        </a:prstGeom>
        <a:ln>
          <a:solidFill>
            <a:schemeClr val="tx2">
              <a:lumMod val="20000"/>
              <a:lumOff val="80000"/>
            </a:schemeClr>
          </a:solidFill>
          <a:headEnd/>
          <a:tailEnd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  <xdr:twoCellAnchor>
    <xdr:from>
      <xdr:col>72</xdr:col>
      <xdr:colOff>78317</xdr:colOff>
      <xdr:row>65</xdr:row>
      <xdr:rowOff>31750</xdr:rowOff>
    </xdr:from>
    <xdr:to>
      <xdr:col>73</xdr:col>
      <xdr:colOff>49742</xdr:colOff>
      <xdr:row>68</xdr:row>
      <xdr:rowOff>69850</xdr:rowOff>
    </xdr:to>
    <xdr:sp macro="" textlink="">
      <xdr:nvSpPr>
        <xdr:cNvPr id="1081" name="Freeform 399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SpPr>
          <a:spLocks/>
        </xdr:cNvSpPr>
      </xdr:nvSpPr>
      <xdr:spPr bwMode="auto">
        <a:xfrm>
          <a:off x="32082317" y="24796750"/>
          <a:ext cx="415925" cy="1181100"/>
        </a:xfrm>
        <a:custGeom>
          <a:avLst/>
          <a:gdLst>
            <a:gd name="T0" fmla="*/ 2147483647 w 69"/>
            <a:gd name="T1" fmla="*/ 0 h 40"/>
            <a:gd name="T2" fmla="*/ 0 w 69"/>
            <a:gd name="T3" fmla="*/ 2147483647 h 40"/>
            <a:gd name="T4" fmla="*/ 0 60000 65536"/>
            <a:gd name="T5" fmla="*/ 0 60000 65536"/>
            <a:gd name="T6" fmla="*/ 0 w 69"/>
            <a:gd name="T7" fmla="*/ 0 h 40"/>
            <a:gd name="T8" fmla="*/ 69 w 69"/>
            <a:gd name="T9" fmla="*/ 40 h 40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69" h="40">
              <a:moveTo>
                <a:pt x="69" y="0"/>
              </a:moveTo>
              <a:cubicBezTo>
                <a:pt x="43" y="8"/>
                <a:pt x="17" y="16"/>
                <a:pt x="0" y="40"/>
              </a:cubicBezTo>
            </a:path>
          </a:pathLst>
        </a:custGeom>
        <a:noFill/>
        <a:ln w="6350">
          <a:solidFill>
            <a:schemeClr val="tx2">
              <a:lumMod val="20000"/>
              <a:lumOff val="80000"/>
            </a:schemeClr>
          </a:solidFill>
          <a:round/>
          <a:headEnd/>
          <a:tailEnd/>
        </a:ln>
      </xdr:spPr>
    </xdr:sp>
    <xdr:clientData/>
  </xdr:twoCellAnchor>
  <xdr:twoCellAnchor>
    <xdr:from>
      <xdr:col>72</xdr:col>
      <xdr:colOff>78316</xdr:colOff>
      <xdr:row>68</xdr:row>
      <xdr:rowOff>30691</xdr:rowOff>
    </xdr:from>
    <xdr:to>
      <xdr:col>72</xdr:col>
      <xdr:colOff>116417</xdr:colOff>
      <xdr:row>73</xdr:row>
      <xdr:rowOff>148167</xdr:rowOff>
    </xdr:to>
    <xdr:sp macro="" textlink="">
      <xdr:nvSpPr>
        <xdr:cNvPr id="1083" name="Line 4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SpPr>
          <a:spLocks noChangeShapeType="1"/>
        </xdr:cNvSpPr>
      </xdr:nvSpPr>
      <xdr:spPr bwMode="auto">
        <a:xfrm>
          <a:off x="32082316" y="25938691"/>
          <a:ext cx="38101" cy="2022476"/>
        </a:xfrm>
        <a:prstGeom prst="line">
          <a:avLst/>
        </a:prstGeom>
        <a:noFill/>
        <a:ln w="9525">
          <a:solidFill>
            <a:schemeClr val="tx2">
              <a:lumMod val="20000"/>
              <a:lumOff val="80000"/>
            </a:schemeClr>
          </a:solidFill>
          <a:round/>
          <a:headEnd/>
          <a:tailEnd/>
        </a:ln>
      </xdr:spPr>
    </xdr:sp>
    <xdr:clientData/>
  </xdr:twoCellAnchor>
  <xdr:twoCellAnchor>
    <xdr:from>
      <xdr:col>69</xdr:col>
      <xdr:colOff>349249</xdr:colOff>
      <xdr:row>73</xdr:row>
      <xdr:rowOff>116417</xdr:rowOff>
    </xdr:from>
    <xdr:to>
      <xdr:col>71</xdr:col>
      <xdr:colOff>232831</xdr:colOff>
      <xdr:row>73</xdr:row>
      <xdr:rowOff>127000</xdr:rowOff>
    </xdr:to>
    <xdr:sp macro="" textlink="">
      <xdr:nvSpPr>
        <xdr:cNvPr id="1330" name="Line 401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SpPr>
          <a:spLocks noChangeShapeType="1"/>
        </xdr:cNvSpPr>
      </xdr:nvSpPr>
      <xdr:spPr bwMode="auto">
        <a:xfrm flipH="1">
          <a:off x="31019749" y="27929417"/>
          <a:ext cx="772582" cy="10583"/>
        </a:xfrm>
        <a:prstGeom prst="line">
          <a:avLst/>
        </a:prstGeom>
        <a:noFill/>
        <a:ln w="254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67</xdr:col>
      <xdr:colOff>201083</xdr:colOff>
      <xdr:row>74</xdr:row>
      <xdr:rowOff>187325</xdr:rowOff>
    </xdr:from>
    <xdr:to>
      <xdr:col>70</xdr:col>
      <xdr:colOff>169333</xdr:colOff>
      <xdr:row>76</xdr:row>
      <xdr:rowOff>187325</xdr:rowOff>
    </xdr:to>
    <xdr:sp macro="" textlink="">
      <xdr:nvSpPr>
        <xdr:cNvPr id="1332" name="Rectangle 403" descr="39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SpPr>
          <a:spLocks noChangeArrowheads="1"/>
        </xdr:cNvSpPr>
      </xdr:nvSpPr>
      <xdr:spPr bwMode="auto">
        <a:xfrm>
          <a:off x="29982583" y="28381325"/>
          <a:ext cx="1301750" cy="762000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anchor="ctr"/>
        <a:lstStyle/>
        <a:p>
          <a:pPr algn="ctr"/>
          <a:r>
            <a:rPr lang="ru-RU" sz="1800"/>
            <a:t>ДД,             </a:t>
          </a:r>
          <a:r>
            <a:rPr lang="ru-RU" sz="1200"/>
            <a:t>ул. Пушкина, 12В</a:t>
          </a:r>
        </a:p>
      </xdr:txBody>
    </xdr:sp>
    <xdr:clientData/>
  </xdr:twoCellAnchor>
  <xdr:twoCellAnchor>
    <xdr:from>
      <xdr:col>61</xdr:col>
      <xdr:colOff>219075</xdr:colOff>
      <xdr:row>53</xdr:row>
      <xdr:rowOff>152400</xdr:rowOff>
    </xdr:from>
    <xdr:to>
      <xdr:col>62</xdr:col>
      <xdr:colOff>238125</xdr:colOff>
      <xdr:row>54</xdr:row>
      <xdr:rowOff>228600</xdr:rowOff>
    </xdr:to>
    <xdr:sp macro="" textlink="">
      <xdr:nvSpPr>
        <xdr:cNvPr id="1087" name="Oval 404" descr="ТК№143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SpPr>
          <a:spLocks noChangeArrowheads="1"/>
        </xdr:cNvSpPr>
      </xdr:nvSpPr>
      <xdr:spPr bwMode="auto">
        <a:xfrm>
          <a:off x="27527250" y="20726400"/>
          <a:ext cx="466725" cy="4572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61</xdr:col>
      <xdr:colOff>228600</xdr:colOff>
      <xdr:row>53</xdr:row>
      <xdr:rowOff>247650</xdr:rowOff>
    </xdr:from>
    <xdr:to>
      <xdr:col>62</xdr:col>
      <xdr:colOff>219075</xdr:colOff>
      <xdr:row>54</xdr:row>
      <xdr:rowOff>171450</xdr:rowOff>
    </xdr:to>
    <xdr:sp macro="" textlink="">
      <xdr:nvSpPr>
        <xdr:cNvPr id="1429" name="Rectangle 405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SpPr>
          <a:spLocks noChangeArrowheads="1"/>
        </xdr:cNvSpPr>
      </xdr:nvSpPr>
      <xdr:spPr bwMode="auto">
        <a:xfrm>
          <a:off x="9182100" y="27679650"/>
          <a:ext cx="438150" cy="3048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4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105</a:t>
          </a:r>
        </a:p>
      </xdr:txBody>
    </xdr:sp>
    <xdr:clientData/>
  </xdr:twoCellAnchor>
  <xdr:twoCellAnchor>
    <xdr:from>
      <xdr:col>61</xdr:col>
      <xdr:colOff>209550</xdr:colOff>
      <xdr:row>61</xdr:row>
      <xdr:rowOff>142875</xdr:rowOff>
    </xdr:from>
    <xdr:to>
      <xdr:col>62</xdr:col>
      <xdr:colOff>228600</xdr:colOff>
      <xdr:row>62</xdr:row>
      <xdr:rowOff>219075</xdr:rowOff>
    </xdr:to>
    <xdr:sp macro="" textlink="">
      <xdr:nvSpPr>
        <xdr:cNvPr id="1109" name="Oval 408" descr="ТК№143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SpPr>
          <a:spLocks noChangeArrowheads="1"/>
        </xdr:cNvSpPr>
      </xdr:nvSpPr>
      <xdr:spPr bwMode="auto">
        <a:xfrm>
          <a:off x="29049133" y="23119292"/>
          <a:ext cx="463550" cy="4572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61</xdr:col>
      <xdr:colOff>238125</xdr:colOff>
      <xdr:row>61</xdr:row>
      <xdr:rowOff>247650</xdr:rowOff>
    </xdr:from>
    <xdr:to>
      <xdr:col>62</xdr:col>
      <xdr:colOff>228600</xdr:colOff>
      <xdr:row>62</xdr:row>
      <xdr:rowOff>171450</xdr:rowOff>
    </xdr:to>
    <xdr:sp macro="" textlink="">
      <xdr:nvSpPr>
        <xdr:cNvPr id="1433" name="Rectangle 409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SpPr>
          <a:spLocks noChangeArrowheads="1"/>
        </xdr:cNvSpPr>
      </xdr:nvSpPr>
      <xdr:spPr bwMode="auto">
        <a:xfrm>
          <a:off x="9191625" y="30727650"/>
          <a:ext cx="438150" cy="3048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4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99</a:t>
          </a:r>
        </a:p>
      </xdr:txBody>
    </xdr:sp>
    <xdr:clientData/>
  </xdr:twoCellAnchor>
  <xdr:twoCellAnchor>
    <xdr:from>
      <xdr:col>66</xdr:col>
      <xdr:colOff>66675</xdr:colOff>
      <xdr:row>66</xdr:row>
      <xdr:rowOff>123825</xdr:rowOff>
    </xdr:from>
    <xdr:to>
      <xdr:col>67</xdr:col>
      <xdr:colOff>85725</xdr:colOff>
      <xdr:row>67</xdr:row>
      <xdr:rowOff>200025</xdr:rowOff>
    </xdr:to>
    <xdr:sp macro="" textlink="">
      <xdr:nvSpPr>
        <xdr:cNvPr id="1339" name="Oval 412" descr="ТК№143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SpPr>
          <a:spLocks noChangeArrowheads="1"/>
        </xdr:cNvSpPr>
      </xdr:nvSpPr>
      <xdr:spPr bwMode="auto">
        <a:xfrm>
          <a:off x="29613225" y="25650825"/>
          <a:ext cx="466725" cy="4572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66</xdr:col>
      <xdr:colOff>95250</xdr:colOff>
      <xdr:row>66</xdr:row>
      <xdr:rowOff>228600</xdr:rowOff>
    </xdr:from>
    <xdr:to>
      <xdr:col>67</xdr:col>
      <xdr:colOff>85725</xdr:colOff>
      <xdr:row>67</xdr:row>
      <xdr:rowOff>152400</xdr:rowOff>
    </xdr:to>
    <xdr:sp macro="" textlink="">
      <xdr:nvSpPr>
        <xdr:cNvPr id="1437" name="Rectangle 413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SpPr>
          <a:spLocks noChangeArrowheads="1"/>
        </xdr:cNvSpPr>
      </xdr:nvSpPr>
      <xdr:spPr bwMode="auto">
        <a:xfrm>
          <a:off x="11287125" y="32613600"/>
          <a:ext cx="438150" cy="3048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4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100</a:t>
          </a:r>
        </a:p>
      </xdr:txBody>
    </xdr:sp>
    <xdr:clientData/>
  </xdr:twoCellAnchor>
  <xdr:twoCellAnchor>
    <xdr:from>
      <xdr:col>67</xdr:col>
      <xdr:colOff>222250</xdr:colOff>
      <xdr:row>69</xdr:row>
      <xdr:rowOff>19050</xdr:rowOff>
    </xdr:from>
    <xdr:to>
      <xdr:col>70</xdr:col>
      <xdr:colOff>161925</xdr:colOff>
      <xdr:row>71</xdr:row>
      <xdr:rowOff>19050</xdr:rowOff>
    </xdr:to>
    <xdr:sp macro="" textlink="">
      <xdr:nvSpPr>
        <xdr:cNvPr id="1438" name="Rectangle 414" descr="39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SpPr>
          <a:spLocks noChangeArrowheads="1"/>
        </xdr:cNvSpPr>
      </xdr:nvSpPr>
      <xdr:spPr bwMode="auto">
        <a:xfrm>
          <a:off x="30003750" y="26308050"/>
          <a:ext cx="1273175" cy="762000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27432" rIns="27432" bIns="0" anchor="t" upright="1"/>
        <a:lstStyle/>
        <a:p>
          <a:pPr algn="ctr" rtl="0">
            <a:defRPr sz="1000"/>
          </a:pPr>
          <a:r>
            <a:rPr lang="ru-RU" sz="15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ДД</a:t>
          </a:r>
        </a:p>
        <a:p>
          <a:pPr algn="ctr" rtl="0">
            <a:defRPr sz="1000"/>
          </a:pPr>
          <a:r>
            <a:rPr lang="ru-RU" sz="15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"Паруса надежды"</a:t>
          </a:r>
        </a:p>
      </xdr:txBody>
    </xdr:sp>
    <xdr:clientData/>
  </xdr:twoCellAnchor>
  <xdr:twoCellAnchor>
    <xdr:from>
      <xdr:col>66</xdr:col>
      <xdr:colOff>304800</xdr:colOff>
      <xdr:row>64</xdr:row>
      <xdr:rowOff>352425</xdr:rowOff>
    </xdr:from>
    <xdr:to>
      <xdr:col>66</xdr:col>
      <xdr:colOff>304800</xdr:colOff>
      <xdr:row>66</xdr:row>
      <xdr:rowOff>123825</xdr:rowOff>
    </xdr:to>
    <xdr:sp macro="" textlink="">
      <xdr:nvSpPr>
        <xdr:cNvPr id="1344" name="Line 417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SpPr>
          <a:spLocks noChangeShapeType="1"/>
        </xdr:cNvSpPr>
      </xdr:nvSpPr>
      <xdr:spPr bwMode="auto">
        <a:xfrm flipV="1">
          <a:off x="29851350" y="25117425"/>
          <a:ext cx="0" cy="533400"/>
        </a:xfrm>
        <a:prstGeom prst="line">
          <a:avLst/>
        </a:prstGeom>
        <a:noFill/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65</xdr:col>
      <xdr:colOff>9525</xdr:colOff>
      <xdr:row>53</xdr:row>
      <xdr:rowOff>371475</xdr:rowOff>
    </xdr:from>
    <xdr:to>
      <xdr:col>67</xdr:col>
      <xdr:colOff>0</xdr:colOff>
      <xdr:row>57</xdr:row>
      <xdr:rowOff>352425</xdr:rowOff>
    </xdr:to>
    <xdr:sp macro="" textlink="">
      <xdr:nvSpPr>
        <xdr:cNvPr id="1443" name="Rectangle 419" descr="39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SpPr>
          <a:spLocks noChangeArrowheads="1"/>
        </xdr:cNvSpPr>
      </xdr:nvSpPr>
      <xdr:spPr bwMode="auto">
        <a:xfrm>
          <a:off x="10753725" y="27803475"/>
          <a:ext cx="885825" cy="1504950"/>
        </a:xfrm>
        <a:prstGeom prst="rect">
          <a:avLst/>
        </a:prstGeom>
        <a:solidFill>
          <a:schemeClr val="bg2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ru-RU" sz="2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12А</a:t>
          </a:r>
        </a:p>
      </xdr:txBody>
    </xdr:sp>
    <xdr:clientData/>
  </xdr:twoCellAnchor>
  <xdr:twoCellAnchor>
    <xdr:from>
      <xdr:col>58</xdr:col>
      <xdr:colOff>378558</xdr:colOff>
      <xdr:row>54</xdr:row>
      <xdr:rowOff>238125</xdr:rowOff>
    </xdr:from>
    <xdr:to>
      <xdr:col>60</xdr:col>
      <xdr:colOff>126999</xdr:colOff>
      <xdr:row>58</xdr:row>
      <xdr:rowOff>190500</xdr:rowOff>
    </xdr:to>
    <xdr:sp macro="" textlink="">
      <xdr:nvSpPr>
        <xdr:cNvPr id="1444" name="Rectangle 420" descr="39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SpPr>
          <a:spLocks noChangeArrowheads="1"/>
        </xdr:cNvSpPr>
      </xdr:nvSpPr>
      <xdr:spPr bwMode="auto">
        <a:xfrm>
          <a:off x="26159558" y="20812125"/>
          <a:ext cx="637441" cy="1476375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ru-RU" sz="2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10А</a:t>
          </a:r>
        </a:p>
      </xdr:txBody>
    </xdr:sp>
    <xdr:clientData/>
  </xdr:twoCellAnchor>
  <xdr:twoCellAnchor>
    <xdr:from>
      <xdr:col>116</xdr:col>
      <xdr:colOff>203201</xdr:colOff>
      <xdr:row>44</xdr:row>
      <xdr:rowOff>368299</xdr:rowOff>
    </xdr:from>
    <xdr:to>
      <xdr:col>118</xdr:col>
      <xdr:colOff>304801</xdr:colOff>
      <xdr:row>45</xdr:row>
      <xdr:rowOff>292100</xdr:rowOff>
    </xdr:to>
    <xdr:sp macro="" textlink="">
      <xdr:nvSpPr>
        <xdr:cNvPr id="1454" name="Text Box 43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SpPr txBox="1">
          <a:spLocks noChangeArrowheads="1"/>
        </xdr:cNvSpPr>
      </xdr:nvSpPr>
      <xdr:spPr bwMode="auto">
        <a:xfrm>
          <a:off x="53492401" y="17132299"/>
          <a:ext cx="990600" cy="304801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</a:t>
          </a: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Зад.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Ду80-2  </a:t>
          </a:r>
        </a:p>
      </xdr:txBody>
    </xdr:sp>
    <xdr:clientData/>
  </xdr:twoCellAnchor>
  <xdr:twoCellAnchor>
    <xdr:from>
      <xdr:col>106</xdr:col>
      <xdr:colOff>280147</xdr:colOff>
      <xdr:row>42</xdr:row>
      <xdr:rowOff>224118</xdr:rowOff>
    </xdr:from>
    <xdr:to>
      <xdr:col>109</xdr:col>
      <xdr:colOff>127747</xdr:colOff>
      <xdr:row>43</xdr:row>
      <xdr:rowOff>109818</xdr:rowOff>
    </xdr:to>
    <xdr:sp macro="" textlink="">
      <xdr:nvSpPr>
        <xdr:cNvPr id="360" name="Text Box 241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29415441" y="23465118"/>
          <a:ext cx="1192306" cy="2667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.Ду250-2</a:t>
          </a:r>
        </a:p>
      </xdr:txBody>
    </xdr:sp>
    <xdr:clientData/>
  </xdr:twoCellAnchor>
  <xdr:twoCellAnchor>
    <xdr:from>
      <xdr:col>99</xdr:col>
      <xdr:colOff>56030</xdr:colOff>
      <xdr:row>43</xdr:row>
      <xdr:rowOff>44823</xdr:rowOff>
    </xdr:from>
    <xdr:to>
      <xdr:col>101</xdr:col>
      <xdr:colOff>351305</xdr:colOff>
      <xdr:row>43</xdr:row>
      <xdr:rowOff>311523</xdr:rowOff>
    </xdr:to>
    <xdr:sp macro="" textlink="">
      <xdr:nvSpPr>
        <xdr:cNvPr id="361" name="Text Box 24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26053677" y="23666823"/>
          <a:ext cx="1191746" cy="2667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</a:t>
          </a: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Зад.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Ду80-2  </a:t>
          </a:r>
        </a:p>
      </xdr:txBody>
    </xdr:sp>
    <xdr:clientData/>
  </xdr:twoCellAnchor>
  <xdr:twoCellAnchor>
    <xdr:from>
      <xdr:col>98</xdr:col>
      <xdr:colOff>437029</xdr:colOff>
      <xdr:row>39</xdr:row>
      <xdr:rowOff>145676</xdr:rowOff>
    </xdr:from>
    <xdr:to>
      <xdr:col>101</xdr:col>
      <xdr:colOff>284069</xdr:colOff>
      <xdr:row>40</xdr:row>
      <xdr:rowOff>31376</xdr:rowOff>
    </xdr:to>
    <xdr:sp macro="" textlink="">
      <xdr:nvSpPr>
        <xdr:cNvPr id="362" name="Text Box 24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25986441" y="22243676"/>
          <a:ext cx="1191746" cy="2667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96</xdr:col>
      <xdr:colOff>0</xdr:colOff>
      <xdr:row>43</xdr:row>
      <xdr:rowOff>0</xdr:rowOff>
    </xdr:from>
    <xdr:to>
      <xdr:col>98</xdr:col>
      <xdr:colOff>295275</xdr:colOff>
      <xdr:row>43</xdr:row>
      <xdr:rowOff>266700</xdr:rowOff>
    </xdr:to>
    <xdr:sp macro="" textlink="">
      <xdr:nvSpPr>
        <xdr:cNvPr id="363" name="Text Box 24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24652941" y="23622000"/>
          <a:ext cx="1191746" cy="2667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</a:t>
          </a: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Зад.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Ду100-2  </a:t>
          </a:r>
        </a:p>
      </xdr:txBody>
    </xdr:sp>
    <xdr:clientData/>
  </xdr:twoCellAnchor>
  <xdr:twoCellAnchor>
    <xdr:from>
      <xdr:col>90</xdr:col>
      <xdr:colOff>437030</xdr:colOff>
      <xdr:row>44</xdr:row>
      <xdr:rowOff>33616</xdr:rowOff>
    </xdr:from>
    <xdr:to>
      <xdr:col>93</xdr:col>
      <xdr:colOff>284070</xdr:colOff>
      <xdr:row>45</xdr:row>
      <xdr:rowOff>347381</xdr:rowOff>
    </xdr:to>
    <xdr:sp macro="" textlink="">
      <xdr:nvSpPr>
        <xdr:cNvPr id="364" name="Text Box 24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22400559" y="24036616"/>
          <a:ext cx="1191746" cy="69476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</a:t>
          </a: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Кран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Ду32-2 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Зад.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150 - 2 </a:t>
          </a:r>
        </a:p>
      </xdr:txBody>
    </xdr:sp>
    <xdr:clientData/>
  </xdr:twoCellAnchor>
  <xdr:twoCellAnchor>
    <xdr:from>
      <xdr:col>91</xdr:col>
      <xdr:colOff>33617</xdr:colOff>
      <xdr:row>58</xdr:row>
      <xdr:rowOff>11206</xdr:rowOff>
    </xdr:from>
    <xdr:to>
      <xdr:col>93</xdr:col>
      <xdr:colOff>328893</xdr:colOff>
      <xdr:row>58</xdr:row>
      <xdr:rowOff>277906</xdr:rowOff>
    </xdr:to>
    <xdr:sp macro="" textlink="">
      <xdr:nvSpPr>
        <xdr:cNvPr id="365" name="Text Box 24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22445382" y="29348206"/>
          <a:ext cx="1191746" cy="2667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</a:t>
          </a: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Зад.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Ду100-2  </a:t>
          </a:r>
        </a:p>
      </xdr:txBody>
    </xdr:sp>
    <xdr:clientData/>
  </xdr:twoCellAnchor>
  <xdr:twoCellAnchor>
    <xdr:from>
      <xdr:col>85</xdr:col>
      <xdr:colOff>421342</xdr:colOff>
      <xdr:row>45</xdr:row>
      <xdr:rowOff>137583</xdr:rowOff>
    </xdr:from>
    <xdr:to>
      <xdr:col>88</xdr:col>
      <xdr:colOff>268382</xdr:colOff>
      <xdr:row>46</xdr:row>
      <xdr:rowOff>21166</xdr:rowOff>
    </xdr:to>
    <xdr:sp macro="" textlink="">
      <xdr:nvSpPr>
        <xdr:cNvPr id="366" name="Text Box 24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39928925" y="17282583"/>
          <a:ext cx="1180540" cy="264583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 </a:t>
          </a:r>
        </a:p>
      </xdr:txBody>
    </xdr:sp>
    <xdr:clientData/>
  </xdr:twoCellAnchor>
  <xdr:twoCellAnchor>
    <xdr:from>
      <xdr:col>82</xdr:col>
      <xdr:colOff>248772</xdr:colOff>
      <xdr:row>44</xdr:row>
      <xdr:rowOff>293593</xdr:rowOff>
    </xdr:from>
    <xdr:to>
      <xdr:col>85</xdr:col>
      <xdr:colOff>95812</xdr:colOff>
      <xdr:row>45</xdr:row>
      <xdr:rowOff>179293</xdr:rowOff>
    </xdr:to>
    <xdr:sp macro="" textlink="">
      <xdr:nvSpPr>
        <xdr:cNvPr id="367" name="Text Box 24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18626419" y="24296593"/>
          <a:ext cx="1191746" cy="2667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</a:t>
          </a: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Зад.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Ду150-2  </a:t>
          </a:r>
        </a:p>
      </xdr:txBody>
    </xdr:sp>
    <xdr:clientData/>
  </xdr:twoCellAnchor>
  <xdr:twoCellAnchor>
    <xdr:from>
      <xdr:col>81</xdr:col>
      <xdr:colOff>78441</xdr:colOff>
      <xdr:row>42</xdr:row>
      <xdr:rowOff>212912</xdr:rowOff>
    </xdr:from>
    <xdr:to>
      <xdr:col>83</xdr:col>
      <xdr:colOff>373717</xdr:colOff>
      <xdr:row>43</xdr:row>
      <xdr:rowOff>98612</xdr:rowOff>
    </xdr:to>
    <xdr:sp macro="" textlink="">
      <xdr:nvSpPr>
        <xdr:cNvPr id="368" name="Text Box 24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18007853" y="23453912"/>
          <a:ext cx="1191746" cy="2667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</a:t>
          </a: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Зад.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Ду150-2  </a:t>
          </a:r>
        </a:p>
      </xdr:txBody>
    </xdr:sp>
    <xdr:clientData/>
  </xdr:twoCellAnchor>
  <xdr:twoCellAnchor>
    <xdr:from>
      <xdr:col>81</xdr:col>
      <xdr:colOff>123264</xdr:colOff>
      <xdr:row>33</xdr:row>
      <xdr:rowOff>44824</xdr:rowOff>
    </xdr:from>
    <xdr:to>
      <xdr:col>83</xdr:col>
      <xdr:colOff>418540</xdr:colOff>
      <xdr:row>33</xdr:row>
      <xdr:rowOff>311524</xdr:rowOff>
    </xdr:to>
    <xdr:sp macro="" textlink="">
      <xdr:nvSpPr>
        <xdr:cNvPr id="369" name="Text Box 24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18052676" y="19856824"/>
          <a:ext cx="1191746" cy="2667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</a:t>
          </a:r>
        </a:p>
      </xdr:txBody>
    </xdr:sp>
    <xdr:clientData/>
  </xdr:twoCellAnchor>
  <xdr:twoCellAnchor>
    <xdr:from>
      <xdr:col>80</xdr:col>
      <xdr:colOff>331694</xdr:colOff>
      <xdr:row>25</xdr:row>
      <xdr:rowOff>264583</xdr:rowOff>
    </xdr:from>
    <xdr:to>
      <xdr:col>83</xdr:col>
      <xdr:colOff>178734</xdr:colOff>
      <xdr:row>27</xdr:row>
      <xdr:rowOff>112058</xdr:rowOff>
    </xdr:to>
    <xdr:sp macro="" textlink="">
      <xdr:nvSpPr>
        <xdr:cNvPr id="370" name="Text Box 24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37616777" y="9789583"/>
          <a:ext cx="1180540" cy="6094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</a:t>
          </a: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Зад.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Ду100-2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.Ду80-2 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 </a:t>
          </a:r>
          <a:r>
            <a:rPr lang="ru-RU" sz="1200" b="1" i="0" u="none" strike="noStrike" baseline="0">
              <a:solidFill>
                <a:srgbClr val="000000"/>
              </a:solidFill>
              <a:latin typeface="Calibri"/>
            </a:rPr>
            <a:t>Вен.</a:t>
          </a:r>
          <a:r>
            <a:rPr lang="ru-RU" sz="1200" b="0" i="0" u="none" strike="noStrike" baseline="0">
              <a:solidFill>
                <a:srgbClr val="000000"/>
              </a:solidFill>
              <a:latin typeface="Calibri"/>
            </a:rPr>
            <a:t>Ду40-2</a:t>
          </a:r>
        </a:p>
      </xdr:txBody>
    </xdr:sp>
    <xdr:clientData/>
  </xdr:twoCellAnchor>
  <xdr:twoCellAnchor>
    <xdr:from>
      <xdr:col>68</xdr:col>
      <xdr:colOff>425824</xdr:colOff>
      <xdr:row>44</xdr:row>
      <xdr:rowOff>224118</xdr:rowOff>
    </xdr:from>
    <xdr:to>
      <xdr:col>71</xdr:col>
      <xdr:colOff>272864</xdr:colOff>
      <xdr:row>45</xdr:row>
      <xdr:rowOff>109818</xdr:rowOff>
    </xdr:to>
    <xdr:sp macro="" textlink="">
      <xdr:nvSpPr>
        <xdr:cNvPr id="371" name="Text Box 24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12528177" y="24227118"/>
          <a:ext cx="1191746" cy="2667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</a:t>
          </a: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Зад.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Ду100-2  </a:t>
          </a:r>
        </a:p>
      </xdr:txBody>
    </xdr:sp>
    <xdr:clientData/>
  </xdr:twoCellAnchor>
  <xdr:twoCellAnchor>
    <xdr:from>
      <xdr:col>69</xdr:col>
      <xdr:colOff>129989</xdr:colOff>
      <xdr:row>39</xdr:row>
      <xdr:rowOff>286871</xdr:rowOff>
    </xdr:from>
    <xdr:to>
      <xdr:col>71</xdr:col>
      <xdr:colOff>425264</xdr:colOff>
      <xdr:row>40</xdr:row>
      <xdr:rowOff>172571</xdr:rowOff>
    </xdr:to>
    <xdr:sp macro="" textlink="">
      <xdr:nvSpPr>
        <xdr:cNvPr id="372" name="Text Box 24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12680577" y="22384871"/>
          <a:ext cx="1191746" cy="2667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</a:t>
          </a:r>
        </a:p>
      </xdr:txBody>
    </xdr:sp>
    <xdr:clientData/>
  </xdr:twoCellAnchor>
  <xdr:twoCellAnchor>
    <xdr:from>
      <xdr:col>60</xdr:col>
      <xdr:colOff>414618</xdr:colOff>
      <xdr:row>42</xdr:row>
      <xdr:rowOff>257736</xdr:rowOff>
    </xdr:from>
    <xdr:to>
      <xdr:col>63</xdr:col>
      <xdr:colOff>261659</xdr:colOff>
      <xdr:row>43</xdr:row>
      <xdr:rowOff>143436</xdr:rowOff>
    </xdr:to>
    <xdr:sp macro="" textlink="">
      <xdr:nvSpPr>
        <xdr:cNvPr id="373" name="Text Box 24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8931089" y="23498736"/>
          <a:ext cx="1191746" cy="2667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</a:t>
          </a: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Зад.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Ду100-2  </a:t>
          </a:r>
        </a:p>
      </xdr:txBody>
    </xdr:sp>
    <xdr:clientData/>
  </xdr:twoCellAnchor>
  <xdr:twoCellAnchor>
    <xdr:from>
      <xdr:col>61</xdr:col>
      <xdr:colOff>414617</xdr:colOff>
      <xdr:row>52</xdr:row>
      <xdr:rowOff>254000</xdr:rowOff>
    </xdr:from>
    <xdr:to>
      <xdr:col>64</xdr:col>
      <xdr:colOff>261657</xdr:colOff>
      <xdr:row>53</xdr:row>
      <xdr:rowOff>280145</xdr:rowOff>
    </xdr:to>
    <xdr:sp macro="" textlink="">
      <xdr:nvSpPr>
        <xdr:cNvPr id="374" name="Text Box 24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29254200" y="19780250"/>
          <a:ext cx="1180540" cy="40714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</a:t>
          </a: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Зад.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Ду80-2</a:t>
          </a:r>
        </a:p>
      </xdr:txBody>
    </xdr:sp>
    <xdr:clientData/>
  </xdr:twoCellAnchor>
  <xdr:twoCellAnchor>
    <xdr:from>
      <xdr:col>61</xdr:col>
      <xdr:colOff>425823</xdr:colOff>
      <xdr:row>60</xdr:row>
      <xdr:rowOff>369794</xdr:rowOff>
    </xdr:from>
    <xdr:to>
      <xdr:col>64</xdr:col>
      <xdr:colOff>272863</xdr:colOff>
      <xdr:row>62</xdr:row>
      <xdr:rowOff>89647</xdr:rowOff>
    </xdr:to>
    <xdr:sp macro="" textlink="">
      <xdr:nvSpPr>
        <xdr:cNvPr id="377" name="Text Box 24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9390529" y="30468794"/>
          <a:ext cx="1191746" cy="481853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Зад. 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Ду80-2</a:t>
          </a:r>
        </a:p>
      </xdr:txBody>
    </xdr:sp>
    <xdr:clientData/>
  </xdr:twoCellAnchor>
  <xdr:twoCellAnchor>
    <xdr:from>
      <xdr:col>64</xdr:col>
      <xdr:colOff>268941</xdr:colOff>
      <xdr:row>67</xdr:row>
      <xdr:rowOff>246529</xdr:rowOff>
    </xdr:from>
    <xdr:to>
      <xdr:col>67</xdr:col>
      <xdr:colOff>115981</xdr:colOff>
      <xdr:row>68</xdr:row>
      <xdr:rowOff>347382</xdr:rowOff>
    </xdr:to>
    <xdr:sp macro="" textlink="">
      <xdr:nvSpPr>
        <xdr:cNvPr id="378" name="Text Box 24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10578353" y="33012529"/>
          <a:ext cx="1191746" cy="481853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</a:t>
          </a: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Кран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Ду25-2</a:t>
          </a:r>
        </a:p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</a:t>
          </a:r>
        </a:p>
      </xdr:txBody>
    </xdr:sp>
    <xdr:clientData/>
  </xdr:twoCellAnchor>
  <xdr:oneCellAnchor>
    <xdr:from>
      <xdr:col>86</xdr:col>
      <xdr:colOff>42331</xdr:colOff>
      <xdr:row>75</xdr:row>
      <xdr:rowOff>220326</xdr:rowOff>
    </xdr:from>
    <xdr:ext cx="1385456" cy="884986"/>
    <xdr:sp macro="" textlink="">
      <xdr:nvSpPr>
        <xdr:cNvPr id="381" name="Rectangle 403" descr="39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SpPr>
          <a:spLocks noChangeArrowheads="1"/>
        </xdr:cNvSpPr>
      </xdr:nvSpPr>
      <xdr:spPr bwMode="auto">
        <a:xfrm>
          <a:off x="39996531" y="28363526"/>
          <a:ext cx="1385456" cy="884986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8288" tIns="0" rIns="0" bIns="0" anchor="t" upright="1">
          <a:spAutoFit/>
        </a:bodyPr>
        <a:lstStyle/>
        <a:p>
          <a:pPr algn="ctr" rtl="0">
            <a:defRPr sz="1000"/>
          </a:pPr>
          <a:r>
            <a:rPr lang="ru-RU" sz="1800">
              <a:latin typeface="Arial" panose="020B0604020202020204" pitchFamily="34" charset="0"/>
              <a:cs typeface="Arial" panose="020B0604020202020204" pitchFamily="34" charset="0"/>
            </a:rPr>
            <a:t>поликлиника№3, </a:t>
          </a:r>
          <a:r>
            <a:rPr lang="ru-RU" sz="1200">
              <a:latin typeface="Arial" panose="020B0604020202020204" pitchFamily="34" charset="0"/>
              <a:cs typeface="Arial" panose="020B0604020202020204" pitchFamily="34" charset="0"/>
            </a:rPr>
            <a:t>пер.Первомайский, 2а</a:t>
          </a:r>
        </a:p>
      </xdr:txBody>
    </xdr:sp>
    <xdr:clientData/>
  </xdr:oneCellAnchor>
  <xdr:twoCellAnchor>
    <xdr:from>
      <xdr:col>31</xdr:col>
      <xdr:colOff>238124</xdr:colOff>
      <xdr:row>40</xdr:row>
      <xdr:rowOff>21167</xdr:rowOff>
    </xdr:from>
    <xdr:to>
      <xdr:col>31</xdr:col>
      <xdr:colOff>254000</xdr:colOff>
      <xdr:row>43</xdr:row>
      <xdr:rowOff>190500</xdr:rowOff>
    </xdr:to>
    <xdr:sp macro="" textlink="">
      <xdr:nvSpPr>
        <xdr:cNvPr id="1368" name="Line 529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SpPr>
          <a:spLocks noChangeShapeType="1"/>
        </xdr:cNvSpPr>
      </xdr:nvSpPr>
      <xdr:spPr bwMode="auto">
        <a:xfrm flipV="1">
          <a:off x="14017624" y="15261167"/>
          <a:ext cx="15876" cy="1312333"/>
        </a:xfrm>
        <a:prstGeom prst="line">
          <a:avLst/>
        </a:prstGeom>
        <a:noFill/>
        <a:ln w="38100">
          <a:solidFill>
            <a:srgbClr val="C00000"/>
          </a:solidFill>
          <a:round/>
          <a:headEnd/>
          <a:tailEnd/>
        </a:ln>
      </xdr:spPr>
    </xdr:sp>
    <xdr:clientData/>
  </xdr:twoCellAnchor>
  <xdr:twoCellAnchor>
    <xdr:from>
      <xdr:col>32</xdr:col>
      <xdr:colOff>438150</xdr:colOff>
      <xdr:row>49</xdr:row>
      <xdr:rowOff>209550</xdr:rowOff>
    </xdr:from>
    <xdr:to>
      <xdr:col>32</xdr:col>
      <xdr:colOff>438150</xdr:colOff>
      <xdr:row>50</xdr:row>
      <xdr:rowOff>152400</xdr:rowOff>
    </xdr:to>
    <xdr:sp macro="" textlink="">
      <xdr:nvSpPr>
        <xdr:cNvPr id="1110" name="Line 52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SpPr>
          <a:spLocks noChangeShapeType="1"/>
        </xdr:cNvSpPr>
      </xdr:nvSpPr>
      <xdr:spPr bwMode="auto">
        <a:xfrm flipV="1">
          <a:off x="14763750" y="19259550"/>
          <a:ext cx="0" cy="323850"/>
        </a:xfrm>
        <a:prstGeom prst="line">
          <a:avLst/>
        </a:prstGeom>
        <a:noFill/>
        <a:ln w="31750">
          <a:solidFill>
            <a:srgbClr val="C00000"/>
          </a:solidFill>
          <a:round/>
          <a:headEnd/>
          <a:tailEnd/>
        </a:ln>
      </xdr:spPr>
    </xdr:sp>
    <xdr:clientData/>
  </xdr:twoCellAnchor>
  <xdr:twoCellAnchor>
    <xdr:from>
      <xdr:col>32</xdr:col>
      <xdr:colOff>438150</xdr:colOff>
      <xdr:row>50</xdr:row>
      <xdr:rowOff>161925</xdr:rowOff>
    </xdr:from>
    <xdr:to>
      <xdr:col>42</xdr:col>
      <xdr:colOff>342900</xdr:colOff>
      <xdr:row>50</xdr:row>
      <xdr:rowOff>180975</xdr:rowOff>
    </xdr:to>
    <xdr:sp macro="" textlink="">
      <xdr:nvSpPr>
        <xdr:cNvPr id="1112" name="Line 519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SpPr>
          <a:spLocks noChangeShapeType="1"/>
        </xdr:cNvSpPr>
      </xdr:nvSpPr>
      <xdr:spPr bwMode="auto">
        <a:xfrm flipH="1" flipV="1">
          <a:off x="14763750" y="19592925"/>
          <a:ext cx="4381500" cy="19050"/>
        </a:xfrm>
        <a:prstGeom prst="line">
          <a:avLst/>
        </a:prstGeom>
        <a:noFill/>
        <a:ln w="31750">
          <a:solidFill>
            <a:srgbClr val="C00000"/>
          </a:solidFill>
          <a:round/>
          <a:headEnd/>
          <a:tailEnd/>
        </a:ln>
      </xdr:spPr>
    </xdr:sp>
    <xdr:clientData/>
  </xdr:twoCellAnchor>
  <xdr:twoCellAnchor>
    <xdr:from>
      <xdr:col>42</xdr:col>
      <xdr:colOff>10584</xdr:colOff>
      <xdr:row>44</xdr:row>
      <xdr:rowOff>190500</xdr:rowOff>
    </xdr:from>
    <xdr:to>
      <xdr:col>43</xdr:col>
      <xdr:colOff>171450</xdr:colOff>
      <xdr:row>55</xdr:row>
      <xdr:rowOff>104775</xdr:rowOff>
    </xdr:to>
    <xdr:sp macro="" textlink="">
      <xdr:nvSpPr>
        <xdr:cNvPr id="1113" name="Line 21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20404667" y="16954500"/>
          <a:ext cx="605366" cy="3840692"/>
        </a:xfrm>
        <a:prstGeom prst="line">
          <a:avLst/>
        </a:prstGeom>
        <a:noFill/>
        <a:ln w="38100">
          <a:solidFill>
            <a:schemeClr val="tx1"/>
          </a:solidFill>
          <a:round/>
          <a:headEnd/>
          <a:tailEnd/>
        </a:ln>
      </xdr:spPr>
    </xdr:sp>
    <xdr:clientData/>
  </xdr:twoCellAnchor>
  <xdr:twoCellAnchor>
    <xdr:from>
      <xdr:col>38</xdr:col>
      <xdr:colOff>438150</xdr:colOff>
      <xdr:row>72</xdr:row>
      <xdr:rowOff>200025</xdr:rowOff>
    </xdr:from>
    <xdr:to>
      <xdr:col>42</xdr:col>
      <xdr:colOff>28575</xdr:colOff>
      <xdr:row>73</xdr:row>
      <xdr:rowOff>323850</xdr:rowOff>
    </xdr:to>
    <xdr:sp macro="" textlink="">
      <xdr:nvSpPr>
        <xdr:cNvPr id="384" name="Text Box 241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19688175" y="21155025"/>
          <a:ext cx="1381125" cy="504825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Зад.  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Ду80 - 4           </a:t>
          </a: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Зад.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Ду80 - 2          </a:t>
          </a:r>
        </a:p>
      </xdr:txBody>
    </xdr:sp>
    <xdr:clientData/>
  </xdr:twoCellAnchor>
  <xdr:twoCellAnchor>
    <xdr:from>
      <xdr:col>5</xdr:col>
      <xdr:colOff>276225</xdr:colOff>
      <xdr:row>32</xdr:row>
      <xdr:rowOff>371475</xdr:rowOff>
    </xdr:from>
    <xdr:to>
      <xdr:col>6</xdr:col>
      <xdr:colOff>266700</xdr:colOff>
      <xdr:row>34</xdr:row>
      <xdr:rowOff>19050</xdr:rowOff>
    </xdr:to>
    <xdr:sp macro="" textlink="">
      <xdr:nvSpPr>
        <xdr:cNvPr id="386" name="Rectangle 122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SpPr>
          <a:spLocks noChangeArrowheads="1"/>
        </xdr:cNvSpPr>
      </xdr:nvSpPr>
      <xdr:spPr bwMode="auto">
        <a:xfrm>
          <a:off x="4752975" y="6086475"/>
          <a:ext cx="438150" cy="4095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ru-RU" sz="14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5</xdr:col>
      <xdr:colOff>104775</xdr:colOff>
      <xdr:row>32</xdr:row>
      <xdr:rowOff>28575</xdr:rowOff>
    </xdr:from>
    <xdr:to>
      <xdr:col>8</xdr:col>
      <xdr:colOff>76200</xdr:colOff>
      <xdr:row>32</xdr:row>
      <xdr:rowOff>304800</xdr:rowOff>
    </xdr:to>
    <xdr:sp macro="" textlink="">
      <xdr:nvSpPr>
        <xdr:cNvPr id="387" name="Text Box 128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4581525" y="5743575"/>
          <a:ext cx="1314450" cy="27622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2</xdr:col>
      <xdr:colOff>152400</xdr:colOff>
      <xdr:row>40</xdr:row>
      <xdr:rowOff>323850</xdr:rowOff>
    </xdr:from>
    <xdr:to>
      <xdr:col>5</xdr:col>
      <xdr:colOff>123825</xdr:colOff>
      <xdr:row>41</xdr:row>
      <xdr:rowOff>219075</xdr:rowOff>
    </xdr:to>
    <xdr:sp macro="" textlink="">
      <xdr:nvSpPr>
        <xdr:cNvPr id="388" name="Text Box 129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3352800" y="9086850"/>
          <a:ext cx="1314450" cy="276225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18</xdr:col>
      <xdr:colOff>247650</xdr:colOff>
      <xdr:row>33</xdr:row>
      <xdr:rowOff>238125</xdr:rowOff>
    </xdr:from>
    <xdr:to>
      <xdr:col>21</xdr:col>
      <xdr:colOff>219075</xdr:colOff>
      <xdr:row>35</xdr:row>
      <xdr:rowOff>133350</xdr:rowOff>
    </xdr:to>
    <xdr:sp macro="" textlink="">
      <xdr:nvSpPr>
        <xdr:cNvPr id="389" name="Text Box 135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10544175" y="6334125"/>
          <a:ext cx="1314450" cy="65722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Зад. 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Ду100 - 4            </a:t>
          </a: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Зад.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Ду80 - 2   </a:t>
          </a:r>
        </a:p>
      </xdr:txBody>
    </xdr:sp>
    <xdr:clientData/>
  </xdr:twoCellAnchor>
  <xdr:twoCellAnchor>
    <xdr:from>
      <xdr:col>18</xdr:col>
      <xdr:colOff>0</xdr:colOff>
      <xdr:row>24</xdr:row>
      <xdr:rowOff>276225</xdr:rowOff>
    </xdr:from>
    <xdr:to>
      <xdr:col>19</xdr:col>
      <xdr:colOff>38100</xdr:colOff>
      <xdr:row>26</xdr:row>
      <xdr:rowOff>28575</xdr:rowOff>
    </xdr:to>
    <xdr:grpSp>
      <xdr:nvGrpSpPr>
        <xdr:cNvPr id="1378" name="Group 141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GrpSpPr>
          <a:grpSpLocks/>
        </xdr:cNvGrpSpPr>
      </xdr:nvGrpSpPr>
      <xdr:grpSpPr bwMode="auto">
        <a:xfrm>
          <a:off x="9819409" y="9420225"/>
          <a:ext cx="488373" cy="514350"/>
          <a:chOff x="1126" y="14216"/>
          <a:chExt cx="51" cy="54"/>
        </a:xfrm>
      </xdr:grpSpPr>
      <xdr:sp macro="" textlink="">
        <xdr:nvSpPr>
          <xdr:cNvPr id="1707" name="Oval 137" descr="ТК№143">
            <a:extLst>
              <a:ext uri="{FF2B5EF4-FFF2-40B4-BE49-F238E27FC236}">
                <a16:creationId xmlns:a16="http://schemas.microsoft.com/office/drawing/2014/main" xmlns="" id="{00000000-0008-0000-0000-0000AB060000}"/>
              </a:ext>
            </a:extLst>
          </xdr:cNvPr>
          <xdr:cNvSpPr>
            <a:spLocks noChangeArrowheads="1"/>
          </xdr:cNvSpPr>
        </xdr:nvSpPr>
        <xdr:spPr bwMode="auto">
          <a:xfrm>
            <a:off x="1126" y="14216"/>
            <a:ext cx="49" cy="48"/>
          </a:xfrm>
          <a:prstGeom prst="ellipse">
            <a:avLst/>
          </a:prstGeom>
          <a:solidFill>
            <a:srgbClr val="FFFFFF"/>
          </a:solidFill>
          <a:ln w="381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92" name="Rectangle 138">
            <a:extLst>
              <a:ext uri="{FF2B5EF4-FFF2-40B4-BE49-F238E27FC236}">
                <a16:creationId xmlns:a16="http://schemas.microsoft.com/office/drawing/2014/main" xmlns="" id="{00000000-0008-0000-0000-000088010000}"/>
              </a:ext>
            </a:extLst>
          </xdr:cNvPr>
          <xdr:cNvSpPr>
            <a:spLocks noChangeArrowheads="1"/>
          </xdr:cNvSpPr>
        </xdr:nvSpPr>
        <xdr:spPr bwMode="auto">
          <a:xfrm>
            <a:off x="1131" y="14227"/>
            <a:ext cx="46" cy="43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ru-RU" sz="1400" b="1" i="0" u="none" strike="noStrike" baseline="0">
                <a:solidFill>
                  <a:srgbClr val="000000"/>
                </a:solidFill>
                <a:latin typeface="Arial Cyr"/>
                <a:cs typeface="Arial Cyr"/>
              </a:rPr>
              <a:t>136а</a:t>
            </a:r>
          </a:p>
        </xdr:txBody>
      </xdr:sp>
    </xdr:grpSp>
    <xdr:clientData/>
  </xdr:twoCellAnchor>
  <xdr:twoCellAnchor>
    <xdr:from>
      <xdr:col>18</xdr:col>
      <xdr:colOff>285750</xdr:colOff>
      <xdr:row>25</xdr:row>
      <xdr:rowOff>276225</xdr:rowOff>
    </xdr:from>
    <xdr:to>
      <xdr:col>21</xdr:col>
      <xdr:colOff>257175</xdr:colOff>
      <xdr:row>27</xdr:row>
      <xdr:rowOff>57150</xdr:rowOff>
    </xdr:to>
    <xdr:sp macro="" textlink="">
      <xdr:nvSpPr>
        <xdr:cNvPr id="393" name="Text Box 139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10582275" y="2943225"/>
          <a:ext cx="1314450" cy="54292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Зад. 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Ду100 - 2                             </a:t>
          </a: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Вен. 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Ду50 - 2</a:t>
          </a:r>
        </a:p>
      </xdr:txBody>
    </xdr:sp>
    <xdr:clientData/>
  </xdr:twoCellAnchor>
  <xdr:twoCellAnchor>
    <xdr:from>
      <xdr:col>18</xdr:col>
      <xdr:colOff>9525</xdr:colOff>
      <xdr:row>25</xdr:row>
      <xdr:rowOff>123825</xdr:rowOff>
    </xdr:from>
    <xdr:to>
      <xdr:col>18</xdr:col>
      <xdr:colOff>31750</xdr:colOff>
      <xdr:row>25</xdr:row>
      <xdr:rowOff>137583</xdr:rowOff>
    </xdr:to>
    <xdr:sp macro="" textlink="">
      <xdr:nvSpPr>
        <xdr:cNvPr id="1380" name="Line 14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SpPr>
          <a:spLocks noChangeShapeType="1"/>
        </xdr:cNvSpPr>
      </xdr:nvSpPr>
      <xdr:spPr bwMode="auto">
        <a:xfrm>
          <a:off x="8010525" y="9648825"/>
          <a:ext cx="22225" cy="13758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25</xdr:col>
      <xdr:colOff>0</xdr:colOff>
      <xdr:row>20</xdr:row>
      <xdr:rowOff>342900</xdr:rowOff>
    </xdr:from>
    <xdr:to>
      <xdr:col>26</xdr:col>
      <xdr:colOff>105834</xdr:colOff>
      <xdr:row>22</xdr:row>
      <xdr:rowOff>95250</xdr:rowOff>
    </xdr:to>
    <xdr:grpSp>
      <xdr:nvGrpSpPr>
        <xdr:cNvPr id="1381" name="Group 142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GrpSpPr>
          <a:grpSpLocks/>
        </xdr:cNvGrpSpPr>
      </xdr:nvGrpSpPr>
      <xdr:grpSpPr bwMode="auto">
        <a:xfrm>
          <a:off x="12971318" y="7962900"/>
          <a:ext cx="556107" cy="514350"/>
          <a:chOff x="1126" y="14216"/>
          <a:chExt cx="51" cy="54"/>
        </a:xfrm>
      </xdr:grpSpPr>
      <xdr:sp macro="" textlink="">
        <xdr:nvSpPr>
          <xdr:cNvPr id="1705" name="Oval 143" descr="ТК№143">
            <a:extLst>
              <a:ext uri="{FF2B5EF4-FFF2-40B4-BE49-F238E27FC236}">
                <a16:creationId xmlns:a16="http://schemas.microsoft.com/office/drawing/2014/main" xmlns="" id="{00000000-0008-0000-0000-0000A9060000}"/>
              </a:ext>
            </a:extLst>
          </xdr:cNvPr>
          <xdr:cNvSpPr>
            <a:spLocks noChangeArrowheads="1"/>
          </xdr:cNvSpPr>
        </xdr:nvSpPr>
        <xdr:spPr bwMode="auto">
          <a:xfrm>
            <a:off x="1126" y="14216"/>
            <a:ext cx="49" cy="48"/>
          </a:xfrm>
          <a:prstGeom prst="ellipse">
            <a:avLst/>
          </a:prstGeom>
          <a:solidFill>
            <a:srgbClr val="FFFFFF"/>
          </a:solidFill>
          <a:ln w="381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97" name="Rectangle 144">
            <a:extLst>
              <a:ext uri="{FF2B5EF4-FFF2-40B4-BE49-F238E27FC236}">
                <a16:creationId xmlns:a16="http://schemas.microsoft.com/office/drawing/2014/main" xmlns="" id="{00000000-0008-0000-0000-00008D010000}"/>
              </a:ext>
            </a:extLst>
          </xdr:cNvPr>
          <xdr:cNvSpPr>
            <a:spLocks noChangeArrowheads="1"/>
          </xdr:cNvSpPr>
        </xdr:nvSpPr>
        <xdr:spPr bwMode="auto">
          <a:xfrm>
            <a:off x="1131" y="14227"/>
            <a:ext cx="46" cy="43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ru-RU" sz="1400" b="1" i="0" u="none" strike="noStrike" baseline="0">
                <a:solidFill>
                  <a:srgbClr val="000000"/>
                </a:solidFill>
                <a:latin typeface="Arial Cyr"/>
                <a:cs typeface="Arial Cyr"/>
              </a:rPr>
              <a:t>137</a:t>
            </a:r>
          </a:p>
        </xdr:txBody>
      </xdr:sp>
    </xdr:grpSp>
    <xdr:clientData/>
  </xdr:twoCellAnchor>
  <xdr:twoCellAnchor>
    <xdr:from>
      <xdr:col>22</xdr:col>
      <xdr:colOff>238125</xdr:colOff>
      <xdr:row>21</xdr:row>
      <xdr:rowOff>104775</xdr:rowOff>
    </xdr:from>
    <xdr:to>
      <xdr:col>25</xdr:col>
      <xdr:colOff>209550</xdr:colOff>
      <xdr:row>22</xdr:row>
      <xdr:rowOff>171450</xdr:rowOff>
    </xdr:to>
    <xdr:sp macro="" textlink="">
      <xdr:nvSpPr>
        <xdr:cNvPr id="398" name="Text Box 145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12973050" y="561975"/>
          <a:ext cx="1314450" cy="44767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                            </a:t>
          </a: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Шкр. 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Ду50 - 2</a:t>
          </a:r>
        </a:p>
      </xdr:txBody>
    </xdr:sp>
    <xdr:clientData/>
  </xdr:twoCellAnchor>
  <xdr:twoCellAnchor>
    <xdr:from>
      <xdr:col>18</xdr:col>
      <xdr:colOff>0</xdr:colOff>
      <xdr:row>32</xdr:row>
      <xdr:rowOff>266700</xdr:rowOff>
    </xdr:from>
    <xdr:to>
      <xdr:col>19</xdr:col>
      <xdr:colOff>19050</xdr:colOff>
      <xdr:row>33</xdr:row>
      <xdr:rowOff>342900</xdr:rowOff>
    </xdr:to>
    <xdr:sp macro="" textlink="">
      <xdr:nvSpPr>
        <xdr:cNvPr id="1383" name="Oval 154" descr="ТК№143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SpPr>
          <a:spLocks noChangeArrowheads="1"/>
        </xdr:cNvSpPr>
      </xdr:nvSpPr>
      <xdr:spPr bwMode="auto">
        <a:xfrm>
          <a:off x="8058150" y="12839700"/>
          <a:ext cx="466725" cy="4572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38100</xdr:colOff>
      <xdr:row>32</xdr:row>
      <xdr:rowOff>371475</xdr:rowOff>
    </xdr:from>
    <xdr:to>
      <xdr:col>19</xdr:col>
      <xdr:colOff>28575</xdr:colOff>
      <xdr:row>34</xdr:row>
      <xdr:rowOff>19050</xdr:rowOff>
    </xdr:to>
    <xdr:sp macro="" textlink="">
      <xdr:nvSpPr>
        <xdr:cNvPr id="400" name="Rectangle 155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SpPr>
          <a:spLocks noChangeArrowheads="1"/>
        </xdr:cNvSpPr>
      </xdr:nvSpPr>
      <xdr:spPr bwMode="auto">
        <a:xfrm>
          <a:off x="10334625" y="6086475"/>
          <a:ext cx="438150" cy="4095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ru-RU" sz="14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135</a:t>
          </a:r>
        </a:p>
      </xdr:txBody>
    </xdr:sp>
    <xdr:clientData/>
  </xdr:twoCellAnchor>
  <xdr:twoCellAnchor>
    <xdr:from>
      <xdr:col>20</xdr:col>
      <xdr:colOff>238125</xdr:colOff>
      <xdr:row>41</xdr:row>
      <xdr:rowOff>85725</xdr:rowOff>
    </xdr:from>
    <xdr:to>
      <xdr:col>21</xdr:col>
      <xdr:colOff>228600</xdr:colOff>
      <xdr:row>42</xdr:row>
      <xdr:rowOff>114300</xdr:rowOff>
    </xdr:to>
    <xdr:sp macro="" textlink="">
      <xdr:nvSpPr>
        <xdr:cNvPr id="402" name="Rectangle 161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SpPr>
          <a:spLocks noChangeArrowheads="1"/>
        </xdr:cNvSpPr>
      </xdr:nvSpPr>
      <xdr:spPr bwMode="auto">
        <a:xfrm>
          <a:off x="9128125" y="15706725"/>
          <a:ext cx="434975" cy="4095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ru-RU" sz="14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18</xdr:col>
      <xdr:colOff>228600</xdr:colOff>
      <xdr:row>34</xdr:row>
      <xdr:rowOff>228600</xdr:rowOff>
    </xdr:from>
    <xdr:to>
      <xdr:col>19</xdr:col>
      <xdr:colOff>0</xdr:colOff>
      <xdr:row>37</xdr:row>
      <xdr:rowOff>0</xdr:rowOff>
    </xdr:to>
    <xdr:sp macro="" textlink="">
      <xdr:nvSpPr>
        <xdr:cNvPr id="1114" name="Line 162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SpPr>
          <a:spLocks noChangeShapeType="1"/>
        </xdr:cNvSpPr>
      </xdr:nvSpPr>
      <xdr:spPr bwMode="auto">
        <a:xfrm>
          <a:off x="8286750" y="13563600"/>
          <a:ext cx="219075" cy="914400"/>
        </a:xfrm>
        <a:prstGeom prst="line">
          <a:avLst/>
        </a:prstGeom>
        <a:noFill/>
        <a:ln w="38100">
          <a:solidFill>
            <a:schemeClr val="tx1"/>
          </a:solidFill>
          <a:round/>
          <a:headEnd/>
          <a:tailEnd/>
        </a:ln>
      </xdr:spPr>
    </xdr:sp>
    <xdr:clientData/>
  </xdr:twoCellAnchor>
  <xdr:twoCellAnchor>
    <xdr:from>
      <xdr:col>18</xdr:col>
      <xdr:colOff>228600</xdr:colOff>
      <xdr:row>33</xdr:row>
      <xdr:rowOff>342900</xdr:rowOff>
    </xdr:from>
    <xdr:to>
      <xdr:col>18</xdr:col>
      <xdr:colOff>228600</xdr:colOff>
      <xdr:row>34</xdr:row>
      <xdr:rowOff>238125</xdr:rowOff>
    </xdr:to>
    <xdr:sp macro="" textlink="">
      <xdr:nvSpPr>
        <xdr:cNvPr id="1388" name="Line 163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SpPr>
          <a:spLocks noChangeShapeType="1"/>
        </xdr:cNvSpPr>
      </xdr:nvSpPr>
      <xdr:spPr bwMode="auto">
        <a:xfrm flipV="1">
          <a:off x="8286750" y="13296900"/>
          <a:ext cx="0" cy="276225"/>
        </a:xfrm>
        <a:prstGeom prst="line">
          <a:avLst/>
        </a:prstGeom>
        <a:noFill/>
        <a:ln w="38100">
          <a:solidFill>
            <a:srgbClr val="C00000"/>
          </a:solidFill>
          <a:round/>
          <a:headEnd/>
          <a:tailEnd/>
        </a:ln>
      </xdr:spPr>
    </xdr:sp>
    <xdr:clientData/>
  </xdr:twoCellAnchor>
  <xdr:oneCellAnchor>
    <xdr:from>
      <xdr:col>18</xdr:col>
      <xdr:colOff>0</xdr:colOff>
      <xdr:row>35</xdr:row>
      <xdr:rowOff>190500</xdr:rowOff>
    </xdr:from>
    <xdr:ext cx="237501" cy="254429"/>
    <xdr:sp macro="" textlink="">
      <xdr:nvSpPr>
        <xdr:cNvPr id="405" name="Text Box 164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8068235" y="13906500"/>
          <a:ext cx="237501" cy="254429"/>
        </a:xfrm>
        <a:prstGeom prst="rect">
          <a:avLst/>
        </a:prstGeom>
        <a:noFill/>
        <a:ln>
          <a:noFill/>
        </a:ln>
      </xdr:spPr>
      <xdr:txBody>
        <a:bodyPr wrap="none" lIns="9144" tIns="18288" rIns="0" bIns="0" anchor="t" upright="1">
          <a:spAutoFit/>
        </a:bodyPr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25</a:t>
          </a:r>
        </a:p>
      </xdr:txBody>
    </xdr:sp>
    <xdr:clientData/>
  </xdr:oneCellAnchor>
  <xdr:twoCellAnchor>
    <xdr:from>
      <xdr:col>20</xdr:col>
      <xdr:colOff>209550</xdr:colOff>
      <xdr:row>43</xdr:row>
      <xdr:rowOff>152400</xdr:rowOff>
    </xdr:from>
    <xdr:to>
      <xdr:col>21</xdr:col>
      <xdr:colOff>228600</xdr:colOff>
      <xdr:row>44</xdr:row>
      <xdr:rowOff>228600</xdr:rowOff>
    </xdr:to>
    <xdr:sp macro="" textlink="">
      <xdr:nvSpPr>
        <xdr:cNvPr id="1390" name="Oval 166" descr="ТК№143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SpPr>
          <a:spLocks noChangeArrowheads="1"/>
        </xdr:cNvSpPr>
      </xdr:nvSpPr>
      <xdr:spPr bwMode="auto">
        <a:xfrm>
          <a:off x="9163050" y="16916400"/>
          <a:ext cx="466725" cy="4572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238125</xdr:colOff>
      <xdr:row>43</xdr:row>
      <xdr:rowOff>238125</xdr:rowOff>
    </xdr:from>
    <xdr:to>
      <xdr:col>21</xdr:col>
      <xdr:colOff>228600</xdr:colOff>
      <xdr:row>44</xdr:row>
      <xdr:rowOff>266700</xdr:rowOff>
    </xdr:to>
    <xdr:sp macro="" textlink="">
      <xdr:nvSpPr>
        <xdr:cNvPr id="407" name="Rectangle 167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SpPr>
          <a:spLocks noChangeArrowheads="1"/>
        </xdr:cNvSpPr>
      </xdr:nvSpPr>
      <xdr:spPr bwMode="auto">
        <a:xfrm>
          <a:off x="11430000" y="10144125"/>
          <a:ext cx="438150" cy="4095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ru-RU" sz="14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133</a:t>
          </a:r>
        </a:p>
      </xdr:txBody>
    </xdr:sp>
    <xdr:clientData/>
  </xdr:twoCellAnchor>
  <xdr:twoCellAnchor>
    <xdr:from>
      <xdr:col>18</xdr:col>
      <xdr:colOff>428625</xdr:colOff>
      <xdr:row>44</xdr:row>
      <xdr:rowOff>314325</xdr:rowOff>
    </xdr:from>
    <xdr:to>
      <xdr:col>22</xdr:col>
      <xdr:colOff>428625</xdr:colOff>
      <xdr:row>46</xdr:row>
      <xdr:rowOff>257175</xdr:rowOff>
    </xdr:to>
    <xdr:sp macro="" textlink="">
      <xdr:nvSpPr>
        <xdr:cNvPr id="408" name="Text Box 168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SpPr txBox="1">
          <a:spLocks noChangeArrowheads="1"/>
        </xdr:cNvSpPr>
      </xdr:nvSpPr>
      <xdr:spPr bwMode="auto">
        <a:xfrm>
          <a:off x="10725150" y="10601325"/>
          <a:ext cx="1790700" cy="70485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Зад.  сек. 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Ду200 - 2           </a:t>
          </a: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Зад.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Ду150-2       перемычка Зад. Ду100   </a:t>
          </a:r>
        </a:p>
      </xdr:txBody>
    </xdr:sp>
    <xdr:clientData/>
  </xdr:twoCellAnchor>
  <xdr:twoCellAnchor>
    <xdr:from>
      <xdr:col>31</xdr:col>
      <xdr:colOff>20109</xdr:colOff>
      <xdr:row>43</xdr:row>
      <xdr:rowOff>144991</xdr:rowOff>
    </xdr:from>
    <xdr:to>
      <xdr:col>32</xdr:col>
      <xdr:colOff>58209</xdr:colOff>
      <xdr:row>44</xdr:row>
      <xdr:rowOff>278341</xdr:rowOff>
    </xdr:to>
    <xdr:grpSp>
      <xdr:nvGrpSpPr>
        <xdr:cNvPr id="1117" name="Group 176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GrpSpPr>
          <a:grpSpLocks/>
        </xdr:cNvGrpSpPr>
      </xdr:nvGrpSpPr>
      <xdr:grpSpPr bwMode="auto">
        <a:xfrm>
          <a:off x="15693064" y="16527991"/>
          <a:ext cx="488372" cy="514350"/>
          <a:chOff x="1901" y="14734"/>
          <a:chExt cx="51" cy="54"/>
        </a:xfrm>
      </xdr:grpSpPr>
      <xdr:sp macro="" textlink="">
        <xdr:nvSpPr>
          <xdr:cNvPr id="1701" name="Oval 177" descr="ТК№143">
            <a:extLst>
              <a:ext uri="{FF2B5EF4-FFF2-40B4-BE49-F238E27FC236}">
                <a16:creationId xmlns:a16="http://schemas.microsoft.com/office/drawing/2014/main" xmlns="" id="{00000000-0008-0000-0000-0000A5060000}"/>
              </a:ext>
            </a:extLst>
          </xdr:cNvPr>
          <xdr:cNvSpPr>
            <a:spLocks noChangeArrowheads="1"/>
          </xdr:cNvSpPr>
        </xdr:nvSpPr>
        <xdr:spPr bwMode="auto">
          <a:xfrm>
            <a:off x="1901" y="14734"/>
            <a:ext cx="49" cy="48"/>
          </a:xfrm>
          <a:prstGeom prst="ellipse">
            <a:avLst/>
          </a:prstGeom>
          <a:solidFill>
            <a:srgbClr val="FFFFFF"/>
          </a:solidFill>
          <a:ln w="381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15" name="Rectangle 178">
            <a:extLst>
              <a:ext uri="{FF2B5EF4-FFF2-40B4-BE49-F238E27FC236}">
                <a16:creationId xmlns:a16="http://schemas.microsoft.com/office/drawing/2014/main" xmlns="" id="{00000000-0008-0000-0000-00009F010000}"/>
              </a:ext>
            </a:extLst>
          </xdr:cNvPr>
          <xdr:cNvSpPr>
            <a:spLocks noChangeArrowheads="1"/>
          </xdr:cNvSpPr>
        </xdr:nvSpPr>
        <xdr:spPr bwMode="auto">
          <a:xfrm>
            <a:off x="1906" y="14745"/>
            <a:ext cx="46" cy="43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ru-RU" sz="1400" b="1" i="0" u="none" strike="noStrike" baseline="0">
                <a:solidFill>
                  <a:srgbClr val="000000"/>
                </a:solidFill>
                <a:latin typeface="Arial Cyr"/>
                <a:cs typeface="Arial Cyr"/>
              </a:rPr>
              <a:t>130</a:t>
            </a:r>
          </a:p>
        </xdr:txBody>
      </xdr:sp>
    </xdr:grpSp>
    <xdr:clientData/>
  </xdr:twoCellAnchor>
  <xdr:twoCellAnchor>
    <xdr:from>
      <xdr:col>28</xdr:col>
      <xdr:colOff>9567</xdr:colOff>
      <xdr:row>43</xdr:row>
      <xdr:rowOff>126999</xdr:rowOff>
    </xdr:from>
    <xdr:to>
      <xdr:col>29</xdr:col>
      <xdr:colOff>82665</xdr:colOff>
      <xdr:row>44</xdr:row>
      <xdr:rowOff>285178</xdr:rowOff>
    </xdr:to>
    <xdr:grpSp>
      <xdr:nvGrpSpPr>
        <xdr:cNvPr id="1395" name="Group 179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GrpSpPr>
          <a:grpSpLocks/>
        </xdr:cNvGrpSpPr>
      </xdr:nvGrpSpPr>
      <xdr:grpSpPr bwMode="auto">
        <a:xfrm>
          <a:off x="14331703" y="16509999"/>
          <a:ext cx="523371" cy="539179"/>
          <a:chOff x="1902" y="14740"/>
          <a:chExt cx="54" cy="51"/>
        </a:xfrm>
      </xdr:grpSpPr>
      <xdr:sp macro="" textlink="">
        <xdr:nvSpPr>
          <xdr:cNvPr id="1699" name="Oval 180" descr="ТК№143">
            <a:extLst>
              <a:ext uri="{FF2B5EF4-FFF2-40B4-BE49-F238E27FC236}">
                <a16:creationId xmlns:a16="http://schemas.microsoft.com/office/drawing/2014/main" xmlns="" id="{00000000-0008-0000-0000-0000A3060000}"/>
              </a:ext>
            </a:extLst>
          </xdr:cNvPr>
          <xdr:cNvSpPr>
            <a:spLocks noChangeArrowheads="1"/>
          </xdr:cNvSpPr>
        </xdr:nvSpPr>
        <xdr:spPr bwMode="auto">
          <a:xfrm>
            <a:off x="1903" y="14740"/>
            <a:ext cx="53" cy="47"/>
          </a:xfrm>
          <a:prstGeom prst="ellipse">
            <a:avLst/>
          </a:prstGeom>
          <a:solidFill>
            <a:srgbClr val="FFFFFF"/>
          </a:solidFill>
          <a:ln w="381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18" name="Rectangle 181">
            <a:extLst>
              <a:ext uri="{FF2B5EF4-FFF2-40B4-BE49-F238E27FC236}">
                <a16:creationId xmlns:a16="http://schemas.microsoft.com/office/drawing/2014/main" xmlns="" id="{00000000-0008-0000-0000-0000A2010000}"/>
              </a:ext>
            </a:extLst>
          </xdr:cNvPr>
          <xdr:cNvSpPr>
            <a:spLocks noChangeArrowheads="1"/>
          </xdr:cNvSpPr>
        </xdr:nvSpPr>
        <xdr:spPr bwMode="auto">
          <a:xfrm>
            <a:off x="1902" y="14749"/>
            <a:ext cx="54" cy="4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ru-RU" sz="1400" b="1" i="0" u="none" strike="noStrike" baseline="0">
                <a:solidFill>
                  <a:srgbClr val="000000"/>
                </a:solidFill>
                <a:latin typeface="Arial Cyr"/>
                <a:cs typeface="Arial Cyr"/>
              </a:rPr>
              <a:t>  131</a:t>
            </a:r>
          </a:p>
        </xdr:txBody>
      </xdr:sp>
    </xdr:grpSp>
    <xdr:clientData/>
  </xdr:twoCellAnchor>
  <xdr:twoCellAnchor>
    <xdr:from>
      <xdr:col>23</xdr:col>
      <xdr:colOff>85725</xdr:colOff>
      <xdr:row>44</xdr:row>
      <xdr:rowOff>295275</xdr:rowOff>
    </xdr:from>
    <xdr:to>
      <xdr:col>26</xdr:col>
      <xdr:colOff>57150</xdr:colOff>
      <xdr:row>45</xdr:row>
      <xdr:rowOff>209550</xdr:rowOff>
    </xdr:to>
    <xdr:sp macro="" textlink="">
      <xdr:nvSpPr>
        <xdr:cNvPr id="419" name="Text Box 182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SpPr txBox="1">
          <a:spLocks noChangeArrowheads="1"/>
        </xdr:cNvSpPr>
      </xdr:nvSpPr>
      <xdr:spPr bwMode="auto">
        <a:xfrm>
          <a:off x="12620625" y="10582275"/>
          <a:ext cx="1314450" cy="29527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26</xdr:col>
      <xdr:colOff>333375</xdr:colOff>
      <xdr:row>42</xdr:row>
      <xdr:rowOff>257175</xdr:rowOff>
    </xdr:from>
    <xdr:to>
      <xdr:col>29</xdr:col>
      <xdr:colOff>304800</xdr:colOff>
      <xdr:row>43</xdr:row>
      <xdr:rowOff>171450</xdr:rowOff>
    </xdr:to>
    <xdr:sp macro="" textlink="">
      <xdr:nvSpPr>
        <xdr:cNvPr id="420" name="Text Box 183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SpPr txBox="1">
          <a:spLocks noChangeArrowheads="1"/>
        </xdr:cNvSpPr>
      </xdr:nvSpPr>
      <xdr:spPr bwMode="auto">
        <a:xfrm>
          <a:off x="14211300" y="9782175"/>
          <a:ext cx="1314450" cy="29527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Зад. 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Ду50 - 2</a:t>
          </a:r>
        </a:p>
      </xdr:txBody>
    </xdr:sp>
    <xdr:clientData/>
  </xdr:twoCellAnchor>
  <xdr:twoCellAnchor>
    <xdr:from>
      <xdr:col>30</xdr:col>
      <xdr:colOff>104775</xdr:colOff>
      <xdr:row>44</xdr:row>
      <xdr:rowOff>247650</xdr:rowOff>
    </xdr:from>
    <xdr:to>
      <xdr:col>33</xdr:col>
      <xdr:colOff>76200</xdr:colOff>
      <xdr:row>45</xdr:row>
      <xdr:rowOff>161925</xdr:rowOff>
    </xdr:to>
    <xdr:sp macro="" textlink="">
      <xdr:nvSpPr>
        <xdr:cNvPr id="421" name="Text Box 184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SpPr txBox="1">
          <a:spLocks noChangeArrowheads="1"/>
        </xdr:cNvSpPr>
      </xdr:nvSpPr>
      <xdr:spPr bwMode="auto">
        <a:xfrm>
          <a:off x="15773400" y="10534650"/>
          <a:ext cx="1314450" cy="29527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Зад. 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Ду80 - 2</a:t>
          </a:r>
        </a:p>
      </xdr:txBody>
    </xdr:sp>
    <xdr:clientData/>
  </xdr:twoCellAnchor>
  <xdr:twoCellAnchor>
    <xdr:from>
      <xdr:col>34</xdr:col>
      <xdr:colOff>283995</xdr:colOff>
      <xdr:row>43</xdr:row>
      <xdr:rowOff>219075</xdr:rowOff>
    </xdr:from>
    <xdr:to>
      <xdr:col>35</xdr:col>
      <xdr:colOff>274781</xdr:colOff>
      <xdr:row>44</xdr:row>
      <xdr:rowOff>247650</xdr:rowOff>
    </xdr:to>
    <xdr:sp macro="" textlink="">
      <xdr:nvSpPr>
        <xdr:cNvPr id="424" name="Rectangle 191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SpPr>
          <a:spLocks noChangeArrowheads="1"/>
        </xdr:cNvSpPr>
      </xdr:nvSpPr>
      <xdr:spPr bwMode="auto">
        <a:xfrm>
          <a:off x="15396995" y="16602075"/>
          <a:ext cx="435286" cy="4095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ru-RU" sz="14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37</xdr:col>
      <xdr:colOff>229658</xdr:colOff>
      <xdr:row>43</xdr:row>
      <xdr:rowOff>156633</xdr:rowOff>
    </xdr:from>
    <xdr:to>
      <xdr:col>38</xdr:col>
      <xdr:colOff>286808</xdr:colOff>
      <xdr:row>44</xdr:row>
      <xdr:rowOff>289983</xdr:rowOff>
    </xdr:to>
    <xdr:grpSp>
      <xdr:nvGrpSpPr>
        <xdr:cNvPr id="352" name="Group 193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GrpSpPr>
          <a:grpSpLocks/>
        </xdr:cNvGrpSpPr>
      </xdr:nvGrpSpPr>
      <xdr:grpSpPr bwMode="auto">
        <a:xfrm>
          <a:off x="18604249" y="16539633"/>
          <a:ext cx="507423" cy="514350"/>
          <a:chOff x="1901" y="14734"/>
          <a:chExt cx="51" cy="54"/>
        </a:xfrm>
      </xdr:grpSpPr>
      <xdr:sp macro="" textlink="">
        <xdr:nvSpPr>
          <xdr:cNvPr id="1695" name="Oval 194" descr="ТК№143">
            <a:extLst>
              <a:ext uri="{FF2B5EF4-FFF2-40B4-BE49-F238E27FC236}">
                <a16:creationId xmlns:a16="http://schemas.microsoft.com/office/drawing/2014/main" xmlns="" id="{00000000-0008-0000-0000-00009F060000}"/>
              </a:ext>
            </a:extLst>
          </xdr:cNvPr>
          <xdr:cNvSpPr>
            <a:spLocks noChangeArrowheads="1"/>
          </xdr:cNvSpPr>
        </xdr:nvSpPr>
        <xdr:spPr bwMode="auto">
          <a:xfrm>
            <a:off x="1901" y="14734"/>
            <a:ext cx="49" cy="48"/>
          </a:xfrm>
          <a:prstGeom prst="ellipse">
            <a:avLst/>
          </a:prstGeom>
          <a:solidFill>
            <a:srgbClr val="FFFFFF"/>
          </a:solidFill>
          <a:ln w="381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28" name="Rectangle 195">
            <a:extLst>
              <a:ext uri="{FF2B5EF4-FFF2-40B4-BE49-F238E27FC236}">
                <a16:creationId xmlns:a16="http://schemas.microsoft.com/office/drawing/2014/main" xmlns="" id="{00000000-0008-0000-0000-0000AC010000}"/>
              </a:ext>
            </a:extLst>
          </xdr:cNvPr>
          <xdr:cNvSpPr>
            <a:spLocks noChangeArrowheads="1"/>
          </xdr:cNvSpPr>
        </xdr:nvSpPr>
        <xdr:spPr bwMode="auto">
          <a:xfrm>
            <a:off x="1906" y="14745"/>
            <a:ext cx="46" cy="43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ru-RU" sz="1400" b="1" i="0" u="none" strike="noStrike" baseline="0">
                <a:solidFill>
                  <a:srgbClr val="000000"/>
                </a:solidFill>
                <a:latin typeface="Arial Cyr"/>
                <a:cs typeface="Arial Cyr"/>
              </a:rPr>
              <a:t>127</a:t>
            </a:r>
          </a:p>
        </xdr:txBody>
      </xdr:sp>
    </xdr:grpSp>
    <xdr:clientData/>
  </xdr:twoCellAnchor>
  <xdr:twoCellAnchor>
    <xdr:from>
      <xdr:col>38</xdr:col>
      <xdr:colOff>0</xdr:colOff>
      <xdr:row>39</xdr:row>
      <xdr:rowOff>0</xdr:rowOff>
    </xdr:from>
    <xdr:to>
      <xdr:col>41</xdr:col>
      <xdr:colOff>152400</xdr:colOff>
      <xdr:row>39</xdr:row>
      <xdr:rowOff>285750</xdr:rowOff>
    </xdr:to>
    <xdr:sp macro="" textlink="">
      <xdr:nvSpPr>
        <xdr:cNvPr id="430" name="Text Box 2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SpPr txBox="1">
          <a:spLocks noChangeArrowheads="1"/>
        </xdr:cNvSpPr>
      </xdr:nvSpPr>
      <xdr:spPr bwMode="auto">
        <a:xfrm>
          <a:off x="19250025" y="8382000"/>
          <a:ext cx="1495425" cy="28575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Зад. 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Ду80 - 2</a:t>
          </a:r>
        </a:p>
      </xdr:txBody>
    </xdr:sp>
    <xdr:clientData/>
  </xdr:twoCellAnchor>
  <xdr:twoCellAnchor>
    <xdr:from>
      <xdr:col>41</xdr:col>
      <xdr:colOff>228600</xdr:colOff>
      <xdr:row>43</xdr:row>
      <xdr:rowOff>123825</xdr:rowOff>
    </xdr:from>
    <xdr:to>
      <xdr:col>42</xdr:col>
      <xdr:colOff>266700</xdr:colOff>
      <xdr:row>44</xdr:row>
      <xdr:rowOff>257175</xdr:rowOff>
    </xdr:to>
    <xdr:grpSp>
      <xdr:nvGrpSpPr>
        <xdr:cNvPr id="353" name="Group 201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GrpSpPr>
          <a:grpSpLocks/>
        </xdr:cNvGrpSpPr>
      </xdr:nvGrpSpPr>
      <xdr:grpSpPr bwMode="auto">
        <a:xfrm>
          <a:off x="20404282" y="16506825"/>
          <a:ext cx="488373" cy="514350"/>
          <a:chOff x="1901" y="14734"/>
          <a:chExt cx="51" cy="54"/>
        </a:xfrm>
      </xdr:grpSpPr>
      <xdr:sp macro="" textlink="">
        <xdr:nvSpPr>
          <xdr:cNvPr id="1693" name="Oval 202" descr="ТК№143">
            <a:extLst>
              <a:ext uri="{FF2B5EF4-FFF2-40B4-BE49-F238E27FC236}">
                <a16:creationId xmlns:a16="http://schemas.microsoft.com/office/drawing/2014/main" xmlns="" id="{00000000-0008-0000-0000-00009D060000}"/>
              </a:ext>
            </a:extLst>
          </xdr:cNvPr>
          <xdr:cNvSpPr>
            <a:spLocks noChangeArrowheads="1"/>
          </xdr:cNvSpPr>
        </xdr:nvSpPr>
        <xdr:spPr bwMode="auto">
          <a:xfrm>
            <a:off x="1901" y="14734"/>
            <a:ext cx="49" cy="48"/>
          </a:xfrm>
          <a:prstGeom prst="ellipse">
            <a:avLst/>
          </a:prstGeom>
          <a:solidFill>
            <a:srgbClr val="FFFFFF"/>
          </a:solidFill>
          <a:ln w="381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33" name="Rectangle 203">
            <a:extLst>
              <a:ext uri="{FF2B5EF4-FFF2-40B4-BE49-F238E27FC236}">
                <a16:creationId xmlns:a16="http://schemas.microsoft.com/office/drawing/2014/main" xmlns="" id="{00000000-0008-0000-0000-0000B1010000}"/>
              </a:ext>
            </a:extLst>
          </xdr:cNvPr>
          <xdr:cNvSpPr>
            <a:spLocks noChangeArrowheads="1"/>
          </xdr:cNvSpPr>
        </xdr:nvSpPr>
        <xdr:spPr bwMode="auto">
          <a:xfrm>
            <a:off x="1906" y="14745"/>
            <a:ext cx="46" cy="43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ru-RU" sz="1400" b="1" i="0" u="none" strike="noStrike" baseline="0">
                <a:solidFill>
                  <a:srgbClr val="000000"/>
                </a:solidFill>
                <a:latin typeface="Arial Cyr"/>
                <a:cs typeface="Arial Cyr"/>
              </a:rPr>
              <a:t>117</a:t>
            </a:r>
          </a:p>
        </xdr:txBody>
      </xdr:sp>
    </xdr:grpSp>
    <xdr:clientData/>
  </xdr:twoCellAnchor>
  <xdr:twoCellAnchor>
    <xdr:from>
      <xdr:col>38</xdr:col>
      <xdr:colOff>343460</xdr:colOff>
      <xdr:row>49</xdr:row>
      <xdr:rowOff>95250</xdr:rowOff>
    </xdr:from>
    <xdr:to>
      <xdr:col>41</xdr:col>
      <xdr:colOff>314885</xdr:colOff>
      <xdr:row>50</xdr:row>
      <xdr:rowOff>105833</xdr:rowOff>
    </xdr:to>
    <xdr:sp macro="" textlink="">
      <xdr:nvSpPr>
        <xdr:cNvPr id="434" name="Text Box 215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18959543" y="18616083"/>
          <a:ext cx="1304925" cy="25400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Зад. 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Ду80 - 2</a:t>
          </a:r>
        </a:p>
      </xdr:txBody>
    </xdr:sp>
    <xdr:clientData/>
  </xdr:twoCellAnchor>
  <xdr:twoCellAnchor>
    <xdr:from>
      <xdr:col>42</xdr:col>
      <xdr:colOff>66675</xdr:colOff>
      <xdr:row>55</xdr:row>
      <xdr:rowOff>76200</xdr:rowOff>
    </xdr:from>
    <xdr:to>
      <xdr:col>43</xdr:col>
      <xdr:colOff>180975</xdr:colOff>
      <xdr:row>55</xdr:row>
      <xdr:rowOff>85725</xdr:rowOff>
    </xdr:to>
    <xdr:sp macro="" textlink="">
      <xdr:nvSpPr>
        <xdr:cNvPr id="354" name="Line 217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SpPr>
          <a:spLocks noChangeShapeType="1"/>
        </xdr:cNvSpPr>
      </xdr:nvSpPr>
      <xdr:spPr bwMode="auto">
        <a:xfrm flipH="1" flipV="1">
          <a:off x="18869025" y="21412200"/>
          <a:ext cx="561975" cy="9525"/>
        </a:xfrm>
        <a:prstGeom prst="line">
          <a:avLst/>
        </a:prstGeom>
        <a:noFill/>
        <a:ln w="38100">
          <a:solidFill>
            <a:schemeClr val="tx1"/>
          </a:solidFill>
          <a:round/>
          <a:headEnd/>
          <a:tailEnd/>
        </a:ln>
      </xdr:spPr>
    </xdr:sp>
    <xdr:clientData/>
  </xdr:twoCellAnchor>
  <xdr:twoCellAnchor>
    <xdr:from>
      <xdr:col>42</xdr:col>
      <xdr:colOff>76200</xdr:colOff>
      <xdr:row>55</xdr:row>
      <xdr:rowOff>76200</xdr:rowOff>
    </xdr:from>
    <xdr:to>
      <xdr:col>42</xdr:col>
      <xdr:colOff>76200</xdr:colOff>
      <xdr:row>56</xdr:row>
      <xdr:rowOff>9525</xdr:rowOff>
    </xdr:to>
    <xdr:sp macro="" textlink="">
      <xdr:nvSpPr>
        <xdr:cNvPr id="1407" name="Line 218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SpPr>
          <a:spLocks noChangeShapeType="1"/>
        </xdr:cNvSpPr>
      </xdr:nvSpPr>
      <xdr:spPr bwMode="auto">
        <a:xfrm flipH="1">
          <a:off x="18878550" y="21412200"/>
          <a:ext cx="0" cy="314325"/>
        </a:xfrm>
        <a:prstGeom prst="line">
          <a:avLst/>
        </a:prstGeom>
        <a:noFill/>
        <a:ln w="38100">
          <a:solidFill>
            <a:schemeClr val="tx1"/>
          </a:solidFill>
          <a:round/>
          <a:headEnd/>
          <a:tailEnd/>
        </a:ln>
      </xdr:spPr>
    </xdr:sp>
    <xdr:clientData/>
  </xdr:twoCellAnchor>
  <xdr:twoCellAnchor>
    <xdr:from>
      <xdr:col>43</xdr:col>
      <xdr:colOff>285751</xdr:colOff>
      <xdr:row>58</xdr:row>
      <xdr:rowOff>285749</xdr:rowOff>
    </xdr:from>
    <xdr:to>
      <xdr:col>43</xdr:col>
      <xdr:colOff>342901</xdr:colOff>
      <xdr:row>58</xdr:row>
      <xdr:rowOff>331468</xdr:rowOff>
    </xdr:to>
    <xdr:sp macro="" textlink="">
      <xdr:nvSpPr>
        <xdr:cNvPr id="438" name="Text Box 223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SpPr txBox="1">
          <a:spLocks noChangeArrowheads="1"/>
        </xdr:cNvSpPr>
      </xdr:nvSpPr>
      <xdr:spPr bwMode="auto">
        <a:xfrm flipH="1">
          <a:off x="21124334" y="22119166"/>
          <a:ext cx="57150" cy="45719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41</xdr:col>
      <xdr:colOff>304800</xdr:colOff>
      <xdr:row>61</xdr:row>
      <xdr:rowOff>19050</xdr:rowOff>
    </xdr:from>
    <xdr:to>
      <xdr:col>46</xdr:col>
      <xdr:colOff>85725</xdr:colOff>
      <xdr:row>61</xdr:row>
      <xdr:rowOff>314325</xdr:rowOff>
    </xdr:to>
    <xdr:sp macro="" textlink="">
      <xdr:nvSpPr>
        <xdr:cNvPr id="451" name="Text Box 266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20897850" y="16783050"/>
          <a:ext cx="2019300" cy="29527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Зад. 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Ду100 - 2</a:t>
          </a:r>
        </a:p>
      </xdr:txBody>
    </xdr:sp>
    <xdr:clientData/>
  </xdr:twoCellAnchor>
  <xdr:twoCellAnchor>
    <xdr:from>
      <xdr:col>42</xdr:col>
      <xdr:colOff>304800</xdr:colOff>
      <xdr:row>64</xdr:row>
      <xdr:rowOff>342900</xdr:rowOff>
    </xdr:from>
    <xdr:to>
      <xdr:col>45</xdr:col>
      <xdr:colOff>169333</xdr:colOff>
      <xdr:row>65</xdr:row>
      <xdr:rowOff>304800</xdr:rowOff>
    </xdr:to>
    <xdr:sp macro="" textlink="">
      <xdr:nvSpPr>
        <xdr:cNvPr id="452" name="Text Box 267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20698883" y="24441150"/>
          <a:ext cx="1198033" cy="34290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Зад. 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Ду100 - 2</a:t>
          </a:r>
        </a:p>
      </xdr:txBody>
    </xdr:sp>
    <xdr:clientData/>
  </xdr:twoCellAnchor>
  <xdr:twoCellAnchor>
    <xdr:from>
      <xdr:col>42</xdr:col>
      <xdr:colOff>257175</xdr:colOff>
      <xdr:row>44</xdr:row>
      <xdr:rowOff>57150</xdr:rowOff>
    </xdr:from>
    <xdr:to>
      <xdr:col>45</xdr:col>
      <xdr:colOff>95250</xdr:colOff>
      <xdr:row>45</xdr:row>
      <xdr:rowOff>342900</xdr:rowOff>
    </xdr:to>
    <xdr:sp macro="" textlink="">
      <xdr:nvSpPr>
        <xdr:cNvPr id="453" name="Text Box 268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20651258" y="16821150"/>
          <a:ext cx="1171575" cy="66675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Ду200 - 2           </a:t>
          </a: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Зад.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Ду150 - 4        отвод219   </a:t>
          </a:r>
        </a:p>
      </xdr:txBody>
    </xdr:sp>
    <xdr:clientData/>
  </xdr:twoCellAnchor>
  <xdr:twoCellAnchor>
    <xdr:from>
      <xdr:col>49</xdr:col>
      <xdr:colOff>28575</xdr:colOff>
      <xdr:row>43</xdr:row>
      <xdr:rowOff>95250</xdr:rowOff>
    </xdr:from>
    <xdr:to>
      <xdr:col>52</xdr:col>
      <xdr:colOff>0</xdr:colOff>
      <xdr:row>43</xdr:row>
      <xdr:rowOff>349250</xdr:rowOff>
    </xdr:to>
    <xdr:sp macro="" textlink="">
      <xdr:nvSpPr>
        <xdr:cNvPr id="454" name="Text Box 269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21809075" y="16478250"/>
          <a:ext cx="1304925" cy="25400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ru-RU" sz="14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143</a:t>
          </a:r>
        </a:p>
      </xdr:txBody>
    </xdr:sp>
    <xdr:clientData/>
  </xdr:twoCellAnchor>
  <xdr:twoCellAnchor>
    <xdr:from>
      <xdr:col>55</xdr:col>
      <xdr:colOff>42333</xdr:colOff>
      <xdr:row>43</xdr:row>
      <xdr:rowOff>304800</xdr:rowOff>
    </xdr:from>
    <xdr:to>
      <xdr:col>57</xdr:col>
      <xdr:colOff>428625</xdr:colOff>
      <xdr:row>43</xdr:row>
      <xdr:rowOff>350519</xdr:rowOff>
    </xdr:to>
    <xdr:sp macro="" textlink="">
      <xdr:nvSpPr>
        <xdr:cNvPr id="455" name="Text Box 27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SpPr txBox="1">
          <a:spLocks noChangeArrowheads="1"/>
        </xdr:cNvSpPr>
      </xdr:nvSpPr>
      <xdr:spPr bwMode="auto">
        <a:xfrm flipV="1">
          <a:off x="24489833" y="16687800"/>
          <a:ext cx="1275292" cy="45719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50</xdr:col>
      <xdr:colOff>371475</xdr:colOff>
      <xdr:row>54</xdr:row>
      <xdr:rowOff>276225</xdr:rowOff>
    </xdr:from>
    <xdr:to>
      <xdr:col>53</xdr:col>
      <xdr:colOff>342900</xdr:colOff>
      <xdr:row>55</xdr:row>
      <xdr:rowOff>190500</xdr:rowOff>
    </xdr:to>
    <xdr:sp macro="" textlink="">
      <xdr:nvSpPr>
        <xdr:cNvPr id="456" name="Text Box 272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24993600" y="14373225"/>
          <a:ext cx="1314450" cy="29527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48</xdr:col>
      <xdr:colOff>221192</xdr:colOff>
      <xdr:row>57</xdr:row>
      <xdr:rowOff>356659</xdr:rowOff>
    </xdr:from>
    <xdr:to>
      <xdr:col>53</xdr:col>
      <xdr:colOff>429382</xdr:colOff>
      <xdr:row>59</xdr:row>
      <xdr:rowOff>356659</xdr:rowOff>
    </xdr:to>
    <xdr:sp macro="" textlink="">
      <xdr:nvSpPr>
        <xdr:cNvPr id="460" name="Rectangle 512" descr="39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SpPr>
          <a:spLocks noChangeArrowheads="1"/>
        </xdr:cNvSpPr>
      </xdr:nvSpPr>
      <xdr:spPr bwMode="auto">
        <a:xfrm>
          <a:off x="23282275" y="21809076"/>
          <a:ext cx="2430690" cy="76200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r>
            <a:rPr lang="ru-RU" sz="2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10Б</a:t>
          </a:r>
        </a:p>
        <a:p>
          <a:pPr algn="r" rtl="0">
            <a:defRPr sz="1000"/>
          </a:pPr>
          <a:endParaRPr lang="ru-RU" sz="20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33</xdr:col>
      <xdr:colOff>171450</xdr:colOff>
      <xdr:row>40</xdr:row>
      <xdr:rowOff>190500</xdr:rowOff>
    </xdr:from>
    <xdr:to>
      <xdr:col>37</xdr:col>
      <xdr:colOff>85725</xdr:colOff>
      <xdr:row>42</xdr:row>
      <xdr:rowOff>190500</xdr:rowOff>
    </xdr:to>
    <xdr:sp macro="" textlink="">
      <xdr:nvSpPr>
        <xdr:cNvPr id="461" name="Rectangle 513" descr="39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SpPr>
          <a:spLocks noChangeArrowheads="1"/>
        </xdr:cNvSpPr>
      </xdr:nvSpPr>
      <xdr:spPr bwMode="auto">
        <a:xfrm>
          <a:off x="17183100" y="8953500"/>
          <a:ext cx="1704975" cy="762000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r>
            <a:rPr lang="ru-RU" sz="2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11А</a:t>
          </a:r>
        </a:p>
        <a:p>
          <a:pPr algn="r" rtl="0">
            <a:defRPr sz="1000"/>
          </a:pPr>
          <a:endParaRPr lang="ru-RU" sz="20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36</xdr:col>
      <xdr:colOff>123825</xdr:colOff>
      <xdr:row>57</xdr:row>
      <xdr:rowOff>38100</xdr:rowOff>
    </xdr:from>
    <xdr:to>
      <xdr:col>38</xdr:col>
      <xdr:colOff>276225</xdr:colOff>
      <xdr:row>66</xdr:row>
      <xdr:rowOff>123825</xdr:rowOff>
    </xdr:to>
    <xdr:sp macro="" textlink="">
      <xdr:nvSpPr>
        <xdr:cNvPr id="462" name="Rectangle 514" descr="39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SpPr>
          <a:spLocks noChangeArrowheads="1"/>
        </xdr:cNvSpPr>
      </xdr:nvSpPr>
      <xdr:spPr bwMode="auto">
        <a:xfrm>
          <a:off x="18478500" y="15278100"/>
          <a:ext cx="1047750" cy="3514725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r>
            <a:rPr lang="ru-RU" sz="2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8Б</a:t>
          </a:r>
        </a:p>
        <a:p>
          <a:pPr algn="r" rtl="0">
            <a:defRPr sz="1000"/>
          </a:pPr>
          <a:endParaRPr lang="ru-RU" sz="20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47</xdr:col>
      <xdr:colOff>369501</xdr:colOff>
      <xdr:row>53</xdr:row>
      <xdr:rowOff>251884</xdr:rowOff>
    </xdr:from>
    <xdr:to>
      <xdr:col>49</xdr:col>
      <xdr:colOff>17572</xdr:colOff>
      <xdr:row>54</xdr:row>
      <xdr:rowOff>280459</xdr:rowOff>
    </xdr:to>
    <xdr:sp macro="" textlink="">
      <xdr:nvSpPr>
        <xdr:cNvPr id="465" name="Rectangle 221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SpPr>
          <a:spLocks noChangeArrowheads="1"/>
        </xdr:cNvSpPr>
      </xdr:nvSpPr>
      <xdr:spPr bwMode="auto">
        <a:xfrm>
          <a:off x="22988201" y="20178184"/>
          <a:ext cx="537071" cy="4095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ru-RU" sz="14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41</xdr:col>
      <xdr:colOff>9525</xdr:colOff>
      <xdr:row>49</xdr:row>
      <xdr:rowOff>314325</xdr:rowOff>
    </xdr:from>
    <xdr:to>
      <xdr:col>42</xdr:col>
      <xdr:colOff>47625</xdr:colOff>
      <xdr:row>51</xdr:row>
      <xdr:rowOff>66675</xdr:rowOff>
    </xdr:to>
    <xdr:grpSp>
      <xdr:nvGrpSpPr>
        <xdr:cNvPr id="1425" name="Group 516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GrpSpPr>
          <a:grpSpLocks/>
        </xdr:cNvGrpSpPr>
      </xdr:nvGrpSpPr>
      <xdr:grpSpPr bwMode="auto">
        <a:xfrm>
          <a:off x="20185207" y="18779836"/>
          <a:ext cx="488373" cy="440748"/>
          <a:chOff x="1901" y="14734"/>
          <a:chExt cx="51" cy="54"/>
        </a:xfrm>
      </xdr:grpSpPr>
      <xdr:sp macro="" textlink="">
        <xdr:nvSpPr>
          <xdr:cNvPr id="1683" name="Oval 517" descr="ТК№143">
            <a:extLst>
              <a:ext uri="{FF2B5EF4-FFF2-40B4-BE49-F238E27FC236}">
                <a16:creationId xmlns:a16="http://schemas.microsoft.com/office/drawing/2014/main" xmlns="" id="{00000000-0008-0000-0000-000093060000}"/>
              </a:ext>
            </a:extLst>
          </xdr:cNvPr>
          <xdr:cNvSpPr>
            <a:spLocks noChangeArrowheads="1"/>
          </xdr:cNvSpPr>
        </xdr:nvSpPr>
        <xdr:spPr bwMode="auto">
          <a:xfrm>
            <a:off x="1901" y="14734"/>
            <a:ext cx="49" cy="48"/>
          </a:xfrm>
          <a:prstGeom prst="ellipse">
            <a:avLst/>
          </a:prstGeom>
          <a:solidFill>
            <a:srgbClr val="FFFFFF"/>
          </a:solidFill>
          <a:ln w="381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68" name="Rectangle 518">
            <a:extLst>
              <a:ext uri="{FF2B5EF4-FFF2-40B4-BE49-F238E27FC236}">
                <a16:creationId xmlns:a16="http://schemas.microsoft.com/office/drawing/2014/main" xmlns="" id="{00000000-0008-0000-0000-0000D4010000}"/>
              </a:ext>
            </a:extLst>
          </xdr:cNvPr>
          <xdr:cNvSpPr>
            <a:spLocks noChangeArrowheads="1"/>
          </xdr:cNvSpPr>
        </xdr:nvSpPr>
        <xdr:spPr bwMode="auto">
          <a:xfrm>
            <a:off x="1906" y="14745"/>
            <a:ext cx="46" cy="43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ru-RU" sz="1400" b="1" i="0" u="none" strike="noStrike" baseline="0">
                <a:solidFill>
                  <a:srgbClr val="000000"/>
                </a:solidFill>
                <a:latin typeface="Arial Cyr"/>
                <a:cs typeface="Arial Cyr"/>
              </a:rPr>
              <a:t>118</a:t>
            </a:r>
          </a:p>
        </xdr:txBody>
      </xdr:sp>
    </xdr:grpSp>
    <xdr:clientData/>
  </xdr:twoCellAnchor>
  <xdr:twoCellAnchor>
    <xdr:from>
      <xdr:col>34</xdr:col>
      <xdr:colOff>314325</xdr:colOff>
      <xdr:row>39</xdr:row>
      <xdr:rowOff>219075</xdr:rowOff>
    </xdr:from>
    <xdr:to>
      <xdr:col>35</xdr:col>
      <xdr:colOff>76200</xdr:colOff>
      <xdr:row>40</xdr:row>
      <xdr:rowOff>152400</xdr:rowOff>
    </xdr:to>
    <xdr:sp macro="" textlink="">
      <xdr:nvSpPr>
        <xdr:cNvPr id="469" name="Text Box 521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17773650" y="8601075"/>
          <a:ext cx="209550" cy="31432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6</a:t>
          </a:r>
        </a:p>
      </xdr:txBody>
    </xdr:sp>
    <xdr:clientData/>
  </xdr:twoCellAnchor>
  <xdr:twoCellAnchor>
    <xdr:from>
      <xdr:col>38</xdr:col>
      <xdr:colOff>95250</xdr:colOff>
      <xdr:row>49</xdr:row>
      <xdr:rowOff>127001</xdr:rowOff>
    </xdr:from>
    <xdr:to>
      <xdr:col>39</xdr:col>
      <xdr:colOff>0</xdr:colOff>
      <xdr:row>50</xdr:row>
      <xdr:rowOff>161926</xdr:rowOff>
    </xdr:to>
    <xdr:sp macro="" textlink="">
      <xdr:nvSpPr>
        <xdr:cNvPr id="470" name="Text Box 522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SpPr txBox="1">
          <a:spLocks noChangeArrowheads="1"/>
        </xdr:cNvSpPr>
      </xdr:nvSpPr>
      <xdr:spPr bwMode="auto">
        <a:xfrm>
          <a:off x="18711333" y="18647834"/>
          <a:ext cx="349250" cy="278342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75</a:t>
          </a:r>
        </a:p>
      </xdr:txBody>
    </xdr:sp>
    <xdr:clientData/>
  </xdr:twoCellAnchor>
  <xdr:twoCellAnchor>
    <xdr:from>
      <xdr:col>35</xdr:col>
      <xdr:colOff>127000</xdr:colOff>
      <xdr:row>39</xdr:row>
      <xdr:rowOff>342900</xdr:rowOff>
    </xdr:from>
    <xdr:to>
      <xdr:col>38</xdr:col>
      <xdr:colOff>9524</xdr:colOff>
      <xdr:row>39</xdr:row>
      <xdr:rowOff>361950</xdr:rowOff>
    </xdr:to>
    <xdr:sp macro="" textlink="">
      <xdr:nvSpPr>
        <xdr:cNvPr id="1428" name="Line 527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SpPr>
          <a:spLocks noChangeShapeType="1"/>
        </xdr:cNvSpPr>
      </xdr:nvSpPr>
      <xdr:spPr bwMode="auto">
        <a:xfrm flipH="1" flipV="1">
          <a:off x="17411700" y="15201900"/>
          <a:ext cx="1216024" cy="19050"/>
        </a:xfrm>
        <a:prstGeom prst="line">
          <a:avLst/>
        </a:prstGeom>
        <a:noFill/>
        <a:ln w="38100">
          <a:solidFill>
            <a:srgbClr val="C00000"/>
          </a:solidFill>
          <a:round/>
          <a:headEnd/>
          <a:tailEnd/>
        </a:ln>
      </xdr:spPr>
    </xdr:sp>
    <xdr:clientData/>
  </xdr:twoCellAnchor>
  <xdr:twoCellAnchor>
    <xdr:from>
      <xdr:col>35</xdr:col>
      <xdr:colOff>133349</xdr:colOff>
      <xdr:row>39</xdr:row>
      <xdr:rowOff>333375</xdr:rowOff>
    </xdr:from>
    <xdr:to>
      <xdr:col>35</xdr:col>
      <xdr:colOff>142874</xdr:colOff>
      <xdr:row>40</xdr:row>
      <xdr:rowOff>190500</xdr:rowOff>
    </xdr:to>
    <xdr:sp macro="" textlink="">
      <xdr:nvSpPr>
        <xdr:cNvPr id="357" name="Line 528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SpPr>
          <a:spLocks noChangeShapeType="1"/>
        </xdr:cNvSpPr>
      </xdr:nvSpPr>
      <xdr:spPr bwMode="auto">
        <a:xfrm flipH="1">
          <a:off x="17525999" y="15192375"/>
          <a:ext cx="9525" cy="238125"/>
        </a:xfrm>
        <a:prstGeom prst="line">
          <a:avLst/>
        </a:prstGeom>
        <a:noFill/>
        <a:ln w="38100">
          <a:solidFill>
            <a:srgbClr val="C00000"/>
          </a:solidFill>
          <a:round/>
          <a:headEnd/>
          <a:tailEnd/>
        </a:ln>
      </xdr:spPr>
    </xdr:sp>
    <xdr:clientData/>
  </xdr:twoCellAnchor>
  <xdr:twoCellAnchor>
    <xdr:from>
      <xdr:col>30</xdr:col>
      <xdr:colOff>158750</xdr:colOff>
      <xdr:row>40</xdr:row>
      <xdr:rowOff>12700</xdr:rowOff>
    </xdr:from>
    <xdr:to>
      <xdr:col>31</xdr:col>
      <xdr:colOff>292100</xdr:colOff>
      <xdr:row>40</xdr:row>
      <xdr:rowOff>21166</xdr:rowOff>
    </xdr:to>
    <xdr:sp macro="" textlink="">
      <xdr:nvSpPr>
        <xdr:cNvPr id="1430" name="Line 53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SpPr>
          <a:spLocks noChangeShapeType="1"/>
        </xdr:cNvSpPr>
      </xdr:nvSpPr>
      <xdr:spPr bwMode="auto">
        <a:xfrm flipH="1">
          <a:off x="15220950" y="15252700"/>
          <a:ext cx="577850" cy="8466"/>
        </a:xfrm>
        <a:prstGeom prst="line">
          <a:avLst/>
        </a:prstGeom>
        <a:noFill/>
        <a:ln w="28575">
          <a:solidFill>
            <a:srgbClr val="C00000"/>
          </a:solidFill>
          <a:round/>
          <a:headEnd/>
          <a:tailEnd/>
        </a:ln>
      </xdr:spPr>
    </xdr:sp>
    <xdr:clientData/>
  </xdr:twoCellAnchor>
  <xdr:twoCellAnchor>
    <xdr:from>
      <xdr:col>27</xdr:col>
      <xdr:colOff>318559</xdr:colOff>
      <xdr:row>40</xdr:row>
      <xdr:rowOff>360892</xdr:rowOff>
    </xdr:from>
    <xdr:to>
      <xdr:col>30</xdr:col>
      <xdr:colOff>432859</xdr:colOff>
      <xdr:row>42</xdr:row>
      <xdr:rowOff>179917</xdr:rowOff>
    </xdr:to>
    <xdr:sp macro="" textlink="">
      <xdr:nvSpPr>
        <xdr:cNvPr id="474" name="Rectangle 531" descr="39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SpPr>
          <a:spLocks noChangeArrowheads="1"/>
        </xdr:cNvSpPr>
      </xdr:nvSpPr>
      <xdr:spPr bwMode="auto">
        <a:xfrm>
          <a:off x="12320059" y="15600892"/>
          <a:ext cx="1447800" cy="581025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r>
            <a:rPr lang="ru-RU" sz="2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11</a:t>
          </a:r>
        </a:p>
        <a:p>
          <a:pPr algn="r" rtl="0">
            <a:defRPr sz="1000"/>
          </a:pPr>
          <a:endParaRPr lang="ru-RU" sz="20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33</xdr:col>
      <xdr:colOff>246629</xdr:colOff>
      <xdr:row>30</xdr:row>
      <xdr:rowOff>262273</xdr:rowOff>
    </xdr:from>
    <xdr:to>
      <xdr:col>36</xdr:col>
      <xdr:colOff>411994</xdr:colOff>
      <xdr:row>32</xdr:row>
      <xdr:rowOff>158022</xdr:rowOff>
    </xdr:to>
    <xdr:sp macro="" textlink="">
      <xdr:nvSpPr>
        <xdr:cNvPr id="1432" name="Rectangle 14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SpPr>
          <a:spLocks noChangeArrowheads="1"/>
        </xdr:cNvSpPr>
      </xdr:nvSpPr>
      <xdr:spPr bwMode="auto">
        <a:xfrm rot="200192">
          <a:off x="16640212" y="11692273"/>
          <a:ext cx="1498865" cy="657749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38100">
          <a:solidFill>
            <a:srgbClr val="000000"/>
          </a:solidFill>
          <a:miter lim="800000"/>
          <a:headEnd/>
          <a:tailEnd/>
        </a:ln>
        <a:scene3d>
          <a:camera prst="orthographicFront">
            <a:rot lat="0" lon="1800000" rev="180000"/>
          </a:camera>
          <a:lightRig rig="threePt" dir="t"/>
        </a:scene3d>
      </xdr:spPr>
    </xdr:sp>
    <xdr:clientData/>
  </xdr:twoCellAnchor>
  <xdr:twoCellAnchor>
    <xdr:from>
      <xdr:col>36</xdr:col>
      <xdr:colOff>142875</xdr:colOff>
      <xdr:row>30</xdr:row>
      <xdr:rowOff>361950</xdr:rowOff>
    </xdr:from>
    <xdr:to>
      <xdr:col>37</xdr:col>
      <xdr:colOff>66675</xdr:colOff>
      <xdr:row>31</xdr:row>
      <xdr:rowOff>285750</xdr:rowOff>
    </xdr:to>
    <xdr:sp macro="" textlink="">
      <xdr:nvSpPr>
        <xdr:cNvPr id="476" name="Text Box 159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SpPr txBox="1">
          <a:spLocks noChangeArrowheads="1"/>
        </xdr:cNvSpPr>
      </xdr:nvSpPr>
      <xdr:spPr bwMode="auto">
        <a:xfrm>
          <a:off x="18497550" y="5314950"/>
          <a:ext cx="3714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ru-RU" sz="2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8</a:t>
          </a:r>
        </a:p>
      </xdr:txBody>
    </xdr:sp>
    <xdr:clientData/>
  </xdr:twoCellAnchor>
  <xdr:twoCellAnchor>
    <xdr:from>
      <xdr:col>32</xdr:col>
      <xdr:colOff>190500</xdr:colOff>
      <xdr:row>49</xdr:row>
      <xdr:rowOff>285750</xdr:rowOff>
    </xdr:from>
    <xdr:to>
      <xdr:col>32</xdr:col>
      <xdr:colOff>400050</xdr:colOff>
      <xdr:row>50</xdr:row>
      <xdr:rowOff>219075</xdr:rowOff>
    </xdr:to>
    <xdr:sp macro="" textlink="">
      <xdr:nvSpPr>
        <xdr:cNvPr id="480" name="Text Box 533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SpPr txBox="1">
          <a:spLocks noChangeArrowheads="1"/>
        </xdr:cNvSpPr>
      </xdr:nvSpPr>
      <xdr:spPr bwMode="auto">
        <a:xfrm>
          <a:off x="16754475" y="12477750"/>
          <a:ext cx="209550" cy="31432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3</a:t>
          </a:r>
        </a:p>
      </xdr:txBody>
    </xdr:sp>
    <xdr:clientData/>
  </xdr:twoCellAnchor>
  <xdr:twoCellAnchor>
    <xdr:from>
      <xdr:col>30</xdr:col>
      <xdr:colOff>296333</xdr:colOff>
      <xdr:row>39</xdr:row>
      <xdr:rowOff>52916</xdr:rowOff>
    </xdr:from>
    <xdr:to>
      <xdr:col>31</xdr:col>
      <xdr:colOff>261409</xdr:colOff>
      <xdr:row>39</xdr:row>
      <xdr:rowOff>306917</xdr:rowOff>
    </xdr:to>
    <xdr:sp macro="" textlink="">
      <xdr:nvSpPr>
        <xdr:cNvPr id="481" name="Text Box 534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SpPr txBox="1">
          <a:spLocks noChangeArrowheads="1"/>
        </xdr:cNvSpPr>
      </xdr:nvSpPr>
      <xdr:spPr bwMode="auto">
        <a:xfrm>
          <a:off x="13631333" y="14911916"/>
          <a:ext cx="409576" cy="254001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12</a:t>
          </a:r>
          <a:endParaRPr lang="ru-RU" sz="1600" b="0" i="1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31</xdr:col>
      <xdr:colOff>304800</xdr:colOff>
      <xdr:row>42</xdr:row>
      <xdr:rowOff>19050</xdr:rowOff>
    </xdr:from>
    <xdr:to>
      <xdr:col>32</xdr:col>
      <xdr:colOff>428625</xdr:colOff>
      <xdr:row>42</xdr:row>
      <xdr:rowOff>361950</xdr:rowOff>
    </xdr:to>
    <xdr:sp macro="" textlink="">
      <xdr:nvSpPr>
        <xdr:cNvPr id="482" name="Text Box 535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SpPr txBox="1">
          <a:spLocks noChangeArrowheads="1"/>
        </xdr:cNvSpPr>
      </xdr:nvSpPr>
      <xdr:spPr bwMode="auto">
        <a:xfrm>
          <a:off x="16421100" y="9544050"/>
          <a:ext cx="571500" cy="34290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27</a:t>
          </a:r>
        </a:p>
      </xdr:txBody>
    </xdr:sp>
    <xdr:clientData/>
  </xdr:twoCellAnchor>
  <xdr:twoCellAnchor>
    <xdr:from>
      <xdr:col>28</xdr:col>
      <xdr:colOff>275166</xdr:colOff>
      <xdr:row>44</xdr:row>
      <xdr:rowOff>222250</xdr:rowOff>
    </xdr:from>
    <xdr:to>
      <xdr:col>29</xdr:col>
      <xdr:colOff>9523</xdr:colOff>
      <xdr:row>47</xdr:row>
      <xdr:rowOff>238125</xdr:rowOff>
    </xdr:to>
    <xdr:sp macro="" textlink="">
      <xdr:nvSpPr>
        <xdr:cNvPr id="358" name="Line 536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SpPr>
          <a:spLocks noChangeShapeType="1"/>
        </xdr:cNvSpPr>
      </xdr:nvSpPr>
      <xdr:spPr bwMode="auto">
        <a:xfrm>
          <a:off x="14446249" y="16986250"/>
          <a:ext cx="178857" cy="1158875"/>
        </a:xfrm>
        <a:prstGeom prst="line">
          <a:avLst/>
        </a:prstGeom>
        <a:noFill/>
        <a:ln w="28575">
          <a:solidFill>
            <a:srgbClr val="C00000"/>
          </a:solidFill>
          <a:round/>
          <a:headEnd/>
          <a:tailEnd/>
        </a:ln>
      </xdr:spPr>
    </xdr:sp>
    <xdr:clientData/>
  </xdr:twoCellAnchor>
  <xdr:twoCellAnchor>
    <xdr:from>
      <xdr:col>28</xdr:col>
      <xdr:colOff>38100</xdr:colOff>
      <xdr:row>47</xdr:row>
      <xdr:rowOff>228600</xdr:rowOff>
    </xdr:from>
    <xdr:to>
      <xdr:col>36</xdr:col>
      <xdr:colOff>47625</xdr:colOff>
      <xdr:row>49</xdr:row>
      <xdr:rowOff>276225</xdr:rowOff>
    </xdr:to>
    <xdr:sp macro="" textlink="">
      <xdr:nvSpPr>
        <xdr:cNvPr id="1439" name="Rectangle 23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SpPr>
          <a:spLocks noChangeArrowheads="1"/>
        </xdr:cNvSpPr>
      </xdr:nvSpPr>
      <xdr:spPr bwMode="auto">
        <a:xfrm>
          <a:off x="12573000" y="18516600"/>
          <a:ext cx="3590925" cy="809625"/>
        </a:xfrm>
        <a:prstGeom prst="rect">
          <a:avLst/>
        </a:prstGeom>
        <a:solidFill>
          <a:srgbClr val="FFFFFF"/>
        </a:solidFill>
        <a:ln w="190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38</xdr:col>
      <xdr:colOff>266700</xdr:colOff>
      <xdr:row>62</xdr:row>
      <xdr:rowOff>19050</xdr:rowOff>
    </xdr:from>
    <xdr:to>
      <xdr:col>41</xdr:col>
      <xdr:colOff>428625</xdr:colOff>
      <xdr:row>62</xdr:row>
      <xdr:rowOff>19050</xdr:rowOff>
    </xdr:to>
    <xdr:sp macro="" textlink="">
      <xdr:nvSpPr>
        <xdr:cNvPr id="1440" name="Line 537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SpPr>
          <a:spLocks noChangeShapeType="1"/>
        </xdr:cNvSpPr>
      </xdr:nvSpPr>
      <xdr:spPr bwMode="auto">
        <a:xfrm flipH="1" flipV="1">
          <a:off x="17278350" y="24022050"/>
          <a:ext cx="1504950" cy="0"/>
        </a:xfrm>
        <a:prstGeom prst="line">
          <a:avLst/>
        </a:prstGeom>
        <a:noFill/>
        <a:ln w="31750">
          <a:solidFill>
            <a:srgbClr val="C00000"/>
          </a:solidFill>
          <a:round/>
          <a:headEnd/>
          <a:tailEnd/>
        </a:ln>
      </xdr:spPr>
    </xdr:sp>
    <xdr:clientData/>
  </xdr:twoCellAnchor>
  <xdr:twoCellAnchor>
    <xdr:from>
      <xdr:col>44</xdr:col>
      <xdr:colOff>0</xdr:colOff>
      <xdr:row>65</xdr:row>
      <xdr:rowOff>238125</xdr:rowOff>
    </xdr:from>
    <xdr:to>
      <xdr:col>45</xdr:col>
      <xdr:colOff>19050</xdr:colOff>
      <xdr:row>66</xdr:row>
      <xdr:rowOff>371475</xdr:rowOff>
    </xdr:to>
    <xdr:grpSp>
      <xdr:nvGrpSpPr>
        <xdr:cNvPr id="1441" name="Group 228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GrpSpPr>
          <a:grpSpLocks/>
        </xdr:cNvGrpSpPr>
      </xdr:nvGrpSpPr>
      <xdr:grpSpPr bwMode="auto">
        <a:xfrm>
          <a:off x="21526500" y="24726034"/>
          <a:ext cx="469323" cy="476250"/>
          <a:chOff x="1901" y="14734"/>
          <a:chExt cx="51" cy="54"/>
        </a:xfrm>
      </xdr:grpSpPr>
      <xdr:sp macro="" textlink="">
        <xdr:nvSpPr>
          <xdr:cNvPr id="1679" name="Oval 229" descr="ТК№143">
            <a:extLst>
              <a:ext uri="{FF2B5EF4-FFF2-40B4-BE49-F238E27FC236}">
                <a16:creationId xmlns:a16="http://schemas.microsoft.com/office/drawing/2014/main" xmlns="" id="{00000000-0008-0000-0000-00008F060000}"/>
              </a:ext>
            </a:extLst>
          </xdr:cNvPr>
          <xdr:cNvSpPr>
            <a:spLocks noChangeArrowheads="1"/>
          </xdr:cNvSpPr>
        </xdr:nvSpPr>
        <xdr:spPr bwMode="auto">
          <a:xfrm>
            <a:off x="1901" y="14734"/>
            <a:ext cx="49" cy="48"/>
          </a:xfrm>
          <a:prstGeom prst="ellipse">
            <a:avLst/>
          </a:prstGeom>
          <a:solidFill>
            <a:srgbClr val="FFFFFF"/>
          </a:solidFill>
          <a:ln w="381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88" name="Rectangle 230">
            <a:extLst>
              <a:ext uri="{FF2B5EF4-FFF2-40B4-BE49-F238E27FC236}">
                <a16:creationId xmlns:a16="http://schemas.microsoft.com/office/drawing/2014/main" xmlns="" id="{00000000-0008-0000-0000-0000E8010000}"/>
              </a:ext>
            </a:extLst>
          </xdr:cNvPr>
          <xdr:cNvSpPr>
            <a:spLocks noChangeArrowheads="1"/>
          </xdr:cNvSpPr>
        </xdr:nvSpPr>
        <xdr:spPr bwMode="auto">
          <a:xfrm>
            <a:off x="1906" y="14745"/>
            <a:ext cx="46" cy="43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ru-RU" sz="1400" b="1" i="0" u="none" strike="noStrike" baseline="0">
                <a:solidFill>
                  <a:srgbClr val="000000"/>
                </a:solidFill>
                <a:latin typeface="Arial Cyr"/>
                <a:cs typeface="Arial Cyr"/>
              </a:rPr>
              <a:t>116</a:t>
            </a:r>
          </a:p>
        </xdr:txBody>
      </xdr:sp>
    </xdr:grpSp>
    <xdr:clientData/>
  </xdr:twoCellAnchor>
  <xdr:twoCellAnchor>
    <xdr:from>
      <xdr:col>24</xdr:col>
      <xdr:colOff>104775</xdr:colOff>
      <xdr:row>42</xdr:row>
      <xdr:rowOff>228600</xdr:rowOff>
    </xdr:from>
    <xdr:to>
      <xdr:col>24</xdr:col>
      <xdr:colOff>419100</xdr:colOff>
      <xdr:row>43</xdr:row>
      <xdr:rowOff>104775</xdr:rowOff>
    </xdr:to>
    <xdr:sp macro="" textlink="">
      <xdr:nvSpPr>
        <xdr:cNvPr id="1442" name="Text Box 54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SpPr txBox="1">
          <a:spLocks noChangeArrowheads="1"/>
        </xdr:cNvSpPr>
      </xdr:nvSpPr>
      <xdr:spPr bwMode="auto">
        <a:xfrm>
          <a:off x="10772775" y="16230600"/>
          <a:ext cx="3143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17</xdr:col>
      <xdr:colOff>285750</xdr:colOff>
      <xdr:row>34</xdr:row>
      <xdr:rowOff>0</xdr:rowOff>
    </xdr:from>
    <xdr:ext cx="123367" cy="254429"/>
    <xdr:sp macro="" textlink="">
      <xdr:nvSpPr>
        <xdr:cNvPr id="496" name="Text Box 548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SpPr txBox="1">
          <a:spLocks noChangeArrowheads="1"/>
        </xdr:cNvSpPr>
      </xdr:nvSpPr>
      <xdr:spPr bwMode="auto">
        <a:xfrm>
          <a:off x="7905750" y="13335000"/>
          <a:ext cx="123367" cy="254429"/>
        </a:xfrm>
        <a:prstGeom prst="rect">
          <a:avLst/>
        </a:prstGeom>
        <a:noFill/>
        <a:ln>
          <a:noFill/>
        </a:ln>
      </xdr:spPr>
      <xdr:txBody>
        <a:bodyPr wrap="none" lIns="9144" tIns="18288" rIns="0" bIns="0" anchor="t" upright="1">
          <a:spAutoFit/>
        </a:bodyPr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3</a:t>
          </a:r>
        </a:p>
      </xdr:txBody>
    </xdr:sp>
    <xdr:clientData/>
  </xdr:oneCellAnchor>
  <xdr:twoCellAnchor>
    <xdr:from>
      <xdr:col>35</xdr:col>
      <xdr:colOff>219075</xdr:colOff>
      <xdr:row>47</xdr:row>
      <xdr:rowOff>209550</xdr:rowOff>
    </xdr:from>
    <xdr:to>
      <xdr:col>37</xdr:col>
      <xdr:colOff>85725</xdr:colOff>
      <xdr:row>49</xdr:row>
      <xdr:rowOff>95250</xdr:rowOff>
    </xdr:to>
    <xdr:sp macro="" textlink="">
      <xdr:nvSpPr>
        <xdr:cNvPr id="497" name="Text Box 188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SpPr txBox="1">
          <a:spLocks noChangeArrowheads="1"/>
        </xdr:cNvSpPr>
      </xdr:nvSpPr>
      <xdr:spPr bwMode="auto">
        <a:xfrm>
          <a:off x="18126075" y="11639550"/>
          <a:ext cx="762000" cy="64770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ru-RU" sz="2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6</a:t>
          </a:r>
        </a:p>
      </xdr:txBody>
    </xdr:sp>
    <xdr:clientData/>
  </xdr:twoCellAnchor>
  <xdr:twoCellAnchor>
    <xdr:from>
      <xdr:col>18</xdr:col>
      <xdr:colOff>228600</xdr:colOff>
      <xdr:row>25</xdr:row>
      <xdr:rowOff>342900</xdr:rowOff>
    </xdr:from>
    <xdr:to>
      <xdr:col>18</xdr:col>
      <xdr:colOff>238125</xdr:colOff>
      <xdr:row>32</xdr:row>
      <xdr:rowOff>247650</xdr:rowOff>
    </xdr:to>
    <xdr:sp macro="" textlink="">
      <xdr:nvSpPr>
        <xdr:cNvPr id="1445" name="Line 549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SpPr>
          <a:spLocks noChangeShapeType="1"/>
        </xdr:cNvSpPr>
      </xdr:nvSpPr>
      <xdr:spPr bwMode="auto">
        <a:xfrm flipV="1">
          <a:off x="8286750" y="9867900"/>
          <a:ext cx="9525" cy="2952750"/>
        </a:xfrm>
        <a:prstGeom prst="line">
          <a:avLst/>
        </a:prstGeom>
        <a:noFill/>
        <a:ln w="38100">
          <a:solidFill>
            <a:schemeClr val="tx1"/>
          </a:solidFill>
          <a:round/>
          <a:headEnd/>
          <a:tailEnd/>
        </a:ln>
      </xdr:spPr>
    </xdr:sp>
    <xdr:clientData/>
  </xdr:twoCellAnchor>
  <xdr:twoCellAnchor>
    <xdr:from>
      <xdr:col>19</xdr:col>
      <xdr:colOff>28575</xdr:colOff>
      <xdr:row>25</xdr:row>
      <xdr:rowOff>133350</xdr:rowOff>
    </xdr:from>
    <xdr:to>
      <xdr:col>19</xdr:col>
      <xdr:colOff>428625</xdr:colOff>
      <xdr:row>25</xdr:row>
      <xdr:rowOff>133350</xdr:rowOff>
    </xdr:to>
    <xdr:sp macro="" textlink="">
      <xdr:nvSpPr>
        <xdr:cNvPr id="1446" name="Line 55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SpPr>
          <a:spLocks noChangeShapeType="1"/>
        </xdr:cNvSpPr>
      </xdr:nvSpPr>
      <xdr:spPr bwMode="auto">
        <a:xfrm>
          <a:off x="8534400" y="9658350"/>
          <a:ext cx="400050" cy="0"/>
        </a:xfrm>
        <a:prstGeom prst="line">
          <a:avLst/>
        </a:prstGeom>
        <a:noFill/>
        <a:ln w="38100">
          <a:solidFill>
            <a:schemeClr val="tx1"/>
          </a:solidFill>
          <a:round/>
          <a:headEnd/>
          <a:tailEnd/>
        </a:ln>
      </xdr:spPr>
    </xdr:sp>
    <xdr:clientData/>
  </xdr:twoCellAnchor>
  <xdr:twoCellAnchor>
    <xdr:from>
      <xdr:col>19</xdr:col>
      <xdr:colOff>419100</xdr:colOff>
      <xdr:row>21</xdr:row>
      <xdr:rowOff>219075</xdr:rowOff>
    </xdr:from>
    <xdr:to>
      <xdr:col>19</xdr:col>
      <xdr:colOff>419100</xdr:colOff>
      <xdr:row>25</xdr:row>
      <xdr:rowOff>133350</xdr:rowOff>
    </xdr:to>
    <xdr:sp macro="" textlink="">
      <xdr:nvSpPr>
        <xdr:cNvPr id="1447" name="Line 551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SpPr>
          <a:spLocks noChangeShapeType="1"/>
        </xdr:cNvSpPr>
      </xdr:nvSpPr>
      <xdr:spPr bwMode="auto">
        <a:xfrm flipV="1">
          <a:off x="8924925" y="8220075"/>
          <a:ext cx="0" cy="1438275"/>
        </a:xfrm>
        <a:prstGeom prst="line">
          <a:avLst/>
        </a:prstGeom>
        <a:noFill/>
        <a:ln w="38100">
          <a:solidFill>
            <a:schemeClr val="tx1"/>
          </a:solidFill>
          <a:round/>
          <a:headEnd/>
          <a:tailEnd/>
        </a:ln>
      </xdr:spPr>
    </xdr:sp>
    <xdr:clientData/>
  </xdr:twoCellAnchor>
  <xdr:twoCellAnchor>
    <xdr:from>
      <xdr:col>19</xdr:col>
      <xdr:colOff>419100</xdr:colOff>
      <xdr:row>21</xdr:row>
      <xdr:rowOff>231775</xdr:rowOff>
    </xdr:from>
    <xdr:to>
      <xdr:col>24</xdr:col>
      <xdr:colOff>438150</xdr:colOff>
      <xdr:row>21</xdr:row>
      <xdr:rowOff>231775</xdr:rowOff>
    </xdr:to>
    <xdr:sp macro="" textlink="">
      <xdr:nvSpPr>
        <xdr:cNvPr id="1448" name="Line 552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SpPr>
          <a:spLocks noChangeShapeType="1"/>
        </xdr:cNvSpPr>
      </xdr:nvSpPr>
      <xdr:spPr bwMode="auto">
        <a:xfrm>
          <a:off x="10591800" y="8232775"/>
          <a:ext cx="2241550" cy="0"/>
        </a:xfrm>
        <a:prstGeom prst="line">
          <a:avLst/>
        </a:prstGeom>
        <a:noFill/>
        <a:ln w="38100">
          <a:solidFill>
            <a:schemeClr val="tx1"/>
          </a:solidFill>
          <a:round/>
          <a:headEnd/>
          <a:tailEnd/>
        </a:ln>
      </xdr:spPr>
    </xdr:sp>
    <xdr:clientData/>
  </xdr:twoCellAnchor>
  <xdr:twoCellAnchor>
    <xdr:from>
      <xdr:col>25</xdr:col>
      <xdr:colOff>219075</xdr:colOff>
      <xdr:row>22</xdr:row>
      <xdr:rowOff>38100</xdr:rowOff>
    </xdr:from>
    <xdr:to>
      <xdr:col>25</xdr:col>
      <xdr:colOff>232833</xdr:colOff>
      <xdr:row>23</xdr:row>
      <xdr:rowOff>328083</xdr:rowOff>
    </xdr:to>
    <xdr:sp macro="" textlink="">
      <xdr:nvSpPr>
        <xdr:cNvPr id="1449" name="Line 553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SpPr>
          <a:spLocks noChangeShapeType="1"/>
        </xdr:cNvSpPr>
      </xdr:nvSpPr>
      <xdr:spPr bwMode="auto">
        <a:xfrm>
          <a:off x="11331575" y="8420100"/>
          <a:ext cx="13758" cy="670983"/>
        </a:xfrm>
        <a:prstGeom prst="line">
          <a:avLst/>
        </a:prstGeom>
        <a:noFill/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133350</xdr:colOff>
      <xdr:row>23</xdr:row>
      <xdr:rowOff>285750</xdr:rowOff>
    </xdr:from>
    <xdr:to>
      <xdr:col>27</xdr:col>
      <xdr:colOff>266700</xdr:colOff>
      <xdr:row>26</xdr:row>
      <xdr:rowOff>133350</xdr:rowOff>
    </xdr:to>
    <xdr:sp macro="" textlink="">
      <xdr:nvSpPr>
        <xdr:cNvPr id="503" name="Rectangle 554" descr="39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SpPr>
          <a:spLocks noChangeArrowheads="1"/>
        </xdr:cNvSpPr>
      </xdr:nvSpPr>
      <xdr:spPr bwMode="auto">
        <a:xfrm>
          <a:off x="10356850" y="9048750"/>
          <a:ext cx="1911350" cy="990600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r>
            <a:rPr lang="ru-RU" sz="2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Почта</a:t>
          </a:r>
        </a:p>
        <a:p>
          <a:pPr algn="r" rtl="0">
            <a:defRPr sz="1000"/>
          </a:pPr>
          <a:endParaRPr lang="ru-RU" sz="20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13</xdr:col>
      <xdr:colOff>380999</xdr:colOff>
      <xdr:row>25</xdr:row>
      <xdr:rowOff>105833</xdr:rowOff>
    </xdr:from>
    <xdr:to>
      <xdr:col>16</xdr:col>
      <xdr:colOff>402166</xdr:colOff>
      <xdr:row>25</xdr:row>
      <xdr:rowOff>123825</xdr:rowOff>
    </xdr:to>
    <xdr:sp macro="" textlink="">
      <xdr:nvSpPr>
        <xdr:cNvPr id="1451" name="Line 555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SpPr>
          <a:spLocks noChangeShapeType="1"/>
        </xdr:cNvSpPr>
      </xdr:nvSpPr>
      <xdr:spPr bwMode="auto">
        <a:xfrm flipH="1">
          <a:off x="6159499" y="9630833"/>
          <a:ext cx="1354667" cy="17992"/>
        </a:xfrm>
        <a:prstGeom prst="line">
          <a:avLst/>
        </a:prstGeom>
        <a:noFill/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390525</xdr:colOff>
      <xdr:row>24</xdr:row>
      <xdr:rowOff>66675</xdr:rowOff>
    </xdr:from>
    <xdr:to>
      <xdr:col>13</xdr:col>
      <xdr:colOff>390525</xdr:colOff>
      <xdr:row>25</xdr:row>
      <xdr:rowOff>123825</xdr:rowOff>
    </xdr:to>
    <xdr:sp macro="" textlink="">
      <xdr:nvSpPr>
        <xdr:cNvPr id="1452" name="Line 556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SpPr>
          <a:spLocks noChangeShapeType="1"/>
        </xdr:cNvSpPr>
      </xdr:nvSpPr>
      <xdr:spPr bwMode="auto">
        <a:xfrm flipV="1">
          <a:off x="6210300" y="9210675"/>
          <a:ext cx="0" cy="438150"/>
        </a:xfrm>
        <a:prstGeom prst="line">
          <a:avLst/>
        </a:prstGeom>
        <a:noFill/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334434</xdr:colOff>
      <xdr:row>21</xdr:row>
      <xdr:rowOff>212725</xdr:rowOff>
    </xdr:from>
    <xdr:to>
      <xdr:col>16</xdr:col>
      <xdr:colOff>20109</xdr:colOff>
      <xdr:row>24</xdr:row>
      <xdr:rowOff>60325</xdr:rowOff>
    </xdr:to>
    <xdr:sp macro="" textlink="">
      <xdr:nvSpPr>
        <xdr:cNvPr id="506" name="Rectangle 557" descr="39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SpPr>
          <a:spLocks noChangeArrowheads="1"/>
        </xdr:cNvSpPr>
      </xdr:nvSpPr>
      <xdr:spPr bwMode="auto">
        <a:xfrm>
          <a:off x="5223934" y="8213725"/>
          <a:ext cx="1908175" cy="990600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Баня</a:t>
          </a:r>
        </a:p>
        <a:p>
          <a:pPr algn="r" rtl="0">
            <a:defRPr sz="1000"/>
          </a:pPr>
          <a:endParaRPr lang="ru-RU" sz="14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  <a:p>
          <a:pPr algn="r" rtl="0">
            <a:defRPr sz="1000"/>
          </a:pPr>
          <a:r>
            <a:rPr lang="ru-RU" sz="14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ООО "Техносервис</a:t>
          </a:r>
          <a:r>
            <a:rPr lang="ru-RU" sz="2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"</a:t>
          </a:r>
        </a:p>
      </xdr:txBody>
    </xdr:sp>
    <xdr:clientData/>
  </xdr:twoCellAnchor>
  <xdr:twoCellAnchor>
    <xdr:from>
      <xdr:col>4</xdr:col>
      <xdr:colOff>388101</xdr:colOff>
      <xdr:row>40</xdr:row>
      <xdr:rowOff>371475</xdr:rowOff>
    </xdr:from>
    <xdr:to>
      <xdr:col>5</xdr:col>
      <xdr:colOff>213912</xdr:colOff>
      <xdr:row>41</xdr:row>
      <xdr:rowOff>133350</xdr:rowOff>
    </xdr:to>
    <xdr:sp macro="" textlink="">
      <xdr:nvSpPr>
        <xdr:cNvPr id="515" name="Rectangle 126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SpPr>
          <a:spLocks noChangeArrowheads="1"/>
        </xdr:cNvSpPr>
      </xdr:nvSpPr>
      <xdr:spPr bwMode="auto">
        <a:xfrm flipH="1">
          <a:off x="2166101" y="15611475"/>
          <a:ext cx="270311" cy="1428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ru-RU" sz="14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 editAs="oneCell">
    <xdr:from>
      <xdr:col>3</xdr:col>
      <xdr:colOff>76200</xdr:colOff>
      <xdr:row>32</xdr:row>
      <xdr:rowOff>285750</xdr:rowOff>
    </xdr:from>
    <xdr:to>
      <xdr:col>4</xdr:col>
      <xdr:colOff>38100</xdr:colOff>
      <xdr:row>33</xdr:row>
      <xdr:rowOff>285750</xdr:rowOff>
    </xdr:to>
    <xdr:sp macro="" textlink="">
      <xdr:nvSpPr>
        <xdr:cNvPr id="1456" name="Text Box 568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SpPr txBox="1">
          <a:spLocks noChangeArrowheads="1"/>
        </xdr:cNvSpPr>
      </xdr:nvSpPr>
      <xdr:spPr bwMode="auto">
        <a:xfrm>
          <a:off x="1419225" y="12858750"/>
          <a:ext cx="4095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243417</xdr:colOff>
      <xdr:row>33</xdr:row>
      <xdr:rowOff>95250</xdr:rowOff>
    </xdr:from>
    <xdr:to>
      <xdr:col>6</xdr:col>
      <xdr:colOff>257175</xdr:colOff>
      <xdr:row>33</xdr:row>
      <xdr:rowOff>105833</xdr:rowOff>
    </xdr:to>
    <xdr:sp macro="" textlink="">
      <xdr:nvSpPr>
        <xdr:cNvPr id="1457" name="Line 569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SpPr>
          <a:spLocks noChangeShapeType="1"/>
        </xdr:cNvSpPr>
      </xdr:nvSpPr>
      <xdr:spPr bwMode="auto">
        <a:xfrm flipV="1">
          <a:off x="2910417" y="12668250"/>
          <a:ext cx="13758" cy="10583"/>
        </a:xfrm>
        <a:prstGeom prst="line">
          <a:avLst/>
        </a:prstGeom>
        <a:noFill/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7409</xdr:colOff>
      <xdr:row>30</xdr:row>
      <xdr:rowOff>42333</xdr:rowOff>
    </xdr:from>
    <xdr:to>
      <xdr:col>11</xdr:col>
      <xdr:colOff>289984</xdr:colOff>
      <xdr:row>31</xdr:row>
      <xdr:rowOff>127000</xdr:rowOff>
    </xdr:to>
    <xdr:sp macro="" textlink="">
      <xdr:nvSpPr>
        <xdr:cNvPr id="522" name="Rectangle 571" descr="39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SpPr>
          <a:spLocks noChangeArrowheads="1"/>
        </xdr:cNvSpPr>
      </xdr:nvSpPr>
      <xdr:spPr bwMode="auto">
        <a:xfrm>
          <a:off x="4007909" y="11472333"/>
          <a:ext cx="1171575" cy="465667"/>
        </a:xfrm>
        <a:prstGeom prst="rect">
          <a:avLst/>
        </a:prstGeom>
        <a:solidFill>
          <a:schemeClr val="bg2"/>
        </a:solidFill>
        <a:ln w="28575">
          <a:solidFill>
            <a:schemeClr val="tx2">
              <a:lumMod val="60000"/>
              <a:lumOff val="40000"/>
            </a:schemeClr>
          </a:solidFill>
          <a:miter lim="800000"/>
          <a:headEnd/>
          <a:tailEnd/>
        </a:ln>
      </xdr:spPr>
      <xdr:txBody>
        <a:bodyPr vertOverflow="clip" wrap="square" lIns="0" tIns="18288" rIns="18288" bIns="0" anchor="ctr" upright="1"/>
        <a:lstStyle/>
        <a:p>
          <a:pPr algn="ctr" rtl="0">
            <a:defRPr sz="1000"/>
          </a:pPr>
          <a:r>
            <a:rPr lang="ru-RU" sz="2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2</a:t>
          </a:r>
        </a:p>
        <a:p>
          <a:pPr algn="ctr" rtl="0">
            <a:defRPr sz="1000"/>
          </a:pPr>
          <a:endParaRPr lang="ru-RU" sz="20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42</xdr:col>
      <xdr:colOff>123825</xdr:colOff>
      <xdr:row>66</xdr:row>
      <xdr:rowOff>66675</xdr:rowOff>
    </xdr:from>
    <xdr:to>
      <xdr:col>43</xdr:col>
      <xdr:colOff>438150</xdr:colOff>
      <xdr:row>66</xdr:row>
      <xdr:rowOff>66675</xdr:rowOff>
    </xdr:to>
    <xdr:sp macro="" textlink="">
      <xdr:nvSpPr>
        <xdr:cNvPr id="1460" name="Line 572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SpPr>
          <a:spLocks noChangeShapeType="1"/>
        </xdr:cNvSpPr>
      </xdr:nvSpPr>
      <xdr:spPr bwMode="auto">
        <a:xfrm flipV="1">
          <a:off x="18926175" y="25593675"/>
          <a:ext cx="762000" cy="0"/>
        </a:xfrm>
        <a:prstGeom prst="line">
          <a:avLst/>
        </a:prstGeom>
        <a:noFill/>
        <a:ln w="317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9525</xdr:colOff>
      <xdr:row>66</xdr:row>
      <xdr:rowOff>57150</xdr:rowOff>
    </xdr:from>
    <xdr:to>
      <xdr:col>46</xdr:col>
      <xdr:colOff>419100</xdr:colOff>
      <xdr:row>66</xdr:row>
      <xdr:rowOff>57150</xdr:rowOff>
    </xdr:to>
    <xdr:sp macro="" textlink="">
      <xdr:nvSpPr>
        <xdr:cNvPr id="1461" name="Line 573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SpPr>
          <a:spLocks noChangeShapeType="1"/>
        </xdr:cNvSpPr>
      </xdr:nvSpPr>
      <xdr:spPr bwMode="auto">
        <a:xfrm>
          <a:off x="20154900" y="25584150"/>
          <a:ext cx="857250" cy="0"/>
        </a:xfrm>
        <a:prstGeom prst="line">
          <a:avLst/>
        </a:prstGeom>
        <a:noFill/>
        <a:ln w="31750">
          <a:solidFill>
            <a:srgbClr val="C00000"/>
          </a:solidFill>
          <a:round/>
          <a:headEnd/>
          <a:tailEnd/>
        </a:ln>
      </xdr:spPr>
    </xdr:sp>
    <xdr:clientData/>
  </xdr:twoCellAnchor>
  <xdr:twoCellAnchor>
    <xdr:from>
      <xdr:col>46</xdr:col>
      <xdr:colOff>393700</xdr:colOff>
      <xdr:row>66</xdr:row>
      <xdr:rowOff>66675</xdr:rowOff>
    </xdr:from>
    <xdr:to>
      <xdr:col>46</xdr:col>
      <xdr:colOff>400049</xdr:colOff>
      <xdr:row>66</xdr:row>
      <xdr:rowOff>317500</xdr:rowOff>
    </xdr:to>
    <xdr:sp macro="" textlink="">
      <xdr:nvSpPr>
        <xdr:cNvPr id="1462" name="Line 574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SpPr>
          <a:spLocks noChangeShapeType="1"/>
        </xdr:cNvSpPr>
      </xdr:nvSpPr>
      <xdr:spPr bwMode="auto">
        <a:xfrm flipH="1">
          <a:off x="22567900" y="24945975"/>
          <a:ext cx="6349" cy="250825"/>
        </a:xfrm>
        <a:prstGeom prst="line">
          <a:avLst/>
        </a:prstGeom>
        <a:noFill/>
        <a:ln w="31750">
          <a:solidFill>
            <a:srgbClr val="C00000"/>
          </a:solidFill>
          <a:round/>
          <a:headEnd/>
          <a:tailEnd/>
        </a:ln>
      </xdr:spPr>
    </xdr:sp>
    <xdr:clientData/>
  </xdr:twoCellAnchor>
  <xdr:twoCellAnchor>
    <xdr:from>
      <xdr:col>42</xdr:col>
      <xdr:colOff>76200</xdr:colOff>
      <xdr:row>56</xdr:row>
      <xdr:rowOff>74083</xdr:rowOff>
    </xdr:from>
    <xdr:to>
      <xdr:col>42</xdr:col>
      <xdr:colOff>142875</xdr:colOff>
      <xdr:row>74</xdr:row>
      <xdr:rowOff>255058</xdr:rowOff>
    </xdr:to>
    <xdr:sp macro="" textlink="">
      <xdr:nvSpPr>
        <xdr:cNvPr id="1463" name="Line 538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SpPr>
          <a:spLocks noChangeShapeType="1"/>
        </xdr:cNvSpPr>
      </xdr:nvSpPr>
      <xdr:spPr bwMode="auto">
        <a:xfrm>
          <a:off x="20472400" y="21143383"/>
          <a:ext cx="66675" cy="6861175"/>
        </a:xfrm>
        <a:prstGeom prst="line">
          <a:avLst/>
        </a:prstGeom>
        <a:noFill/>
        <a:ln w="38100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48</xdr:col>
      <xdr:colOff>209550</xdr:colOff>
      <xdr:row>72</xdr:row>
      <xdr:rowOff>342900</xdr:rowOff>
    </xdr:from>
    <xdr:to>
      <xdr:col>48</xdr:col>
      <xdr:colOff>222250</xdr:colOff>
      <xdr:row>73</xdr:row>
      <xdr:rowOff>349250</xdr:rowOff>
    </xdr:to>
    <xdr:sp macro="" textlink="">
      <xdr:nvSpPr>
        <xdr:cNvPr id="1464" name="Line 576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SpPr>
          <a:spLocks noChangeShapeType="1"/>
        </xdr:cNvSpPr>
      </xdr:nvSpPr>
      <xdr:spPr bwMode="auto">
        <a:xfrm flipH="1" flipV="1">
          <a:off x="21545550" y="27774900"/>
          <a:ext cx="12700" cy="387350"/>
        </a:xfrm>
        <a:prstGeom prst="line">
          <a:avLst/>
        </a:prstGeom>
        <a:noFill/>
        <a:ln w="31750">
          <a:solidFill>
            <a:srgbClr val="C00000"/>
          </a:solidFill>
          <a:round/>
          <a:headEnd/>
          <a:tailEnd/>
        </a:ln>
      </xdr:spPr>
    </xdr:sp>
    <xdr:clientData/>
  </xdr:twoCellAnchor>
  <xdr:twoCellAnchor>
    <xdr:from>
      <xdr:col>41</xdr:col>
      <xdr:colOff>317500</xdr:colOff>
      <xdr:row>61</xdr:row>
      <xdr:rowOff>161925</xdr:rowOff>
    </xdr:from>
    <xdr:to>
      <xdr:col>42</xdr:col>
      <xdr:colOff>391584</xdr:colOff>
      <xdr:row>62</xdr:row>
      <xdr:rowOff>295275</xdr:rowOff>
    </xdr:to>
    <xdr:grpSp>
      <xdr:nvGrpSpPr>
        <xdr:cNvPr id="1465" name="Group 225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GrpSpPr>
          <a:grpSpLocks/>
        </xdr:cNvGrpSpPr>
      </xdr:nvGrpSpPr>
      <xdr:grpSpPr bwMode="auto">
        <a:xfrm>
          <a:off x="20493182" y="23125834"/>
          <a:ext cx="524357" cy="514350"/>
          <a:chOff x="1901" y="14734"/>
          <a:chExt cx="51" cy="54"/>
        </a:xfrm>
      </xdr:grpSpPr>
      <xdr:sp macro="" textlink="">
        <xdr:nvSpPr>
          <xdr:cNvPr id="1675" name="Oval 226" descr="ТК№143">
            <a:extLst>
              <a:ext uri="{FF2B5EF4-FFF2-40B4-BE49-F238E27FC236}">
                <a16:creationId xmlns:a16="http://schemas.microsoft.com/office/drawing/2014/main" xmlns="" id="{00000000-0008-0000-0000-00008B060000}"/>
              </a:ext>
            </a:extLst>
          </xdr:cNvPr>
          <xdr:cNvSpPr>
            <a:spLocks noChangeArrowheads="1"/>
          </xdr:cNvSpPr>
        </xdr:nvSpPr>
        <xdr:spPr bwMode="auto">
          <a:xfrm>
            <a:off x="1901" y="14734"/>
            <a:ext cx="49" cy="48"/>
          </a:xfrm>
          <a:prstGeom prst="ellipse">
            <a:avLst/>
          </a:prstGeom>
          <a:solidFill>
            <a:srgbClr val="FFFFFF"/>
          </a:solidFill>
          <a:ln w="381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34" name="Rectangle 227">
            <a:extLst>
              <a:ext uri="{FF2B5EF4-FFF2-40B4-BE49-F238E27FC236}">
                <a16:creationId xmlns:a16="http://schemas.microsoft.com/office/drawing/2014/main" xmlns="" id="{00000000-0008-0000-0000-000016020000}"/>
              </a:ext>
            </a:extLst>
          </xdr:cNvPr>
          <xdr:cNvSpPr>
            <a:spLocks noChangeArrowheads="1"/>
          </xdr:cNvSpPr>
        </xdr:nvSpPr>
        <xdr:spPr bwMode="auto">
          <a:xfrm>
            <a:off x="1906" y="14745"/>
            <a:ext cx="46" cy="43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ru-RU" sz="1400" b="1" i="0" u="none" strike="noStrike" baseline="0">
                <a:solidFill>
                  <a:srgbClr val="000000"/>
                </a:solidFill>
                <a:latin typeface="Arial Cyr"/>
                <a:cs typeface="Arial Cyr"/>
              </a:rPr>
              <a:t>115</a:t>
            </a:r>
          </a:p>
        </xdr:txBody>
      </xdr:sp>
    </xdr:grpSp>
    <xdr:clientData/>
  </xdr:twoCellAnchor>
  <xdr:twoCellAnchor>
    <xdr:from>
      <xdr:col>44</xdr:col>
      <xdr:colOff>95250</xdr:colOff>
      <xdr:row>73</xdr:row>
      <xdr:rowOff>63500</xdr:rowOff>
    </xdr:from>
    <xdr:to>
      <xdr:col>45</xdr:col>
      <xdr:colOff>123825</xdr:colOff>
      <xdr:row>73</xdr:row>
      <xdr:rowOff>276225</xdr:rowOff>
    </xdr:to>
    <xdr:sp macro="" textlink="">
      <xdr:nvSpPr>
        <xdr:cNvPr id="535" name="Text Box 577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SpPr txBox="1">
          <a:spLocks noChangeArrowheads="1"/>
        </xdr:cNvSpPr>
      </xdr:nvSpPr>
      <xdr:spPr bwMode="auto">
        <a:xfrm>
          <a:off x="19653250" y="27876500"/>
          <a:ext cx="473075" cy="21272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39</a:t>
          </a:r>
        </a:p>
      </xdr:txBody>
    </xdr:sp>
    <xdr:clientData/>
  </xdr:twoCellAnchor>
  <xdr:twoCellAnchor>
    <xdr:from>
      <xdr:col>45</xdr:col>
      <xdr:colOff>123825</xdr:colOff>
      <xdr:row>74</xdr:row>
      <xdr:rowOff>38100</xdr:rowOff>
    </xdr:from>
    <xdr:to>
      <xdr:col>46</xdr:col>
      <xdr:colOff>152400</xdr:colOff>
      <xdr:row>74</xdr:row>
      <xdr:rowOff>352425</xdr:rowOff>
    </xdr:to>
    <xdr:sp macro="" textlink="">
      <xdr:nvSpPr>
        <xdr:cNvPr id="536" name="Text Box 578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SpPr txBox="1">
          <a:spLocks noChangeArrowheads="1"/>
        </xdr:cNvSpPr>
      </xdr:nvSpPr>
      <xdr:spPr bwMode="auto">
        <a:xfrm>
          <a:off x="22498050" y="21583650"/>
          <a:ext cx="476250" cy="31432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ru-RU" sz="16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34</xdr:col>
      <xdr:colOff>285750</xdr:colOff>
      <xdr:row>74</xdr:row>
      <xdr:rowOff>19049</xdr:rowOff>
    </xdr:from>
    <xdr:to>
      <xdr:col>42</xdr:col>
      <xdr:colOff>209550</xdr:colOff>
      <xdr:row>74</xdr:row>
      <xdr:rowOff>31750</xdr:rowOff>
    </xdr:to>
    <xdr:sp macro="" textlink="">
      <xdr:nvSpPr>
        <xdr:cNvPr id="1468" name="Line 579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SpPr>
          <a:spLocks noChangeShapeType="1"/>
        </xdr:cNvSpPr>
      </xdr:nvSpPr>
      <xdr:spPr bwMode="auto">
        <a:xfrm flipH="1">
          <a:off x="17123833" y="27927299"/>
          <a:ext cx="3479800" cy="12701"/>
        </a:xfrm>
        <a:prstGeom prst="line">
          <a:avLst/>
        </a:prstGeom>
        <a:noFill/>
        <a:ln w="31750">
          <a:solidFill>
            <a:srgbClr val="C00000"/>
          </a:solidFill>
          <a:round/>
          <a:headEnd/>
          <a:tailEnd/>
        </a:ln>
      </xdr:spPr>
    </xdr:sp>
    <xdr:clientData/>
  </xdr:twoCellAnchor>
  <xdr:twoCellAnchor>
    <xdr:from>
      <xdr:col>34</xdr:col>
      <xdr:colOff>284691</xdr:colOff>
      <xdr:row>73</xdr:row>
      <xdr:rowOff>88900</xdr:rowOff>
    </xdr:from>
    <xdr:to>
      <xdr:col>34</xdr:col>
      <xdr:colOff>296333</xdr:colOff>
      <xdr:row>74</xdr:row>
      <xdr:rowOff>52917</xdr:rowOff>
    </xdr:to>
    <xdr:sp macro="" textlink="">
      <xdr:nvSpPr>
        <xdr:cNvPr id="1469" name="Line 58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SpPr>
          <a:spLocks noChangeShapeType="1"/>
        </xdr:cNvSpPr>
      </xdr:nvSpPr>
      <xdr:spPr bwMode="auto">
        <a:xfrm flipH="1" flipV="1">
          <a:off x="17122774" y="27616150"/>
          <a:ext cx="11642" cy="345017"/>
        </a:xfrm>
        <a:prstGeom prst="line">
          <a:avLst/>
        </a:prstGeom>
        <a:noFill/>
        <a:ln w="31750">
          <a:solidFill>
            <a:srgbClr val="C00000"/>
          </a:solidFill>
          <a:round/>
          <a:headEnd/>
          <a:tailEnd/>
        </a:ln>
      </xdr:spPr>
    </xdr:sp>
    <xdr:clientData/>
  </xdr:twoCellAnchor>
  <xdr:twoCellAnchor>
    <xdr:from>
      <xdr:col>34</xdr:col>
      <xdr:colOff>97367</xdr:colOff>
      <xdr:row>67</xdr:row>
      <xdr:rowOff>376766</xdr:rowOff>
    </xdr:from>
    <xdr:to>
      <xdr:col>36</xdr:col>
      <xdr:colOff>183092</xdr:colOff>
      <xdr:row>73</xdr:row>
      <xdr:rowOff>71966</xdr:rowOff>
    </xdr:to>
    <xdr:sp macro="" textlink="">
      <xdr:nvSpPr>
        <xdr:cNvPr id="539" name="Rectangle 581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SpPr>
          <a:spLocks noChangeArrowheads="1"/>
        </xdr:cNvSpPr>
      </xdr:nvSpPr>
      <xdr:spPr bwMode="auto">
        <a:xfrm>
          <a:off x="16935450" y="25618016"/>
          <a:ext cx="974725" cy="1981200"/>
        </a:xfrm>
        <a:prstGeom prst="rect">
          <a:avLst/>
        </a:prstGeom>
        <a:solidFill>
          <a:srgbClr val="FFFFFF"/>
        </a:solidFill>
        <a:ln w="381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ctr" rtl="0">
            <a:defRPr sz="1000"/>
          </a:pPr>
          <a:r>
            <a:rPr lang="ru-RU" sz="2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ДШИ №2,     </a:t>
          </a: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ул. Болдина,   8а                                    </a:t>
          </a:r>
        </a:p>
      </xdr:txBody>
    </xdr:sp>
    <xdr:clientData/>
  </xdr:twoCellAnchor>
  <xdr:twoCellAnchor>
    <xdr:from>
      <xdr:col>34</xdr:col>
      <xdr:colOff>21167</xdr:colOff>
      <xdr:row>73</xdr:row>
      <xdr:rowOff>142876</xdr:rowOff>
    </xdr:from>
    <xdr:to>
      <xdr:col>34</xdr:col>
      <xdr:colOff>211667</xdr:colOff>
      <xdr:row>74</xdr:row>
      <xdr:rowOff>74084</xdr:rowOff>
    </xdr:to>
    <xdr:sp macro="" textlink="">
      <xdr:nvSpPr>
        <xdr:cNvPr id="540" name="Text Box 582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SpPr txBox="1">
          <a:spLocks noChangeArrowheads="1"/>
        </xdr:cNvSpPr>
      </xdr:nvSpPr>
      <xdr:spPr bwMode="auto">
        <a:xfrm>
          <a:off x="16859250" y="27670126"/>
          <a:ext cx="190500" cy="312208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6</a:t>
          </a:r>
        </a:p>
      </xdr:txBody>
    </xdr:sp>
    <xdr:clientData/>
  </xdr:twoCellAnchor>
  <xdr:twoCellAnchor>
    <xdr:from>
      <xdr:col>41</xdr:col>
      <xdr:colOff>412750</xdr:colOff>
      <xdr:row>73</xdr:row>
      <xdr:rowOff>31750</xdr:rowOff>
    </xdr:from>
    <xdr:to>
      <xdr:col>43</xdr:col>
      <xdr:colOff>10583</xdr:colOff>
      <xdr:row>74</xdr:row>
      <xdr:rowOff>317499</xdr:rowOff>
    </xdr:to>
    <xdr:grpSp>
      <xdr:nvGrpSpPr>
        <xdr:cNvPr id="1472" name="Group 235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GrpSpPr>
          <a:grpSpLocks/>
        </xdr:cNvGrpSpPr>
      </xdr:nvGrpSpPr>
      <xdr:grpSpPr bwMode="auto">
        <a:xfrm>
          <a:off x="20588432" y="27377159"/>
          <a:ext cx="498378" cy="666749"/>
          <a:chOff x="1901" y="14734"/>
          <a:chExt cx="51" cy="54"/>
        </a:xfrm>
      </xdr:grpSpPr>
      <xdr:sp macro="" textlink="">
        <xdr:nvSpPr>
          <xdr:cNvPr id="1673" name="Oval 236" descr="ТК№143">
            <a:extLst>
              <a:ext uri="{FF2B5EF4-FFF2-40B4-BE49-F238E27FC236}">
                <a16:creationId xmlns:a16="http://schemas.microsoft.com/office/drawing/2014/main" xmlns="" id="{00000000-0008-0000-0000-000089060000}"/>
              </a:ext>
            </a:extLst>
          </xdr:cNvPr>
          <xdr:cNvSpPr>
            <a:spLocks noChangeArrowheads="1"/>
          </xdr:cNvSpPr>
        </xdr:nvSpPr>
        <xdr:spPr bwMode="auto">
          <a:xfrm>
            <a:off x="1901" y="14734"/>
            <a:ext cx="49" cy="48"/>
          </a:xfrm>
          <a:prstGeom prst="ellipse">
            <a:avLst/>
          </a:prstGeom>
          <a:solidFill>
            <a:srgbClr val="FFFFFF"/>
          </a:solidFill>
          <a:ln w="381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405" name="Rectangle 237">
            <a:extLst>
              <a:ext uri="{FF2B5EF4-FFF2-40B4-BE49-F238E27FC236}">
                <a16:creationId xmlns:a16="http://schemas.microsoft.com/office/drawing/2014/main" xmlns="" id="{00000000-0008-0000-0000-00007D050000}"/>
              </a:ext>
            </a:extLst>
          </xdr:cNvPr>
          <xdr:cNvSpPr>
            <a:spLocks noChangeArrowheads="1"/>
          </xdr:cNvSpPr>
        </xdr:nvSpPr>
        <xdr:spPr bwMode="auto">
          <a:xfrm>
            <a:off x="1906" y="14745"/>
            <a:ext cx="46" cy="43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ru-RU" sz="1400" b="1" i="0" u="none" strike="noStrike" baseline="0">
                <a:solidFill>
                  <a:srgbClr val="000000"/>
                </a:solidFill>
                <a:latin typeface="Arial Cyr"/>
                <a:cs typeface="Arial Cyr"/>
              </a:rPr>
              <a:t>120</a:t>
            </a:r>
          </a:p>
        </xdr:txBody>
      </xdr:sp>
    </xdr:grpSp>
    <xdr:clientData/>
  </xdr:twoCellAnchor>
  <xdr:twoCellAnchor>
    <xdr:from>
      <xdr:col>79</xdr:col>
      <xdr:colOff>432955</xdr:colOff>
      <xdr:row>52</xdr:row>
      <xdr:rowOff>201083</xdr:rowOff>
    </xdr:from>
    <xdr:to>
      <xdr:col>82</xdr:col>
      <xdr:colOff>279994</xdr:colOff>
      <xdr:row>53</xdr:row>
      <xdr:rowOff>74083</xdr:rowOff>
    </xdr:to>
    <xdr:sp macro="" textlink="">
      <xdr:nvSpPr>
        <xdr:cNvPr id="541" name="Text Box 24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SpPr txBox="1">
          <a:spLocks noChangeArrowheads="1"/>
        </xdr:cNvSpPr>
      </xdr:nvSpPr>
      <xdr:spPr bwMode="auto">
        <a:xfrm>
          <a:off x="35548455" y="20013083"/>
          <a:ext cx="1180539" cy="2540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</a:t>
          </a: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Зад.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Ду50-2  </a:t>
          </a:r>
        </a:p>
      </xdr:txBody>
    </xdr:sp>
    <xdr:clientData/>
  </xdr:twoCellAnchor>
  <xdr:twoCellAnchor>
    <xdr:from>
      <xdr:col>78</xdr:col>
      <xdr:colOff>259772</xdr:colOff>
      <xdr:row>60</xdr:row>
      <xdr:rowOff>173182</xdr:rowOff>
    </xdr:from>
    <xdr:to>
      <xdr:col>81</xdr:col>
      <xdr:colOff>106812</xdr:colOff>
      <xdr:row>61</xdr:row>
      <xdr:rowOff>58882</xdr:rowOff>
    </xdr:to>
    <xdr:sp macro="" textlink="">
      <xdr:nvSpPr>
        <xdr:cNvPr id="542" name="Text Box 24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SpPr txBox="1">
          <a:spLocks noChangeArrowheads="1"/>
        </xdr:cNvSpPr>
      </xdr:nvSpPr>
      <xdr:spPr bwMode="auto">
        <a:xfrm>
          <a:off x="35381045" y="23414182"/>
          <a:ext cx="1197858" cy="2667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55</xdr:col>
      <xdr:colOff>17318</xdr:colOff>
      <xdr:row>17</xdr:row>
      <xdr:rowOff>1</xdr:rowOff>
    </xdr:from>
    <xdr:to>
      <xdr:col>58</xdr:col>
      <xdr:colOff>431800</xdr:colOff>
      <xdr:row>21</xdr:row>
      <xdr:rowOff>292100</xdr:rowOff>
    </xdr:to>
    <xdr:cxnSp macro="">
      <xdr:nvCxnSpPr>
        <xdr:cNvPr id="379" name="Прямая соединительная линия 2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CxnSpPr/>
      </xdr:nvCxnSpPr>
      <xdr:spPr>
        <a:xfrm>
          <a:off x="26192018" y="6477001"/>
          <a:ext cx="1747982" cy="1816099"/>
        </a:xfrm>
        <a:prstGeom prst="line">
          <a:avLst/>
        </a:prstGeom>
        <a:ln w="38100">
          <a:solidFill>
            <a:srgbClr val="FF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432954</xdr:colOff>
      <xdr:row>12</xdr:row>
      <xdr:rowOff>257175</xdr:rowOff>
    </xdr:from>
    <xdr:to>
      <xdr:col>42</xdr:col>
      <xdr:colOff>28575</xdr:colOff>
      <xdr:row>15</xdr:row>
      <xdr:rowOff>363683</xdr:rowOff>
    </xdr:to>
    <xdr:cxnSp macro="">
      <xdr:nvCxnSpPr>
        <xdr:cNvPr id="1473" name="Прямая соединительная линия 4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CxnSpPr/>
      </xdr:nvCxnSpPr>
      <xdr:spPr>
        <a:xfrm flipV="1">
          <a:off x="20511654" y="4829175"/>
          <a:ext cx="43296" cy="1249508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190750</xdr:colOff>
      <xdr:row>26</xdr:row>
      <xdr:rowOff>190500</xdr:rowOff>
    </xdr:from>
    <xdr:to>
      <xdr:col>42</xdr:col>
      <xdr:colOff>266701</xdr:colOff>
      <xdr:row>27</xdr:row>
      <xdr:rowOff>323850</xdr:rowOff>
    </xdr:to>
    <xdr:grpSp>
      <xdr:nvGrpSpPr>
        <xdr:cNvPr id="1477" name="Group 201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GrpSpPr>
          <a:grpSpLocks/>
        </xdr:cNvGrpSpPr>
      </xdr:nvGrpSpPr>
      <xdr:grpSpPr bwMode="auto">
        <a:xfrm>
          <a:off x="20366432" y="10096500"/>
          <a:ext cx="526224" cy="514350"/>
          <a:chOff x="1897" y="14734"/>
          <a:chExt cx="55" cy="54"/>
        </a:xfrm>
      </xdr:grpSpPr>
      <xdr:sp macro="" textlink="">
        <xdr:nvSpPr>
          <xdr:cNvPr id="1671" name="Oval 202" descr="ТК№143">
            <a:extLst>
              <a:ext uri="{FF2B5EF4-FFF2-40B4-BE49-F238E27FC236}">
                <a16:creationId xmlns:a16="http://schemas.microsoft.com/office/drawing/2014/main" xmlns="" id="{00000000-0008-0000-0000-000087060000}"/>
              </a:ext>
            </a:extLst>
          </xdr:cNvPr>
          <xdr:cNvSpPr>
            <a:spLocks noChangeArrowheads="1"/>
          </xdr:cNvSpPr>
        </xdr:nvSpPr>
        <xdr:spPr bwMode="auto">
          <a:xfrm>
            <a:off x="1897" y="14734"/>
            <a:ext cx="53" cy="43"/>
          </a:xfrm>
          <a:prstGeom prst="ellipse">
            <a:avLst/>
          </a:prstGeom>
          <a:solidFill>
            <a:srgbClr val="FFFFFF"/>
          </a:solidFill>
          <a:ln w="381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1" name="Rectangle 203">
            <a:extLst>
              <a:ext uri="{FF2B5EF4-FFF2-40B4-BE49-F238E27FC236}">
                <a16:creationId xmlns:a16="http://schemas.microsoft.com/office/drawing/2014/main" xmlns="" id="{00000000-0008-0000-0000-000029000000}"/>
              </a:ext>
            </a:extLst>
          </xdr:cNvPr>
          <xdr:cNvSpPr>
            <a:spLocks noChangeArrowheads="1"/>
          </xdr:cNvSpPr>
        </xdr:nvSpPr>
        <xdr:spPr bwMode="auto">
          <a:xfrm>
            <a:off x="1906" y="14745"/>
            <a:ext cx="46" cy="43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en-US" sz="1400" b="1" i="0" u="none" strike="noStrike" baseline="0">
                <a:solidFill>
                  <a:srgbClr val="000000"/>
                </a:solidFill>
                <a:latin typeface="Arial Cyr"/>
                <a:cs typeface="Arial Cyr"/>
              </a:rPr>
              <a:t>123</a:t>
            </a:r>
            <a:endParaRPr lang="ru-RU" sz="1400" b="1" i="0" u="none" strike="noStrike" baseline="0">
              <a:solidFill>
                <a:srgbClr val="000000"/>
              </a:solidFill>
              <a:latin typeface="Arial Cyr"/>
              <a:cs typeface="Arial Cyr"/>
            </a:endParaRPr>
          </a:p>
        </xdr:txBody>
      </xdr:sp>
    </xdr:grpSp>
    <xdr:clientData/>
  </xdr:twoCellAnchor>
  <xdr:twoCellAnchor>
    <xdr:from>
      <xdr:col>41</xdr:col>
      <xdr:colOff>238125</xdr:colOff>
      <xdr:row>19</xdr:row>
      <xdr:rowOff>171450</xdr:rowOff>
    </xdr:from>
    <xdr:to>
      <xdr:col>42</xdr:col>
      <xdr:colOff>285750</xdr:colOff>
      <xdr:row>20</xdr:row>
      <xdr:rowOff>304800</xdr:rowOff>
    </xdr:to>
    <xdr:grpSp>
      <xdr:nvGrpSpPr>
        <xdr:cNvPr id="1478" name="Group 201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GrpSpPr>
          <a:grpSpLocks/>
        </xdr:cNvGrpSpPr>
      </xdr:nvGrpSpPr>
      <xdr:grpSpPr bwMode="auto">
        <a:xfrm>
          <a:off x="20413807" y="7410450"/>
          <a:ext cx="497898" cy="514350"/>
          <a:chOff x="1901" y="14734"/>
          <a:chExt cx="51" cy="54"/>
        </a:xfrm>
      </xdr:grpSpPr>
      <xdr:sp macro="" textlink="">
        <xdr:nvSpPr>
          <xdr:cNvPr id="1669" name="Oval 202" descr="ТК№143">
            <a:extLst>
              <a:ext uri="{FF2B5EF4-FFF2-40B4-BE49-F238E27FC236}">
                <a16:creationId xmlns:a16="http://schemas.microsoft.com/office/drawing/2014/main" xmlns="" id="{00000000-0008-0000-0000-000085060000}"/>
              </a:ext>
            </a:extLst>
          </xdr:cNvPr>
          <xdr:cNvSpPr>
            <a:spLocks noChangeArrowheads="1"/>
          </xdr:cNvSpPr>
        </xdr:nvSpPr>
        <xdr:spPr bwMode="auto">
          <a:xfrm>
            <a:off x="1901" y="14734"/>
            <a:ext cx="49" cy="48"/>
          </a:xfrm>
          <a:prstGeom prst="ellipse">
            <a:avLst/>
          </a:prstGeom>
          <a:solidFill>
            <a:srgbClr val="FFFFFF"/>
          </a:solidFill>
          <a:ln w="381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55" name="Rectangle 203">
            <a:extLst>
              <a:ext uri="{FF2B5EF4-FFF2-40B4-BE49-F238E27FC236}">
                <a16:creationId xmlns:a16="http://schemas.microsoft.com/office/drawing/2014/main" xmlns="" id="{00000000-0008-0000-0000-00002B020000}"/>
              </a:ext>
            </a:extLst>
          </xdr:cNvPr>
          <xdr:cNvSpPr>
            <a:spLocks noChangeArrowheads="1"/>
          </xdr:cNvSpPr>
        </xdr:nvSpPr>
        <xdr:spPr bwMode="auto">
          <a:xfrm>
            <a:off x="1906" y="14745"/>
            <a:ext cx="46" cy="43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en-US" sz="1400" b="1" i="0" u="none" strike="noStrike" baseline="0">
                <a:solidFill>
                  <a:srgbClr val="000000"/>
                </a:solidFill>
                <a:latin typeface="Arial Cyr"/>
                <a:cs typeface="Arial Cyr"/>
              </a:rPr>
              <a:t>124</a:t>
            </a:r>
            <a:endParaRPr lang="ru-RU" sz="1400" b="1" i="0" u="none" strike="noStrike" baseline="0">
              <a:solidFill>
                <a:srgbClr val="000000"/>
              </a:solidFill>
              <a:latin typeface="Arial Cyr"/>
              <a:cs typeface="Arial Cyr"/>
            </a:endParaRPr>
          </a:p>
        </xdr:txBody>
      </xdr:sp>
    </xdr:grpSp>
    <xdr:clientData/>
  </xdr:twoCellAnchor>
  <xdr:twoCellAnchor>
    <xdr:from>
      <xdr:col>41</xdr:col>
      <xdr:colOff>228600</xdr:colOff>
      <xdr:row>15</xdr:row>
      <xdr:rowOff>152400</xdr:rowOff>
    </xdr:from>
    <xdr:to>
      <xdr:col>42</xdr:col>
      <xdr:colOff>266700</xdr:colOff>
      <xdr:row>16</xdr:row>
      <xdr:rowOff>285750</xdr:rowOff>
    </xdr:to>
    <xdr:grpSp>
      <xdr:nvGrpSpPr>
        <xdr:cNvPr id="1479" name="Group 201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GrpSpPr>
          <a:grpSpLocks/>
        </xdr:cNvGrpSpPr>
      </xdr:nvGrpSpPr>
      <xdr:grpSpPr bwMode="auto">
        <a:xfrm>
          <a:off x="20404282" y="5867400"/>
          <a:ext cx="488373" cy="514350"/>
          <a:chOff x="1901" y="14734"/>
          <a:chExt cx="51" cy="54"/>
        </a:xfrm>
      </xdr:grpSpPr>
      <xdr:sp macro="" textlink="">
        <xdr:nvSpPr>
          <xdr:cNvPr id="1667" name="Oval 202" descr="ТК№143">
            <a:extLst>
              <a:ext uri="{FF2B5EF4-FFF2-40B4-BE49-F238E27FC236}">
                <a16:creationId xmlns:a16="http://schemas.microsoft.com/office/drawing/2014/main" xmlns="" id="{00000000-0008-0000-0000-000083060000}"/>
              </a:ext>
            </a:extLst>
          </xdr:cNvPr>
          <xdr:cNvSpPr>
            <a:spLocks noChangeArrowheads="1"/>
          </xdr:cNvSpPr>
        </xdr:nvSpPr>
        <xdr:spPr bwMode="auto">
          <a:xfrm>
            <a:off x="1901" y="14734"/>
            <a:ext cx="49" cy="48"/>
          </a:xfrm>
          <a:prstGeom prst="ellipse">
            <a:avLst/>
          </a:prstGeom>
          <a:solidFill>
            <a:srgbClr val="FFFFFF"/>
          </a:solidFill>
          <a:ln w="381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58" name="Rectangle 203">
            <a:extLst>
              <a:ext uri="{FF2B5EF4-FFF2-40B4-BE49-F238E27FC236}">
                <a16:creationId xmlns:a16="http://schemas.microsoft.com/office/drawing/2014/main" xmlns="" id="{00000000-0008-0000-0000-00002E020000}"/>
              </a:ext>
            </a:extLst>
          </xdr:cNvPr>
          <xdr:cNvSpPr>
            <a:spLocks noChangeArrowheads="1"/>
          </xdr:cNvSpPr>
        </xdr:nvSpPr>
        <xdr:spPr bwMode="auto">
          <a:xfrm>
            <a:off x="1906" y="14745"/>
            <a:ext cx="46" cy="43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ru-RU" sz="1400" b="1" i="0" u="none" strike="noStrike" baseline="0">
                <a:ln>
                  <a:solidFill>
                    <a:schemeClr val="bg1"/>
                  </a:solidFill>
                </a:ln>
                <a:solidFill>
                  <a:srgbClr val="000000"/>
                </a:solidFill>
                <a:latin typeface="Arial Cyr"/>
                <a:cs typeface="Arial Cyr"/>
              </a:rPr>
              <a:t>1</a:t>
            </a:r>
            <a:r>
              <a:rPr lang="en-US" sz="1400" b="1" i="0" u="none" strike="noStrike" baseline="0">
                <a:ln>
                  <a:solidFill>
                    <a:schemeClr val="bg1"/>
                  </a:solidFill>
                </a:ln>
                <a:solidFill>
                  <a:srgbClr val="000000"/>
                </a:solidFill>
                <a:latin typeface="Arial Cyr"/>
                <a:cs typeface="Arial Cyr"/>
              </a:rPr>
              <a:t>25</a:t>
            </a:r>
            <a:endParaRPr lang="ru-RU" sz="1400" b="1" i="0" u="none" strike="noStrike" baseline="0">
              <a:ln>
                <a:solidFill>
                  <a:schemeClr val="bg1"/>
                </a:solidFill>
              </a:ln>
              <a:solidFill>
                <a:srgbClr val="000000"/>
              </a:solidFill>
              <a:latin typeface="Arial Cyr"/>
              <a:cs typeface="Arial Cyr"/>
            </a:endParaRPr>
          </a:p>
        </xdr:txBody>
      </xdr:sp>
    </xdr:grpSp>
    <xdr:clientData/>
  </xdr:twoCellAnchor>
  <xdr:twoCellAnchor>
    <xdr:from>
      <xdr:col>39</xdr:col>
      <xdr:colOff>76200</xdr:colOff>
      <xdr:row>14</xdr:row>
      <xdr:rowOff>304800</xdr:rowOff>
    </xdr:from>
    <xdr:to>
      <xdr:col>42</xdr:col>
      <xdr:colOff>228600</xdr:colOff>
      <xdr:row>15</xdr:row>
      <xdr:rowOff>209550</xdr:rowOff>
    </xdr:to>
    <xdr:sp macro="" textlink="">
      <xdr:nvSpPr>
        <xdr:cNvPr id="566" name="Text Box 2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SpPr txBox="1">
          <a:spLocks noChangeArrowheads="1"/>
        </xdr:cNvSpPr>
      </xdr:nvSpPr>
      <xdr:spPr bwMode="auto">
        <a:xfrm>
          <a:off x="17535525" y="5638800"/>
          <a:ext cx="1495425" cy="28575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Зад. 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Ду100 - 4</a:t>
          </a:r>
        </a:p>
      </xdr:txBody>
    </xdr:sp>
    <xdr:clientData/>
  </xdr:twoCellAnchor>
  <xdr:twoCellAnchor>
    <xdr:from>
      <xdr:col>38</xdr:col>
      <xdr:colOff>400050</xdr:colOff>
      <xdr:row>19</xdr:row>
      <xdr:rowOff>57150</xdr:rowOff>
    </xdr:from>
    <xdr:to>
      <xdr:col>42</xdr:col>
      <xdr:colOff>104775</xdr:colOff>
      <xdr:row>19</xdr:row>
      <xdr:rowOff>342900</xdr:rowOff>
    </xdr:to>
    <xdr:sp macro="" textlink="">
      <xdr:nvSpPr>
        <xdr:cNvPr id="567" name="Text Box 2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SpPr txBox="1">
          <a:spLocks noChangeArrowheads="1"/>
        </xdr:cNvSpPr>
      </xdr:nvSpPr>
      <xdr:spPr bwMode="auto">
        <a:xfrm>
          <a:off x="17411700" y="7296150"/>
          <a:ext cx="1495425" cy="28575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Зад. 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Ду80 - 2</a:t>
          </a:r>
        </a:p>
      </xdr:txBody>
    </xdr:sp>
    <xdr:clientData/>
  </xdr:twoCellAnchor>
  <xdr:twoCellAnchor>
    <xdr:from>
      <xdr:col>42</xdr:col>
      <xdr:colOff>0</xdr:colOff>
      <xdr:row>27</xdr:row>
      <xdr:rowOff>264583</xdr:rowOff>
    </xdr:from>
    <xdr:to>
      <xdr:col>45</xdr:col>
      <xdr:colOff>75142</xdr:colOff>
      <xdr:row>28</xdr:row>
      <xdr:rowOff>169333</xdr:rowOff>
    </xdr:to>
    <xdr:sp macro="" textlink="">
      <xdr:nvSpPr>
        <xdr:cNvPr id="568" name="Text Box 2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SpPr txBox="1">
          <a:spLocks noChangeArrowheads="1"/>
        </xdr:cNvSpPr>
      </xdr:nvSpPr>
      <xdr:spPr bwMode="auto">
        <a:xfrm>
          <a:off x="18669000" y="10551583"/>
          <a:ext cx="1408642" cy="28575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Зад. 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Ду80 - 2</a:t>
          </a:r>
        </a:p>
      </xdr:txBody>
    </xdr:sp>
    <xdr:clientData/>
  </xdr:twoCellAnchor>
  <xdr:twoCellAnchor>
    <xdr:from>
      <xdr:col>176</xdr:col>
      <xdr:colOff>226483</xdr:colOff>
      <xdr:row>28</xdr:row>
      <xdr:rowOff>370417</xdr:rowOff>
    </xdr:from>
    <xdr:to>
      <xdr:col>176</xdr:col>
      <xdr:colOff>245533</xdr:colOff>
      <xdr:row>44</xdr:row>
      <xdr:rowOff>160867</xdr:rowOff>
    </xdr:to>
    <xdr:sp macro="" textlink="">
      <xdr:nvSpPr>
        <xdr:cNvPr id="1485" name="Line 7096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SpPr>
          <a:spLocks noChangeShapeType="1"/>
        </xdr:cNvSpPr>
      </xdr:nvSpPr>
      <xdr:spPr bwMode="auto">
        <a:xfrm flipH="1" flipV="1">
          <a:off x="78458483" y="11038417"/>
          <a:ext cx="19050" cy="5886450"/>
        </a:xfrm>
        <a:prstGeom prst="line">
          <a:avLst/>
        </a:prstGeom>
        <a:noFill/>
        <a:ln w="76200" cmpd="tri">
          <a:solidFill>
            <a:srgbClr val="969696"/>
          </a:solidFill>
          <a:round/>
          <a:headEnd/>
          <a:tailEnd/>
        </a:ln>
      </xdr:spPr>
    </xdr:sp>
    <xdr:clientData/>
  </xdr:twoCellAnchor>
  <xdr:oneCellAnchor>
    <xdr:from>
      <xdr:col>19</xdr:col>
      <xdr:colOff>189939</xdr:colOff>
      <xdr:row>37</xdr:row>
      <xdr:rowOff>42333</xdr:rowOff>
    </xdr:from>
    <xdr:ext cx="237501" cy="254429"/>
    <xdr:sp macro="" textlink="">
      <xdr:nvSpPr>
        <xdr:cNvPr id="1475" name="Text Box 164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SpPr txBox="1">
          <a:spLocks noChangeArrowheads="1"/>
        </xdr:cNvSpPr>
      </xdr:nvSpPr>
      <xdr:spPr bwMode="auto">
        <a:xfrm>
          <a:off x="8635439" y="14139333"/>
          <a:ext cx="237501" cy="254429"/>
        </a:xfrm>
        <a:prstGeom prst="rect">
          <a:avLst/>
        </a:prstGeom>
        <a:noFill/>
        <a:ln>
          <a:noFill/>
        </a:ln>
      </xdr:spPr>
      <xdr:txBody>
        <a:bodyPr wrap="none" lIns="9144" tIns="18288" rIns="0" bIns="0" anchor="t" upright="1">
          <a:spAutoFit/>
        </a:bodyPr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14</a:t>
          </a:r>
        </a:p>
      </xdr:txBody>
    </xdr:sp>
    <xdr:clientData/>
  </xdr:oneCellAnchor>
  <xdr:oneCellAnchor>
    <xdr:from>
      <xdr:col>36</xdr:col>
      <xdr:colOff>243417</xdr:colOff>
      <xdr:row>35</xdr:row>
      <xdr:rowOff>38100</xdr:rowOff>
    </xdr:from>
    <xdr:ext cx="352362" cy="416983"/>
    <xdr:sp macro="" textlink="">
      <xdr:nvSpPr>
        <xdr:cNvPr id="1476" name="Text Box 164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SpPr txBox="1">
          <a:spLocks noChangeArrowheads="1"/>
        </xdr:cNvSpPr>
      </xdr:nvSpPr>
      <xdr:spPr bwMode="auto">
        <a:xfrm flipH="1">
          <a:off x="17970500" y="13373100"/>
          <a:ext cx="352362" cy="416983"/>
        </a:xfrm>
        <a:prstGeom prst="rect">
          <a:avLst/>
        </a:prstGeom>
        <a:noFill/>
        <a:ln>
          <a:noFill/>
        </a:ln>
      </xdr:spPr>
      <xdr:txBody>
        <a:bodyPr wrap="square" lIns="9144" tIns="18288" rIns="0" bIns="0" anchor="t" upright="1">
          <a:spAutoFit/>
        </a:bodyPr>
        <a:lstStyle/>
        <a:p>
          <a:pPr algn="l" rtl="0">
            <a:defRPr sz="1000"/>
          </a:pPr>
          <a:endParaRPr lang="ru-RU" sz="16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oneCellAnchor>
  <xdr:twoCellAnchor>
    <xdr:from>
      <xdr:col>172</xdr:col>
      <xdr:colOff>438149</xdr:colOff>
      <xdr:row>35</xdr:row>
      <xdr:rowOff>295275</xdr:rowOff>
    </xdr:from>
    <xdr:to>
      <xdr:col>176</xdr:col>
      <xdr:colOff>52916</xdr:colOff>
      <xdr:row>37</xdr:row>
      <xdr:rowOff>228600</xdr:rowOff>
    </xdr:to>
    <xdr:sp macro="" textlink="">
      <xdr:nvSpPr>
        <xdr:cNvPr id="15296" name="Rectangle 7104">
          <a:extLst>
            <a:ext uri="{FF2B5EF4-FFF2-40B4-BE49-F238E27FC236}">
              <a16:creationId xmlns:a16="http://schemas.microsoft.com/office/drawing/2014/main" xmlns="" id="{00000000-0008-0000-0000-0000C03B0000}"/>
            </a:ext>
          </a:extLst>
        </xdr:cNvPr>
        <xdr:cNvSpPr>
          <a:spLocks noChangeArrowheads="1"/>
        </xdr:cNvSpPr>
      </xdr:nvSpPr>
      <xdr:spPr bwMode="auto">
        <a:xfrm>
          <a:off x="76892149" y="13630275"/>
          <a:ext cx="1392767" cy="69532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762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ctr" upright="1"/>
        <a:lstStyle/>
        <a:p>
          <a:pPr algn="ctr" rtl="0">
            <a:defRPr sz="1000"/>
          </a:pPr>
          <a:r>
            <a:rPr lang="ru-RU" sz="1600" b="1" i="0" u="sng" strike="noStrike" baseline="0">
              <a:solidFill>
                <a:srgbClr val="000000"/>
              </a:solidFill>
              <a:latin typeface="Arial Cyr"/>
              <a:cs typeface="Arial Cyr"/>
            </a:rPr>
            <a:t>КОТЕЛЬНАЯ</a:t>
          </a:r>
        </a:p>
      </xdr:txBody>
    </xdr:sp>
    <xdr:clientData/>
  </xdr:twoCellAnchor>
  <xdr:twoCellAnchor>
    <xdr:from>
      <xdr:col>10</xdr:col>
      <xdr:colOff>419100</xdr:colOff>
      <xdr:row>45</xdr:row>
      <xdr:rowOff>219075</xdr:rowOff>
    </xdr:from>
    <xdr:to>
      <xdr:col>15</xdr:col>
      <xdr:colOff>247650</xdr:colOff>
      <xdr:row>46</xdr:row>
      <xdr:rowOff>200025</xdr:rowOff>
    </xdr:to>
    <xdr:sp macro="" textlink="">
      <xdr:nvSpPr>
        <xdr:cNvPr id="15286" name="Text Box 7094">
          <a:extLst>
            <a:ext uri="{FF2B5EF4-FFF2-40B4-BE49-F238E27FC236}">
              <a16:creationId xmlns:a16="http://schemas.microsoft.com/office/drawing/2014/main" xmlns="" id="{00000000-0008-0000-0000-0000B63B0000}"/>
            </a:ext>
          </a:extLst>
        </xdr:cNvPr>
        <xdr:cNvSpPr txBox="1">
          <a:spLocks noChangeArrowheads="1"/>
        </xdr:cNvSpPr>
      </xdr:nvSpPr>
      <xdr:spPr bwMode="auto">
        <a:xfrm>
          <a:off x="4895850" y="17745075"/>
          <a:ext cx="2066925" cy="36195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ул. Пушкина</a:t>
          </a:r>
        </a:p>
      </xdr:txBody>
    </xdr:sp>
    <xdr:clientData/>
  </xdr:twoCellAnchor>
  <xdr:twoCellAnchor>
    <xdr:from>
      <xdr:col>46</xdr:col>
      <xdr:colOff>276225</xdr:colOff>
      <xdr:row>45</xdr:row>
      <xdr:rowOff>257175</xdr:rowOff>
    </xdr:from>
    <xdr:to>
      <xdr:col>51</xdr:col>
      <xdr:colOff>104775</xdr:colOff>
      <xdr:row>46</xdr:row>
      <xdr:rowOff>238125</xdr:rowOff>
    </xdr:to>
    <xdr:sp macro="" textlink="">
      <xdr:nvSpPr>
        <xdr:cNvPr id="15298" name="Text Box 7106">
          <a:extLst>
            <a:ext uri="{FF2B5EF4-FFF2-40B4-BE49-F238E27FC236}">
              <a16:creationId xmlns:a16="http://schemas.microsoft.com/office/drawing/2014/main" xmlns="" id="{00000000-0008-0000-0000-0000C23B0000}"/>
            </a:ext>
          </a:extLst>
        </xdr:cNvPr>
        <xdr:cNvSpPr txBox="1">
          <a:spLocks noChangeArrowheads="1"/>
        </xdr:cNvSpPr>
      </xdr:nvSpPr>
      <xdr:spPr bwMode="auto">
        <a:xfrm>
          <a:off x="20869275" y="17783175"/>
          <a:ext cx="2066925" cy="36195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24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ул. Пушкина</a:t>
          </a:r>
        </a:p>
      </xdr:txBody>
    </xdr:sp>
    <xdr:clientData/>
  </xdr:twoCellAnchor>
  <xdr:twoCellAnchor>
    <xdr:from>
      <xdr:col>40</xdr:col>
      <xdr:colOff>137583</xdr:colOff>
      <xdr:row>52</xdr:row>
      <xdr:rowOff>371475</xdr:rowOff>
    </xdr:from>
    <xdr:to>
      <xdr:col>41</xdr:col>
      <xdr:colOff>232833</xdr:colOff>
      <xdr:row>56</xdr:row>
      <xdr:rowOff>285750</xdr:rowOff>
    </xdr:to>
    <xdr:sp macro="" textlink="">
      <xdr:nvSpPr>
        <xdr:cNvPr id="15299" name="Text Box 7107">
          <a:extLst>
            <a:ext uri="{FF2B5EF4-FFF2-40B4-BE49-F238E27FC236}">
              <a16:creationId xmlns:a16="http://schemas.microsoft.com/office/drawing/2014/main" xmlns="" id="{00000000-0008-0000-0000-0000C33B0000}"/>
            </a:ext>
          </a:extLst>
        </xdr:cNvPr>
        <xdr:cNvSpPr txBox="1">
          <a:spLocks noChangeArrowheads="1"/>
        </xdr:cNvSpPr>
      </xdr:nvSpPr>
      <xdr:spPr bwMode="auto">
        <a:xfrm>
          <a:off x="17917583" y="20183475"/>
          <a:ext cx="539750" cy="1438275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vert="vert270" wrap="square" lIns="45720" tIns="36576" rIns="45720" bIns="0" anchor="ctr" upright="1"/>
        <a:lstStyle/>
        <a:p>
          <a:pPr algn="r" rtl="0">
            <a:defRPr sz="1000"/>
          </a:pPr>
          <a:r>
            <a:rPr lang="ru-RU" sz="1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ул. Болдина</a:t>
          </a:r>
        </a:p>
      </xdr:txBody>
    </xdr:sp>
    <xdr:clientData/>
  </xdr:twoCellAnchor>
  <xdr:twoCellAnchor>
    <xdr:from>
      <xdr:col>40</xdr:col>
      <xdr:colOff>296334</xdr:colOff>
      <xdr:row>66</xdr:row>
      <xdr:rowOff>371475</xdr:rowOff>
    </xdr:from>
    <xdr:to>
      <xdr:col>42</xdr:col>
      <xdr:colOff>9526</xdr:colOff>
      <xdr:row>70</xdr:row>
      <xdr:rowOff>285750</xdr:rowOff>
    </xdr:to>
    <xdr:sp macro="" textlink="">
      <xdr:nvSpPr>
        <xdr:cNvPr id="15300" name="Text Box 7108">
          <a:extLst>
            <a:ext uri="{FF2B5EF4-FFF2-40B4-BE49-F238E27FC236}">
              <a16:creationId xmlns:a16="http://schemas.microsoft.com/office/drawing/2014/main" xmlns="" id="{00000000-0008-0000-0000-0000C43B0000}"/>
            </a:ext>
          </a:extLst>
        </xdr:cNvPr>
        <xdr:cNvSpPr txBox="1">
          <a:spLocks noChangeArrowheads="1"/>
        </xdr:cNvSpPr>
      </xdr:nvSpPr>
      <xdr:spPr bwMode="auto">
        <a:xfrm>
          <a:off x="18076334" y="25517475"/>
          <a:ext cx="602192" cy="1438275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vert="vert270" wrap="square" lIns="45720" tIns="36576" rIns="45720" bIns="0" anchor="ctr" upright="1"/>
        <a:lstStyle/>
        <a:p>
          <a:pPr algn="r" rtl="0">
            <a:defRPr sz="1000"/>
          </a:pPr>
          <a:r>
            <a:rPr lang="ru-RU" sz="1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ул. Болдина</a:t>
          </a:r>
        </a:p>
      </xdr:txBody>
    </xdr:sp>
    <xdr:clientData/>
  </xdr:twoCellAnchor>
  <xdr:twoCellAnchor>
    <xdr:from>
      <xdr:col>41</xdr:col>
      <xdr:colOff>66674</xdr:colOff>
      <xdr:row>35</xdr:row>
      <xdr:rowOff>161925</xdr:rowOff>
    </xdr:from>
    <xdr:to>
      <xdr:col>42</xdr:col>
      <xdr:colOff>169333</xdr:colOff>
      <xdr:row>39</xdr:row>
      <xdr:rowOff>76200</xdr:rowOff>
    </xdr:to>
    <xdr:sp macro="" textlink="">
      <xdr:nvSpPr>
        <xdr:cNvPr id="15301" name="Text Box 7109">
          <a:extLst>
            <a:ext uri="{FF2B5EF4-FFF2-40B4-BE49-F238E27FC236}">
              <a16:creationId xmlns:a16="http://schemas.microsoft.com/office/drawing/2014/main" xmlns="" id="{00000000-0008-0000-0000-0000C53B0000}"/>
            </a:ext>
          </a:extLst>
        </xdr:cNvPr>
        <xdr:cNvSpPr txBox="1">
          <a:spLocks noChangeArrowheads="1"/>
        </xdr:cNvSpPr>
      </xdr:nvSpPr>
      <xdr:spPr bwMode="auto">
        <a:xfrm>
          <a:off x="18291174" y="13496925"/>
          <a:ext cx="547159" cy="1438275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vert="vert270" wrap="square" lIns="45720" tIns="36576" rIns="45720" bIns="0" anchor="ctr" upright="1"/>
        <a:lstStyle/>
        <a:p>
          <a:pPr algn="r" rtl="0">
            <a:defRPr sz="1000"/>
          </a:pPr>
          <a:r>
            <a:rPr lang="ru-RU" sz="1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ул. Болдина</a:t>
          </a:r>
        </a:p>
      </xdr:txBody>
    </xdr:sp>
    <xdr:clientData/>
  </xdr:twoCellAnchor>
  <xdr:twoCellAnchor>
    <xdr:from>
      <xdr:col>9</xdr:col>
      <xdr:colOff>9526</xdr:colOff>
      <xdr:row>28</xdr:row>
      <xdr:rowOff>296332</xdr:rowOff>
    </xdr:from>
    <xdr:to>
      <xdr:col>9</xdr:col>
      <xdr:colOff>179918</xdr:colOff>
      <xdr:row>28</xdr:row>
      <xdr:rowOff>380999</xdr:rowOff>
    </xdr:to>
    <xdr:sp macro="" textlink="">
      <xdr:nvSpPr>
        <xdr:cNvPr id="15303" name="Text Box 7111">
          <a:extLst>
            <a:ext uri="{FF2B5EF4-FFF2-40B4-BE49-F238E27FC236}">
              <a16:creationId xmlns:a16="http://schemas.microsoft.com/office/drawing/2014/main" xmlns="" id="{00000000-0008-0000-0000-0000C73B0000}"/>
            </a:ext>
          </a:extLst>
        </xdr:cNvPr>
        <xdr:cNvSpPr txBox="1">
          <a:spLocks noChangeArrowheads="1"/>
        </xdr:cNvSpPr>
      </xdr:nvSpPr>
      <xdr:spPr bwMode="auto">
        <a:xfrm flipV="1">
          <a:off x="4010026" y="10964332"/>
          <a:ext cx="170392" cy="84667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ул. К.Маркса</a:t>
          </a:r>
        </a:p>
      </xdr:txBody>
    </xdr:sp>
    <xdr:clientData/>
  </xdr:twoCellAnchor>
  <xdr:twoCellAnchor>
    <xdr:from>
      <xdr:col>46</xdr:col>
      <xdr:colOff>307974</xdr:colOff>
      <xdr:row>28</xdr:row>
      <xdr:rowOff>370417</xdr:rowOff>
    </xdr:from>
    <xdr:to>
      <xdr:col>52</xdr:col>
      <xdr:colOff>412750</xdr:colOff>
      <xdr:row>30</xdr:row>
      <xdr:rowOff>42333</xdr:rowOff>
    </xdr:to>
    <xdr:sp macro="" textlink="">
      <xdr:nvSpPr>
        <xdr:cNvPr id="15304" name="Text Box 7112">
          <a:extLst>
            <a:ext uri="{FF2B5EF4-FFF2-40B4-BE49-F238E27FC236}">
              <a16:creationId xmlns:a16="http://schemas.microsoft.com/office/drawing/2014/main" xmlns="" id="{00000000-0008-0000-0000-0000C83B0000}"/>
            </a:ext>
          </a:extLst>
        </xdr:cNvPr>
        <xdr:cNvSpPr txBox="1">
          <a:spLocks noChangeArrowheads="1"/>
        </xdr:cNvSpPr>
      </xdr:nvSpPr>
      <xdr:spPr bwMode="auto">
        <a:xfrm>
          <a:off x="22480057" y="11038417"/>
          <a:ext cx="2771776" cy="433916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2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ул. К.Маркса</a:t>
          </a:r>
        </a:p>
      </xdr:txBody>
    </xdr:sp>
    <xdr:clientData/>
  </xdr:twoCellAnchor>
  <xdr:oneCellAnchor>
    <xdr:from>
      <xdr:col>42</xdr:col>
      <xdr:colOff>186578</xdr:colOff>
      <xdr:row>29</xdr:row>
      <xdr:rowOff>190500</xdr:rowOff>
    </xdr:from>
    <xdr:ext cx="237501" cy="254429"/>
    <xdr:sp macro="" textlink="">
      <xdr:nvSpPr>
        <xdr:cNvPr id="380" name="Text Box 164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19012460" y="11620500"/>
          <a:ext cx="237501" cy="254429"/>
        </a:xfrm>
        <a:prstGeom prst="rect">
          <a:avLst/>
        </a:prstGeom>
        <a:noFill/>
        <a:ln>
          <a:noFill/>
        </a:ln>
      </xdr:spPr>
      <xdr:txBody>
        <a:bodyPr wrap="none" lIns="9144" tIns="18288" rIns="0" bIns="0" anchor="t" upright="1">
          <a:spAutoFit/>
        </a:bodyPr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30</a:t>
          </a:r>
        </a:p>
      </xdr:txBody>
    </xdr:sp>
    <xdr:clientData/>
  </xdr:oneCellAnchor>
  <xdr:twoCellAnchor>
    <xdr:from>
      <xdr:col>69</xdr:col>
      <xdr:colOff>285750</xdr:colOff>
      <xdr:row>45</xdr:row>
      <xdr:rowOff>200025</xdr:rowOff>
    </xdr:from>
    <xdr:to>
      <xdr:col>74</xdr:col>
      <xdr:colOff>114300</xdr:colOff>
      <xdr:row>46</xdr:row>
      <xdr:rowOff>180975</xdr:rowOff>
    </xdr:to>
    <xdr:sp macro="" textlink="">
      <xdr:nvSpPr>
        <xdr:cNvPr id="15306" name="Text Box 7114">
          <a:extLst>
            <a:ext uri="{FF2B5EF4-FFF2-40B4-BE49-F238E27FC236}">
              <a16:creationId xmlns:a16="http://schemas.microsoft.com/office/drawing/2014/main" xmlns="" id="{00000000-0008-0000-0000-0000CA3B0000}"/>
            </a:ext>
          </a:extLst>
        </xdr:cNvPr>
        <xdr:cNvSpPr txBox="1">
          <a:spLocks noChangeArrowheads="1"/>
        </xdr:cNvSpPr>
      </xdr:nvSpPr>
      <xdr:spPr bwMode="auto">
        <a:xfrm>
          <a:off x="31175325" y="17726025"/>
          <a:ext cx="2066925" cy="36195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24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ул. Пушкина</a:t>
          </a:r>
        </a:p>
      </xdr:txBody>
    </xdr:sp>
    <xdr:clientData/>
  </xdr:twoCellAnchor>
  <xdr:twoCellAnchor>
    <xdr:from>
      <xdr:col>104</xdr:col>
      <xdr:colOff>276225</xdr:colOff>
      <xdr:row>45</xdr:row>
      <xdr:rowOff>200025</xdr:rowOff>
    </xdr:from>
    <xdr:to>
      <xdr:col>109</xdr:col>
      <xdr:colOff>104775</xdr:colOff>
      <xdr:row>46</xdr:row>
      <xdr:rowOff>180975</xdr:rowOff>
    </xdr:to>
    <xdr:sp macro="" textlink="">
      <xdr:nvSpPr>
        <xdr:cNvPr id="15307" name="Text Box 7115">
          <a:extLst>
            <a:ext uri="{FF2B5EF4-FFF2-40B4-BE49-F238E27FC236}">
              <a16:creationId xmlns:a16="http://schemas.microsoft.com/office/drawing/2014/main" xmlns="" id="{00000000-0008-0000-0000-0000CB3B0000}"/>
            </a:ext>
          </a:extLst>
        </xdr:cNvPr>
        <xdr:cNvSpPr txBox="1">
          <a:spLocks noChangeArrowheads="1"/>
        </xdr:cNvSpPr>
      </xdr:nvSpPr>
      <xdr:spPr bwMode="auto">
        <a:xfrm>
          <a:off x="46834425" y="17726025"/>
          <a:ext cx="2066925" cy="36195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24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ул. Пушкина</a:t>
          </a:r>
        </a:p>
      </xdr:txBody>
    </xdr:sp>
    <xdr:clientData/>
  </xdr:twoCellAnchor>
  <xdr:twoCellAnchor>
    <xdr:from>
      <xdr:col>123</xdr:col>
      <xdr:colOff>342900</xdr:colOff>
      <xdr:row>45</xdr:row>
      <xdr:rowOff>200025</xdr:rowOff>
    </xdr:from>
    <xdr:to>
      <xdr:col>128</xdr:col>
      <xdr:colOff>171450</xdr:colOff>
      <xdr:row>46</xdr:row>
      <xdr:rowOff>180975</xdr:rowOff>
    </xdr:to>
    <xdr:sp macro="" textlink="">
      <xdr:nvSpPr>
        <xdr:cNvPr id="15308" name="Text Box 7116">
          <a:extLst>
            <a:ext uri="{FF2B5EF4-FFF2-40B4-BE49-F238E27FC236}">
              <a16:creationId xmlns:a16="http://schemas.microsoft.com/office/drawing/2014/main" xmlns="" id="{00000000-0008-0000-0000-0000CC3B0000}"/>
            </a:ext>
          </a:extLst>
        </xdr:cNvPr>
        <xdr:cNvSpPr txBox="1">
          <a:spLocks noChangeArrowheads="1"/>
        </xdr:cNvSpPr>
      </xdr:nvSpPr>
      <xdr:spPr bwMode="auto">
        <a:xfrm>
          <a:off x="55406925" y="17726025"/>
          <a:ext cx="2066925" cy="36195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24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ул. Пушкина</a:t>
          </a:r>
        </a:p>
      </xdr:txBody>
    </xdr:sp>
    <xdr:clientData/>
  </xdr:twoCellAnchor>
  <xdr:twoCellAnchor>
    <xdr:from>
      <xdr:col>145</xdr:col>
      <xdr:colOff>276225</xdr:colOff>
      <xdr:row>45</xdr:row>
      <xdr:rowOff>200025</xdr:rowOff>
    </xdr:from>
    <xdr:to>
      <xdr:col>150</xdr:col>
      <xdr:colOff>104775</xdr:colOff>
      <xdr:row>46</xdr:row>
      <xdr:rowOff>180975</xdr:rowOff>
    </xdr:to>
    <xdr:sp macro="" textlink="">
      <xdr:nvSpPr>
        <xdr:cNvPr id="15309" name="Text Box 7117">
          <a:extLst>
            <a:ext uri="{FF2B5EF4-FFF2-40B4-BE49-F238E27FC236}">
              <a16:creationId xmlns:a16="http://schemas.microsoft.com/office/drawing/2014/main" xmlns="" id="{00000000-0008-0000-0000-0000CD3B0000}"/>
            </a:ext>
          </a:extLst>
        </xdr:cNvPr>
        <xdr:cNvSpPr txBox="1">
          <a:spLocks noChangeArrowheads="1"/>
        </xdr:cNvSpPr>
      </xdr:nvSpPr>
      <xdr:spPr bwMode="auto">
        <a:xfrm>
          <a:off x="65189100" y="17726025"/>
          <a:ext cx="2066925" cy="36195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24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ул. Пушкина</a:t>
          </a:r>
        </a:p>
      </xdr:txBody>
    </xdr:sp>
    <xdr:clientData/>
  </xdr:twoCellAnchor>
  <xdr:twoCellAnchor>
    <xdr:from>
      <xdr:col>73</xdr:col>
      <xdr:colOff>276225</xdr:colOff>
      <xdr:row>29</xdr:row>
      <xdr:rowOff>0</xdr:rowOff>
    </xdr:from>
    <xdr:to>
      <xdr:col>78</xdr:col>
      <xdr:colOff>104775</xdr:colOff>
      <xdr:row>29</xdr:row>
      <xdr:rowOff>359833</xdr:rowOff>
    </xdr:to>
    <xdr:sp macro="" textlink="">
      <xdr:nvSpPr>
        <xdr:cNvPr id="15310" name="Text Box 7118">
          <a:extLst>
            <a:ext uri="{FF2B5EF4-FFF2-40B4-BE49-F238E27FC236}">
              <a16:creationId xmlns:a16="http://schemas.microsoft.com/office/drawing/2014/main" xmlns="" id="{00000000-0008-0000-0000-0000CE3B0000}"/>
            </a:ext>
          </a:extLst>
        </xdr:cNvPr>
        <xdr:cNvSpPr txBox="1">
          <a:spLocks noChangeArrowheads="1"/>
        </xdr:cNvSpPr>
      </xdr:nvSpPr>
      <xdr:spPr bwMode="auto">
        <a:xfrm>
          <a:off x="32724725" y="11049000"/>
          <a:ext cx="2051050" cy="359833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2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ул. К.Маркса</a:t>
          </a:r>
        </a:p>
      </xdr:txBody>
    </xdr:sp>
    <xdr:clientData/>
  </xdr:twoCellAnchor>
  <xdr:twoCellAnchor>
    <xdr:from>
      <xdr:col>112</xdr:col>
      <xdr:colOff>276225</xdr:colOff>
      <xdr:row>29</xdr:row>
      <xdr:rowOff>0</xdr:rowOff>
    </xdr:from>
    <xdr:to>
      <xdr:col>117</xdr:col>
      <xdr:colOff>104775</xdr:colOff>
      <xdr:row>30</xdr:row>
      <xdr:rowOff>127000</xdr:rowOff>
    </xdr:to>
    <xdr:sp macro="" textlink="">
      <xdr:nvSpPr>
        <xdr:cNvPr id="15311" name="Text Box 7119">
          <a:extLst>
            <a:ext uri="{FF2B5EF4-FFF2-40B4-BE49-F238E27FC236}">
              <a16:creationId xmlns:a16="http://schemas.microsoft.com/office/drawing/2014/main" xmlns="" id="{00000000-0008-0000-0000-0000CF3B0000}"/>
            </a:ext>
          </a:extLst>
        </xdr:cNvPr>
        <xdr:cNvSpPr txBox="1">
          <a:spLocks noChangeArrowheads="1"/>
        </xdr:cNvSpPr>
      </xdr:nvSpPr>
      <xdr:spPr bwMode="auto">
        <a:xfrm>
          <a:off x="50060225" y="11049000"/>
          <a:ext cx="2051050" cy="50800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ул. К.Маркса</a:t>
          </a:r>
        </a:p>
      </xdr:txBody>
    </xdr:sp>
    <xdr:clientData/>
  </xdr:twoCellAnchor>
  <xdr:twoCellAnchor>
    <xdr:from>
      <xdr:col>149</xdr:col>
      <xdr:colOff>191559</xdr:colOff>
      <xdr:row>28</xdr:row>
      <xdr:rowOff>317500</xdr:rowOff>
    </xdr:from>
    <xdr:to>
      <xdr:col>154</xdr:col>
      <xdr:colOff>20109</xdr:colOff>
      <xdr:row>29</xdr:row>
      <xdr:rowOff>252941</xdr:rowOff>
    </xdr:to>
    <xdr:sp macro="" textlink="">
      <xdr:nvSpPr>
        <xdr:cNvPr id="15312" name="Text Box 7120">
          <a:extLst>
            <a:ext uri="{FF2B5EF4-FFF2-40B4-BE49-F238E27FC236}">
              <a16:creationId xmlns:a16="http://schemas.microsoft.com/office/drawing/2014/main" xmlns="" id="{00000000-0008-0000-0000-0000D03B0000}"/>
            </a:ext>
          </a:extLst>
        </xdr:cNvPr>
        <xdr:cNvSpPr txBox="1">
          <a:spLocks noChangeArrowheads="1"/>
        </xdr:cNvSpPr>
      </xdr:nvSpPr>
      <xdr:spPr bwMode="auto">
        <a:xfrm>
          <a:off x="66422059" y="10985500"/>
          <a:ext cx="2051050" cy="316441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ул. К.Маркса</a:t>
          </a:r>
        </a:p>
      </xdr:txBody>
    </xdr:sp>
    <xdr:clientData/>
  </xdr:twoCellAnchor>
  <xdr:twoCellAnchor>
    <xdr:from>
      <xdr:col>166</xdr:col>
      <xdr:colOff>85725</xdr:colOff>
      <xdr:row>29</xdr:row>
      <xdr:rowOff>0</xdr:rowOff>
    </xdr:from>
    <xdr:to>
      <xdr:col>170</xdr:col>
      <xdr:colOff>361950</xdr:colOff>
      <xdr:row>29</xdr:row>
      <xdr:rowOff>275167</xdr:rowOff>
    </xdr:to>
    <xdr:sp macro="" textlink="">
      <xdr:nvSpPr>
        <xdr:cNvPr id="15313" name="Text Box 7121">
          <a:extLst>
            <a:ext uri="{FF2B5EF4-FFF2-40B4-BE49-F238E27FC236}">
              <a16:creationId xmlns:a16="http://schemas.microsoft.com/office/drawing/2014/main" xmlns="" id="{00000000-0008-0000-0000-0000D13B0000}"/>
            </a:ext>
          </a:extLst>
        </xdr:cNvPr>
        <xdr:cNvSpPr txBox="1">
          <a:spLocks noChangeArrowheads="1"/>
        </xdr:cNvSpPr>
      </xdr:nvSpPr>
      <xdr:spPr bwMode="auto">
        <a:xfrm>
          <a:off x="73872725" y="11049000"/>
          <a:ext cx="2054225" cy="275167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ул. К.Маркса</a:t>
          </a:r>
        </a:p>
      </xdr:txBody>
    </xdr:sp>
    <xdr:clientData/>
  </xdr:twoCellAnchor>
  <xdr:twoCellAnchor>
    <xdr:from>
      <xdr:col>65</xdr:col>
      <xdr:colOff>390525</xdr:colOff>
      <xdr:row>63</xdr:row>
      <xdr:rowOff>228600</xdr:rowOff>
    </xdr:from>
    <xdr:to>
      <xdr:col>67</xdr:col>
      <xdr:colOff>200025</xdr:colOff>
      <xdr:row>64</xdr:row>
      <xdr:rowOff>371475</xdr:rowOff>
    </xdr:to>
    <xdr:sp macro="" textlink="">
      <xdr:nvSpPr>
        <xdr:cNvPr id="1506" name="Rectangle 7122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SpPr>
          <a:spLocks noChangeArrowheads="1"/>
        </xdr:cNvSpPr>
      </xdr:nvSpPr>
      <xdr:spPr bwMode="auto">
        <a:xfrm>
          <a:off x="29489400" y="24612600"/>
          <a:ext cx="704850" cy="523875"/>
        </a:xfrm>
        <a:prstGeom prst="rect">
          <a:avLst/>
        </a:prstGeom>
        <a:solidFill>
          <a:srgbClr val="FFFFFF"/>
        </a:solidFill>
        <a:ln w="38100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pPr algn="ctr"/>
          <a:r>
            <a:rPr lang="ru-RU" sz="1400"/>
            <a:t>хоз.  блок</a:t>
          </a:r>
        </a:p>
      </xdr:txBody>
    </xdr:sp>
    <xdr:clientData/>
  </xdr:twoCellAnchor>
  <xdr:twoCellAnchor>
    <xdr:from>
      <xdr:col>112</xdr:col>
      <xdr:colOff>76200</xdr:colOff>
      <xdr:row>29</xdr:row>
      <xdr:rowOff>304800</xdr:rowOff>
    </xdr:from>
    <xdr:to>
      <xdr:col>112</xdr:col>
      <xdr:colOff>142875</xdr:colOff>
      <xdr:row>77</xdr:row>
      <xdr:rowOff>0</xdr:rowOff>
    </xdr:to>
    <xdr:sp macro="" textlink="">
      <xdr:nvSpPr>
        <xdr:cNvPr id="1507" name="Line 7124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SpPr>
          <a:spLocks noChangeShapeType="1"/>
        </xdr:cNvSpPr>
      </xdr:nvSpPr>
      <xdr:spPr bwMode="auto">
        <a:xfrm flipH="1">
          <a:off x="49860200" y="11353800"/>
          <a:ext cx="66675" cy="18002250"/>
        </a:xfrm>
        <a:prstGeom prst="line">
          <a:avLst/>
        </a:prstGeom>
        <a:noFill/>
        <a:ln w="76200" cmpd="tri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113</xdr:col>
      <xdr:colOff>103655</xdr:colOff>
      <xdr:row>68</xdr:row>
      <xdr:rowOff>161925</xdr:rowOff>
    </xdr:from>
    <xdr:to>
      <xdr:col>113</xdr:col>
      <xdr:colOff>418540</xdr:colOff>
      <xdr:row>69</xdr:row>
      <xdr:rowOff>114300</xdr:rowOff>
    </xdr:to>
    <xdr:sp macro="" textlink="">
      <xdr:nvSpPr>
        <xdr:cNvPr id="382" name="Text Box 256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31518225" y="26679525"/>
          <a:ext cx="314325" cy="33337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ru-RU" sz="16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113</xdr:col>
      <xdr:colOff>317500</xdr:colOff>
      <xdr:row>64</xdr:row>
      <xdr:rowOff>257176</xdr:rowOff>
    </xdr:from>
    <xdr:to>
      <xdr:col>113</xdr:col>
      <xdr:colOff>409015</xdr:colOff>
      <xdr:row>65</xdr:row>
      <xdr:rowOff>200026</xdr:rowOff>
    </xdr:to>
    <xdr:sp macro="" textlink="">
      <xdr:nvSpPr>
        <xdr:cNvPr id="1486" name="Text Box 256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SpPr txBox="1">
          <a:spLocks noChangeArrowheads="1"/>
        </xdr:cNvSpPr>
      </xdr:nvSpPr>
      <xdr:spPr bwMode="auto">
        <a:xfrm>
          <a:off x="50546000" y="24641176"/>
          <a:ext cx="91515" cy="32385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ru-RU" sz="16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111</xdr:col>
      <xdr:colOff>419100</xdr:colOff>
      <xdr:row>33</xdr:row>
      <xdr:rowOff>352425</xdr:rowOff>
    </xdr:from>
    <xdr:to>
      <xdr:col>112</xdr:col>
      <xdr:colOff>438150</xdr:colOff>
      <xdr:row>40</xdr:row>
      <xdr:rowOff>228600</xdr:rowOff>
    </xdr:to>
    <xdr:sp macro="" textlink="">
      <xdr:nvSpPr>
        <xdr:cNvPr id="15321" name="Text Box 7129">
          <a:extLst>
            <a:ext uri="{FF2B5EF4-FFF2-40B4-BE49-F238E27FC236}">
              <a16:creationId xmlns:a16="http://schemas.microsoft.com/office/drawing/2014/main" xmlns="" id="{00000000-0008-0000-0000-0000D93B0000}"/>
            </a:ext>
          </a:extLst>
        </xdr:cNvPr>
        <xdr:cNvSpPr txBox="1">
          <a:spLocks noChangeArrowheads="1"/>
        </xdr:cNvSpPr>
      </xdr:nvSpPr>
      <xdr:spPr bwMode="auto">
        <a:xfrm>
          <a:off x="50111025" y="13306425"/>
          <a:ext cx="466725" cy="2543175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vert="vert270" wrap="square" lIns="45720" tIns="36576" rIns="45720" bIns="0" anchor="ctr" upright="1"/>
        <a:lstStyle/>
        <a:p>
          <a:pPr algn="r" rtl="0">
            <a:defRPr sz="1000"/>
          </a:pPr>
          <a:r>
            <a:rPr lang="ru-RU" sz="1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пер. Циолковского</a:t>
          </a:r>
        </a:p>
      </xdr:txBody>
    </xdr:sp>
    <xdr:clientData/>
  </xdr:twoCellAnchor>
  <xdr:twoCellAnchor>
    <xdr:from>
      <xdr:col>111</xdr:col>
      <xdr:colOff>190500</xdr:colOff>
      <xdr:row>63</xdr:row>
      <xdr:rowOff>152400</xdr:rowOff>
    </xdr:from>
    <xdr:to>
      <xdr:col>112</xdr:col>
      <xdr:colOff>209550</xdr:colOff>
      <xdr:row>70</xdr:row>
      <xdr:rowOff>9525</xdr:rowOff>
    </xdr:to>
    <xdr:sp macro="" textlink="">
      <xdr:nvSpPr>
        <xdr:cNvPr id="15322" name="Text Box 7130">
          <a:extLst>
            <a:ext uri="{FF2B5EF4-FFF2-40B4-BE49-F238E27FC236}">
              <a16:creationId xmlns:a16="http://schemas.microsoft.com/office/drawing/2014/main" xmlns="" id="{00000000-0008-0000-0000-0000DA3B0000}"/>
            </a:ext>
          </a:extLst>
        </xdr:cNvPr>
        <xdr:cNvSpPr txBox="1">
          <a:spLocks noChangeArrowheads="1"/>
        </xdr:cNvSpPr>
      </xdr:nvSpPr>
      <xdr:spPr bwMode="auto">
        <a:xfrm>
          <a:off x="49882425" y="24536400"/>
          <a:ext cx="466725" cy="2524125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vert="vert270" wrap="square" lIns="45720" tIns="36576" rIns="45720" bIns="0" anchor="ctr" upright="1"/>
        <a:lstStyle/>
        <a:p>
          <a:pPr algn="r" rtl="0">
            <a:defRPr sz="1000"/>
          </a:pPr>
          <a:r>
            <a:rPr lang="ru-RU" sz="1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пер. Циолковского</a:t>
          </a:r>
        </a:p>
      </xdr:txBody>
    </xdr:sp>
    <xdr:clientData/>
  </xdr:twoCellAnchor>
  <xdr:twoCellAnchor>
    <xdr:from>
      <xdr:col>138</xdr:col>
      <xdr:colOff>219075</xdr:colOff>
      <xdr:row>33</xdr:row>
      <xdr:rowOff>276225</xdr:rowOff>
    </xdr:from>
    <xdr:to>
      <xdr:col>139</xdr:col>
      <xdr:colOff>238125</xdr:colOff>
      <xdr:row>39</xdr:row>
      <xdr:rowOff>57150</xdr:rowOff>
    </xdr:to>
    <xdr:sp macro="" textlink="">
      <xdr:nvSpPr>
        <xdr:cNvPr id="15324" name="Text Box 7132">
          <a:extLst>
            <a:ext uri="{FF2B5EF4-FFF2-40B4-BE49-F238E27FC236}">
              <a16:creationId xmlns:a16="http://schemas.microsoft.com/office/drawing/2014/main" xmlns="" id="{00000000-0008-0000-0000-0000DC3B0000}"/>
            </a:ext>
          </a:extLst>
        </xdr:cNvPr>
        <xdr:cNvSpPr txBox="1">
          <a:spLocks noChangeArrowheads="1"/>
        </xdr:cNvSpPr>
      </xdr:nvSpPr>
      <xdr:spPr bwMode="auto">
        <a:xfrm>
          <a:off x="61998225" y="13230225"/>
          <a:ext cx="466725" cy="2066925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vert="vert270" wrap="square" lIns="45720" tIns="36576" rIns="45720" bIns="0" anchor="ctr" upright="1"/>
        <a:lstStyle/>
        <a:p>
          <a:pPr algn="r" rtl="0">
            <a:defRPr sz="1000"/>
          </a:pPr>
          <a:r>
            <a:rPr lang="ru-RU" sz="1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пер. Школьный</a:t>
          </a:r>
        </a:p>
      </xdr:txBody>
    </xdr:sp>
    <xdr:clientData/>
  </xdr:twoCellAnchor>
  <xdr:twoCellAnchor>
    <xdr:from>
      <xdr:col>138</xdr:col>
      <xdr:colOff>228600</xdr:colOff>
      <xdr:row>45</xdr:row>
      <xdr:rowOff>57150</xdr:rowOff>
    </xdr:from>
    <xdr:to>
      <xdr:col>139</xdr:col>
      <xdr:colOff>247650</xdr:colOff>
      <xdr:row>50</xdr:row>
      <xdr:rowOff>314325</xdr:rowOff>
    </xdr:to>
    <xdr:sp macro="" textlink="">
      <xdr:nvSpPr>
        <xdr:cNvPr id="15325" name="Text Box 7133">
          <a:extLst>
            <a:ext uri="{FF2B5EF4-FFF2-40B4-BE49-F238E27FC236}">
              <a16:creationId xmlns:a16="http://schemas.microsoft.com/office/drawing/2014/main" xmlns="" id="{00000000-0008-0000-0000-0000DD3B0000}"/>
            </a:ext>
          </a:extLst>
        </xdr:cNvPr>
        <xdr:cNvSpPr txBox="1">
          <a:spLocks noChangeArrowheads="1"/>
        </xdr:cNvSpPr>
      </xdr:nvSpPr>
      <xdr:spPr bwMode="auto">
        <a:xfrm>
          <a:off x="62007750" y="17583150"/>
          <a:ext cx="466725" cy="2162175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vert="vert270" wrap="square" lIns="45720" tIns="36576" rIns="45720" bIns="0" anchor="ctr" upright="1"/>
        <a:lstStyle/>
        <a:p>
          <a:pPr algn="r" rtl="0">
            <a:defRPr sz="1000"/>
          </a:pPr>
          <a:r>
            <a:rPr lang="ru-RU" sz="1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пер. Школьный</a:t>
          </a:r>
        </a:p>
      </xdr:txBody>
    </xdr:sp>
    <xdr:clientData/>
  </xdr:twoCellAnchor>
  <xdr:twoCellAnchor>
    <xdr:from>
      <xdr:col>198</xdr:col>
      <xdr:colOff>419100</xdr:colOff>
      <xdr:row>22</xdr:row>
      <xdr:rowOff>314325</xdr:rowOff>
    </xdr:from>
    <xdr:to>
      <xdr:col>198</xdr:col>
      <xdr:colOff>419100</xdr:colOff>
      <xdr:row>29</xdr:row>
      <xdr:rowOff>0</xdr:rowOff>
    </xdr:to>
    <xdr:sp macro="" textlink="">
      <xdr:nvSpPr>
        <xdr:cNvPr id="1515" name="Line 7134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SpPr>
          <a:spLocks noChangeShapeType="1"/>
        </xdr:cNvSpPr>
      </xdr:nvSpPr>
      <xdr:spPr bwMode="auto">
        <a:xfrm flipV="1">
          <a:off x="88163400" y="8696325"/>
          <a:ext cx="0" cy="2705100"/>
        </a:xfrm>
        <a:prstGeom prst="line">
          <a:avLst/>
        </a:prstGeom>
        <a:noFill/>
        <a:ln w="76200" cmpd="tri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198</xdr:col>
      <xdr:colOff>419100</xdr:colOff>
      <xdr:row>22</xdr:row>
      <xdr:rowOff>285750</xdr:rowOff>
    </xdr:from>
    <xdr:to>
      <xdr:col>236</xdr:col>
      <xdr:colOff>438150</xdr:colOff>
      <xdr:row>22</xdr:row>
      <xdr:rowOff>295275</xdr:rowOff>
    </xdr:to>
    <xdr:sp macro="" textlink="">
      <xdr:nvSpPr>
        <xdr:cNvPr id="1516" name="Line 7135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SpPr>
          <a:spLocks noChangeShapeType="1"/>
        </xdr:cNvSpPr>
      </xdr:nvSpPr>
      <xdr:spPr bwMode="auto">
        <a:xfrm flipV="1">
          <a:off x="88163400" y="8667750"/>
          <a:ext cx="17030700" cy="9525"/>
        </a:xfrm>
        <a:prstGeom prst="line">
          <a:avLst/>
        </a:prstGeom>
        <a:noFill/>
        <a:ln w="76200" cmpd="tri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208</xdr:col>
      <xdr:colOff>133350</xdr:colOff>
      <xdr:row>22</xdr:row>
      <xdr:rowOff>133350</xdr:rowOff>
    </xdr:from>
    <xdr:to>
      <xdr:col>212</xdr:col>
      <xdr:colOff>409575</xdr:colOff>
      <xdr:row>23</xdr:row>
      <xdr:rowOff>114300</xdr:rowOff>
    </xdr:to>
    <xdr:sp macro="" textlink="">
      <xdr:nvSpPr>
        <xdr:cNvPr id="15328" name="Text Box 7136">
          <a:extLst>
            <a:ext uri="{FF2B5EF4-FFF2-40B4-BE49-F238E27FC236}">
              <a16:creationId xmlns:a16="http://schemas.microsoft.com/office/drawing/2014/main" xmlns="" id="{00000000-0008-0000-0000-0000E03B0000}"/>
            </a:ext>
          </a:extLst>
        </xdr:cNvPr>
        <xdr:cNvSpPr txBox="1">
          <a:spLocks noChangeArrowheads="1"/>
        </xdr:cNvSpPr>
      </xdr:nvSpPr>
      <xdr:spPr bwMode="auto">
        <a:xfrm>
          <a:off x="92354400" y="8515350"/>
          <a:ext cx="2066925" cy="36195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ул. К.Маркса</a:t>
          </a:r>
        </a:p>
      </xdr:txBody>
    </xdr:sp>
    <xdr:clientData/>
  </xdr:twoCellAnchor>
  <xdr:twoCellAnchor>
    <xdr:from>
      <xdr:col>228</xdr:col>
      <xdr:colOff>104775</xdr:colOff>
      <xdr:row>22</xdr:row>
      <xdr:rowOff>95250</xdr:rowOff>
    </xdr:from>
    <xdr:to>
      <xdr:col>232</xdr:col>
      <xdr:colOff>381000</xdr:colOff>
      <xdr:row>23</xdr:row>
      <xdr:rowOff>76200</xdr:rowOff>
    </xdr:to>
    <xdr:sp macro="" textlink="">
      <xdr:nvSpPr>
        <xdr:cNvPr id="15329" name="Text Box 7137">
          <a:extLst>
            <a:ext uri="{FF2B5EF4-FFF2-40B4-BE49-F238E27FC236}">
              <a16:creationId xmlns:a16="http://schemas.microsoft.com/office/drawing/2014/main" xmlns="" id="{00000000-0008-0000-0000-0000E13B0000}"/>
            </a:ext>
          </a:extLst>
        </xdr:cNvPr>
        <xdr:cNvSpPr txBox="1">
          <a:spLocks noChangeArrowheads="1"/>
        </xdr:cNvSpPr>
      </xdr:nvSpPr>
      <xdr:spPr bwMode="auto">
        <a:xfrm>
          <a:off x="101279325" y="8477250"/>
          <a:ext cx="2066925" cy="36195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ул. К.Маркса</a:t>
          </a:r>
        </a:p>
      </xdr:txBody>
    </xdr:sp>
    <xdr:clientData/>
  </xdr:twoCellAnchor>
  <xdr:twoCellAnchor>
    <xdr:from>
      <xdr:col>182</xdr:col>
      <xdr:colOff>140759</xdr:colOff>
      <xdr:row>28</xdr:row>
      <xdr:rowOff>338668</xdr:rowOff>
    </xdr:from>
    <xdr:to>
      <xdr:col>186</xdr:col>
      <xdr:colOff>416984</xdr:colOff>
      <xdr:row>29</xdr:row>
      <xdr:rowOff>341842</xdr:rowOff>
    </xdr:to>
    <xdr:sp macro="" textlink="">
      <xdr:nvSpPr>
        <xdr:cNvPr id="15330" name="Text Box 7138">
          <a:extLst>
            <a:ext uri="{FF2B5EF4-FFF2-40B4-BE49-F238E27FC236}">
              <a16:creationId xmlns:a16="http://schemas.microsoft.com/office/drawing/2014/main" xmlns="" id="{00000000-0008-0000-0000-0000E23B0000}"/>
            </a:ext>
          </a:extLst>
        </xdr:cNvPr>
        <xdr:cNvSpPr txBox="1">
          <a:spLocks noChangeArrowheads="1"/>
        </xdr:cNvSpPr>
      </xdr:nvSpPr>
      <xdr:spPr bwMode="auto">
        <a:xfrm>
          <a:off x="81039759" y="11006668"/>
          <a:ext cx="2054225" cy="384174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ru-RU" sz="1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ул. К.Маркса</a:t>
          </a:r>
        </a:p>
      </xdr:txBody>
    </xdr:sp>
    <xdr:clientData/>
  </xdr:twoCellAnchor>
  <xdr:twoCellAnchor>
    <xdr:from>
      <xdr:col>188</xdr:col>
      <xdr:colOff>57150</xdr:colOff>
      <xdr:row>28</xdr:row>
      <xdr:rowOff>247649</xdr:rowOff>
    </xdr:from>
    <xdr:to>
      <xdr:col>189</xdr:col>
      <xdr:colOff>238125</xdr:colOff>
      <xdr:row>29</xdr:row>
      <xdr:rowOff>148166</xdr:rowOff>
    </xdr:to>
    <xdr:sp macro="" textlink="">
      <xdr:nvSpPr>
        <xdr:cNvPr id="15331" name="Text Box 7139">
          <a:extLst>
            <a:ext uri="{FF2B5EF4-FFF2-40B4-BE49-F238E27FC236}">
              <a16:creationId xmlns:a16="http://schemas.microsoft.com/office/drawing/2014/main" xmlns="" id="{00000000-0008-0000-0000-0000E33B0000}"/>
            </a:ext>
          </a:extLst>
        </xdr:cNvPr>
        <xdr:cNvSpPr txBox="1">
          <a:spLocks noChangeArrowheads="1"/>
        </xdr:cNvSpPr>
      </xdr:nvSpPr>
      <xdr:spPr bwMode="auto">
        <a:xfrm>
          <a:off x="83623150" y="10915649"/>
          <a:ext cx="625475" cy="281517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45</a:t>
          </a:r>
        </a:p>
      </xdr:txBody>
    </xdr:sp>
    <xdr:clientData/>
  </xdr:twoCellAnchor>
  <xdr:twoCellAnchor>
    <xdr:from>
      <xdr:col>38</xdr:col>
      <xdr:colOff>95250</xdr:colOff>
      <xdr:row>41</xdr:row>
      <xdr:rowOff>266700</xdr:rowOff>
    </xdr:from>
    <xdr:to>
      <xdr:col>39</xdr:col>
      <xdr:colOff>123825</xdr:colOff>
      <xdr:row>42</xdr:row>
      <xdr:rowOff>257175</xdr:rowOff>
    </xdr:to>
    <xdr:sp macro="" textlink="">
      <xdr:nvSpPr>
        <xdr:cNvPr id="15332" name="Text Box 534">
          <a:extLst>
            <a:ext uri="{FF2B5EF4-FFF2-40B4-BE49-F238E27FC236}">
              <a16:creationId xmlns:a16="http://schemas.microsoft.com/office/drawing/2014/main" xmlns="" id="{00000000-0008-0000-0000-0000E43B0000}"/>
            </a:ext>
          </a:extLst>
        </xdr:cNvPr>
        <xdr:cNvSpPr txBox="1">
          <a:spLocks noChangeArrowheads="1"/>
        </xdr:cNvSpPr>
      </xdr:nvSpPr>
      <xdr:spPr bwMode="auto">
        <a:xfrm>
          <a:off x="17106900" y="16268700"/>
          <a:ext cx="476250" cy="37147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29</a:t>
          </a:r>
        </a:p>
      </xdr:txBody>
    </xdr:sp>
    <xdr:clientData/>
  </xdr:twoCellAnchor>
  <xdr:twoCellAnchor>
    <xdr:from>
      <xdr:col>71</xdr:col>
      <xdr:colOff>187138</xdr:colOff>
      <xdr:row>65</xdr:row>
      <xdr:rowOff>180975</xdr:rowOff>
    </xdr:from>
    <xdr:to>
      <xdr:col>71</xdr:col>
      <xdr:colOff>396688</xdr:colOff>
      <xdr:row>66</xdr:row>
      <xdr:rowOff>114300</xdr:rowOff>
    </xdr:to>
    <xdr:sp macro="" textlink="">
      <xdr:nvSpPr>
        <xdr:cNvPr id="1491" name="Text Box 534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SpPr txBox="1">
          <a:spLocks noChangeArrowheads="1"/>
        </xdr:cNvSpPr>
      </xdr:nvSpPr>
      <xdr:spPr bwMode="auto">
        <a:xfrm>
          <a:off x="16125825" y="9029700"/>
          <a:ext cx="209550" cy="31432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ru-RU" sz="16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65</xdr:col>
      <xdr:colOff>180975</xdr:colOff>
      <xdr:row>39</xdr:row>
      <xdr:rowOff>285750</xdr:rowOff>
    </xdr:from>
    <xdr:to>
      <xdr:col>65</xdr:col>
      <xdr:colOff>390525</xdr:colOff>
      <xdr:row>40</xdr:row>
      <xdr:rowOff>219075</xdr:rowOff>
    </xdr:to>
    <xdr:sp macro="" textlink="">
      <xdr:nvSpPr>
        <xdr:cNvPr id="1492" name="Text Box 534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SpPr txBox="1">
          <a:spLocks noChangeArrowheads="1"/>
        </xdr:cNvSpPr>
      </xdr:nvSpPr>
      <xdr:spPr bwMode="auto">
        <a:xfrm>
          <a:off x="16125825" y="9029700"/>
          <a:ext cx="209550" cy="31432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ru-RU" sz="16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164</xdr:col>
      <xdr:colOff>85725</xdr:colOff>
      <xdr:row>44</xdr:row>
      <xdr:rowOff>66675</xdr:rowOff>
    </xdr:from>
    <xdr:to>
      <xdr:col>165</xdr:col>
      <xdr:colOff>38100</xdr:colOff>
      <xdr:row>45</xdr:row>
      <xdr:rowOff>0</xdr:rowOff>
    </xdr:to>
    <xdr:sp macro="" textlink="">
      <xdr:nvSpPr>
        <xdr:cNvPr id="15335" name="Text Box 534">
          <a:extLst>
            <a:ext uri="{FF2B5EF4-FFF2-40B4-BE49-F238E27FC236}">
              <a16:creationId xmlns:a16="http://schemas.microsoft.com/office/drawing/2014/main" xmlns="" id="{00000000-0008-0000-0000-0000E73B0000}"/>
            </a:ext>
          </a:extLst>
        </xdr:cNvPr>
        <xdr:cNvSpPr txBox="1">
          <a:spLocks noChangeArrowheads="1"/>
        </xdr:cNvSpPr>
      </xdr:nvSpPr>
      <xdr:spPr bwMode="auto">
        <a:xfrm>
          <a:off x="73504425" y="17211675"/>
          <a:ext cx="400050" cy="31432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24</a:t>
          </a:r>
        </a:p>
      </xdr:txBody>
    </xdr:sp>
    <xdr:clientData/>
  </xdr:twoCellAnchor>
  <xdr:twoCellAnchor>
    <xdr:from>
      <xdr:col>185</xdr:col>
      <xdr:colOff>85165</xdr:colOff>
      <xdr:row>34</xdr:row>
      <xdr:rowOff>22225</xdr:rowOff>
    </xdr:from>
    <xdr:to>
      <xdr:col>185</xdr:col>
      <xdr:colOff>294715</xdr:colOff>
      <xdr:row>34</xdr:row>
      <xdr:rowOff>336550</xdr:rowOff>
    </xdr:to>
    <xdr:sp macro="" textlink="">
      <xdr:nvSpPr>
        <xdr:cNvPr id="1497" name="Text Box 534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SpPr txBox="1">
          <a:spLocks noChangeArrowheads="1"/>
        </xdr:cNvSpPr>
      </xdr:nvSpPr>
      <xdr:spPr bwMode="auto">
        <a:xfrm>
          <a:off x="82317665" y="12976225"/>
          <a:ext cx="209550" cy="31432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ru-RU" sz="16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191</xdr:col>
      <xdr:colOff>257175</xdr:colOff>
      <xdr:row>33</xdr:row>
      <xdr:rowOff>95250</xdr:rowOff>
    </xdr:from>
    <xdr:to>
      <xdr:col>192</xdr:col>
      <xdr:colOff>19050</xdr:colOff>
      <xdr:row>34</xdr:row>
      <xdr:rowOff>28575</xdr:rowOff>
    </xdr:to>
    <xdr:sp macro="" textlink="">
      <xdr:nvSpPr>
        <xdr:cNvPr id="1526" name="Text Box 534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SpPr txBox="1">
          <a:spLocks noChangeArrowheads="1"/>
        </xdr:cNvSpPr>
      </xdr:nvSpPr>
      <xdr:spPr bwMode="auto">
        <a:xfrm>
          <a:off x="85763100" y="13049250"/>
          <a:ext cx="2095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193</xdr:col>
      <xdr:colOff>323850</xdr:colOff>
      <xdr:row>34</xdr:row>
      <xdr:rowOff>38100</xdr:rowOff>
    </xdr:from>
    <xdr:to>
      <xdr:col>196</xdr:col>
      <xdr:colOff>295275</xdr:colOff>
      <xdr:row>34</xdr:row>
      <xdr:rowOff>352425</xdr:rowOff>
    </xdr:to>
    <xdr:sp macro="" textlink="">
      <xdr:nvSpPr>
        <xdr:cNvPr id="15338" name="Text Box 534">
          <a:extLst>
            <a:ext uri="{FF2B5EF4-FFF2-40B4-BE49-F238E27FC236}">
              <a16:creationId xmlns:a16="http://schemas.microsoft.com/office/drawing/2014/main" xmlns="" id="{00000000-0008-0000-0000-0000EA3B0000}"/>
            </a:ext>
          </a:extLst>
        </xdr:cNvPr>
        <xdr:cNvSpPr txBox="1">
          <a:spLocks noChangeArrowheads="1"/>
        </xdr:cNvSpPr>
      </xdr:nvSpPr>
      <xdr:spPr bwMode="auto">
        <a:xfrm>
          <a:off x="86725125" y="13373100"/>
          <a:ext cx="419100" cy="31432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68</a:t>
          </a:r>
        </a:p>
      </xdr:txBody>
    </xdr:sp>
    <xdr:clientData/>
  </xdr:twoCellAnchor>
  <xdr:twoCellAnchor>
    <xdr:from>
      <xdr:col>225</xdr:col>
      <xdr:colOff>0</xdr:colOff>
      <xdr:row>34</xdr:row>
      <xdr:rowOff>215900</xdr:rowOff>
    </xdr:from>
    <xdr:to>
      <xdr:col>226</xdr:col>
      <xdr:colOff>200025</xdr:colOff>
      <xdr:row>35</xdr:row>
      <xdr:rowOff>149225</xdr:rowOff>
    </xdr:to>
    <xdr:sp macro="" textlink="">
      <xdr:nvSpPr>
        <xdr:cNvPr id="1528" name="Text Box 534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SpPr txBox="1">
          <a:spLocks noChangeArrowheads="1"/>
        </xdr:cNvSpPr>
      </xdr:nvSpPr>
      <xdr:spPr bwMode="auto">
        <a:xfrm>
          <a:off x="101498400" y="13169900"/>
          <a:ext cx="200025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226</xdr:col>
      <xdr:colOff>85725</xdr:colOff>
      <xdr:row>37</xdr:row>
      <xdr:rowOff>276225</xdr:rowOff>
    </xdr:from>
    <xdr:to>
      <xdr:col>227</xdr:col>
      <xdr:colOff>104775</xdr:colOff>
      <xdr:row>38</xdr:row>
      <xdr:rowOff>209550</xdr:rowOff>
    </xdr:to>
    <xdr:sp macro="" textlink="">
      <xdr:nvSpPr>
        <xdr:cNvPr id="15340" name="Text Box 534">
          <a:extLst>
            <a:ext uri="{FF2B5EF4-FFF2-40B4-BE49-F238E27FC236}">
              <a16:creationId xmlns:a16="http://schemas.microsoft.com/office/drawing/2014/main" xmlns="" id="{00000000-0008-0000-0000-0000EC3B0000}"/>
            </a:ext>
          </a:extLst>
        </xdr:cNvPr>
        <xdr:cNvSpPr txBox="1">
          <a:spLocks noChangeArrowheads="1"/>
        </xdr:cNvSpPr>
      </xdr:nvSpPr>
      <xdr:spPr bwMode="auto">
        <a:xfrm>
          <a:off x="101584125" y="14373225"/>
          <a:ext cx="590550" cy="31432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  </a:t>
          </a:r>
        </a:p>
      </xdr:txBody>
    </xdr:sp>
    <xdr:clientData/>
  </xdr:twoCellAnchor>
  <xdr:twoCellAnchor>
    <xdr:from>
      <xdr:col>95</xdr:col>
      <xdr:colOff>323850</xdr:colOff>
      <xdr:row>2</xdr:row>
      <xdr:rowOff>247650</xdr:rowOff>
    </xdr:from>
    <xdr:to>
      <xdr:col>121</xdr:col>
      <xdr:colOff>266700</xdr:colOff>
      <xdr:row>14</xdr:row>
      <xdr:rowOff>352425</xdr:rowOff>
    </xdr:to>
    <xdr:sp macro="" textlink="">
      <xdr:nvSpPr>
        <xdr:cNvPr id="15342" name="Text Box 7150">
          <a:extLst>
            <a:ext uri="{FF2B5EF4-FFF2-40B4-BE49-F238E27FC236}">
              <a16:creationId xmlns:a16="http://schemas.microsoft.com/office/drawing/2014/main" xmlns="" id="{00000000-0008-0000-0000-0000EE3B0000}"/>
            </a:ext>
          </a:extLst>
        </xdr:cNvPr>
        <xdr:cNvSpPr txBox="1">
          <a:spLocks noChangeArrowheads="1"/>
        </xdr:cNvSpPr>
      </xdr:nvSpPr>
      <xdr:spPr bwMode="auto">
        <a:xfrm>
          <a:off x="42852975" y="1009650"/>
          <a:ext cx="11582400" cy="4676775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137160" tIns="109728" rIns="137160" bIns="0" anchor="t" upright="1"/>
        <a:lstStyle/>
        <a:p>
          <a:pPr algn="ctr" rtl="0">
            <a:defRPr sz="1000"/>
          </a:pPr>
          <a:r>
            <a:rPr lang="ru-RU" sz="7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СХЕМА СИСТЕМЫ ТЕПЛОСНАБЖЕНИЯ </a:t>
          </a:r>
        </a:p>
        <a:p>
          <a:pPr algn="ctr" rtl="0">
            <a:defRPr sz="1000"/>
          </a:pPr>
          <a:r>
            <a:rPr lang="ru-RU" sz="7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КОТЕЛЬНОЙ №2</a:t>
          </a:r>
        </a:p>
        <a:p>
          <a:pPr algn="ctr" rtl="0">
            <a:defRPr sz="1000"/>
          </a:pPr>
          <a:r>
            <a:rPr lang="ru-RU" sz="7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(ул. К.Маркса 38Б)</a:t>
          </a:r>
        </a:p>
      </xdr:txBody>
    </xdr:sp>
    <xdr:clientData/>
  </xdr:twoCellAnchor>
  <xdr:twoCellAnchor>
    <xdr:from>
      <xdr:col>181</xdr:col>
      <xdr:colOff>371475</xdr:colOff>
      <xdr:row>49</xdr:row>
      <xdr:rowOff>152400</xdr:rowOff>
    </xdr:from>
    <xdr:to>
      <xdr:col>185</xdr:col>
      <xdr:colOff>19050</xdr:colOff>
      <xdr:row>50</xdr:row>
      <xdr:rowOff>104775</xdr:rowOff>
    </xdr:to>
    <xdr:sp macro="" textlink="">
      <xdr:nvSpPr>
        <xdr:cNvPr id="15348" name="Text Box 7156">
          <a:extLst>
            <a:ext uri="{FF2B5EF4-FFF2-40B4-BE49-F238E27FC236}">
              <a16:creationId xmlns:a16="http://schemas.microsoft.com/office/drawing/2014/main" xmlns="" id="{00000000-0008-0000-0000-0000F43B0000}"/>
            </a:ext>
          </a:extLst>
        </xdr:cNvPr>
        <xdr:cNvSpPr txBox="1">
          <a:spLocks noChangeArrowheads="1"/>
        </xdr:cNvSpPr>
      </xdr:nvSpPr>
      <xdr:spPr bwMode="auto">
        <a:xfrm>
          <a:off x="81400650" y="19202400"/>
          <a:ext cx="1438275" cy="333375"/>
        </a:xfrm>
        <a:prstGeom prst="rect">
          <a:avLst/>
        </a:prstGeom>
        <a:noFill/>
        <a:ln>
          <a:noFill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196</xdr:col>
      <xdr:colOff>304800</xdr:colOff>
      <xdr:row>48</xdr:row>
      <xdr:rowOff>42333</xdr:rowOff>
    </xdr:from>
    <xdr:to>
      <xdr:col>199</xdr:col>
      <xdr:colOff>400050</xdr:colOff>
      <xdr:row>49</xdr:row>
      <xdr:rowOff>95249</xdr:rowOff>
    </xdr:to>
    <xdr:sp macro="" textlink="">
      <xdr:nvSpPr>
        <xdr:cNvPr id="15349" name="Text Box 7157">
          <a:extLst>
            <a:ext uri="{FF2B5EF4-FFF2-40B4-BE49-F238E27FC236}">
              <a16:creationId xmlns:a16="http://schemas.microsoft.com/office/drawing/2014/main" xmlns="" id="{00000000-0008-0000-0000-0000F53B0000}"/>
            </a:ext>
          </a:extLst>
        </xdr:cNvPr>
        <xdr:cNvSpPr txBox="1">
          <a:spLocks noChangeArrowheads="1"/>
        </xdr:cNvSpPr>
      </xdr:nvSpPr>
      <xdr:spPr bwMode="auto">
        <a:xfrm>
          <a:off x="89151883" y="18330333"/>
          <a:ext cx="1428750" cy="28574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196</xdr:col>
      <xdr:colOff>304800</xdr:colOff>
      <xdr:row>49</xdr:row>
      <xdr:rowOff>85725</xdr:rowOff>
    </xdr:from>
    <xdr:to>
      <xdr:col>199</xdr:col>
      <xdr:colOff>400050</xdr:colOff>
      <xdr:row>50</xdr:row>
      <xdr:rowOff>104775</xdr:rowOff>
    </xdr:to>
    <xdr:sp macro="" textlink="">
      <xdr:nvSpPr>
        <xdr:cNvPr id="15350" name="Text Box 7158">
          <a:extLst>
            <a:ext uri="{FF2B5EF4-FFF2-40B4-BE49-F238E27FC236}">
              <a16:creationId xmlns:a16="http://schemas.microsoft.com/office/drawing/2014/main" xmlns="" id="{00000000-0008-0000-0000-0000F63B0000}"/>
            </a:ext>
          </a:extLst>
        </xdr:cNvPr>
        <xdr:cNvSpPr txBox="1">
          <a:spLocks noChangeArrowheads="1"/>
        </xdr:cNvSpPr>
      </xdr:nvSpPr>
      <xdr:spPr bwMode="auto">
        <a:xfrm>
          <a:off x="87153750" y="19135725"/>
          <a:ext cx="1438275" cy="4000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196</xdr:col>
      <xdr:colOff>304800</xdr:colOff>
      <xdr:row>50</xdr:row>
      <xdr:rowOff>114300</xdr:rowOff>
    </xdr:from>
    <xdr:to>
      <xdr:col>199</xdr:col>
      <xdr:colOff>400050</xdr:colOff>
      <xdr:row>51</xdr:row>
      <xdr:rowOff>38100</xdr:rowOff>
    </xdr:to>
    <xdr:sp macro="" textlink="">
      <xdr:nvSpPr>
        <xdr:cNvPr id="15351" name="Text Box 7159">
          <a:extLst>
            <a:ext uri="{FF2B5EF4-FFF2-40B4-BE49-F238E27FC236}">
              <a16:creationId xmlns:a16="http://schemas.microsoft.com/office/drawing/2014/main" xmlns="" id="{00000000-0008-0000-0000-0000F73B0000}"/>
            </a:ext>
          </a:extLst>
        </xdr:cNvPr>
        <xdr:cNvSpPr txBox="1">
          <a:spLocks noChangeArrowheads="1"/>
        </xdr:cNvSpPr>
      </xdr:nvSpPr>
      <xdr:spPr bwMode="auto">
        <a:xfrm>
          <a:off x="87153750" y="19545300"/>
          <a:ext cx="14382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184</xdr:col>
      <xdr:colOff>419100</xdr:colOff>
      <xdr:row>53</xdr:row>
      <xdr:rowOff>123825</xdr:rowOff>
    </xdr:from>
    <xdr:to>
      <xdr:col>185</xdr:col>
      <xdr:colOff>390525</xdr:colOff>
      <xdr:row>54</xdr:row>
      <xdr:rowOff>76200</xdr:rowOff>
    </xdr:to>
    <xdr:sp macro="" textlink="">
      <xdr:nvSpPr>
        <xdr:cNvPr id="15355" name="Text Box 7163">
          <a:extLst>
            <a:ext uri="{FF2B5EF4-FFF2-40B4-BE49-F238E27FC236}">
              <a16:creationId xmlns:a16="http://schemas.microsoft.com/office/drawing/2014/main" xmlns="" id="{00000000-0008-0000-0000-0000FB3B0000}"/>
            </a:ext>
          </a:extLst>
        </xdr:cNvPr>
        <xdr:cNvSpPr txBox="1">
          <a:spLocks noChangeArrowheads="1"/>
        </xdr:cNvSpPr>
      </xdr:nvSpPr>
      <xdr:spPr bwMode="auto">
        <a:xfrm>
          <a:off x="81895950" y="19935825"/>
          <a:ext cx="419100" cy="333375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endParaRPr lang="ru-RU" sz="16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173</xdr:col>
      <xdr:colOff>171450</xdr:colOff>
      <xdr:row>37</xdr:row>
      <xdr:rowOff>228600</xdr:rowOff>
    </xdr:from>
    <xdr:to>
      <xdr:col>173</xdr:col>
      <xdr:colOff>171450</xdr:colOff>
      <xdr:row>37</xdr:row>
      <xdr:rowOff>371475</xdr:rowOff>
    </xdr:to>
    <xdr:sp macro="" textlink="">
      <xdr:nvSpPr>
        <xdr:cNvPr id="1544" name="Line 7164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SpPr>
          <a:spLocks noChangeShapeType="1"/>
        </xdr:cNvSpPr>
      </xdr:nvSpPr>
      <xdr:spPr bwMode="auto">
        <a:xfrm>
          <a:off x="77619225" y="14706600"/>
          <a:ext cx="0" cy="142875"/>
        </a:xfrm>
        <a:prstGeom prst="line">
          <a:avLst/>
        </a:prstGeom>
        <a:noFill/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170</xdr:col>
      <xdr:colOff>247650</xdr:colOff>
      <xdr:row>37</xdr:row>
      <xdr:rowOff>371475</xdr:rowOff>
    </xdr:from>
    <xdr:to>
      <xdr:col>173</xdr:col>
      <xdr:colOff>171450</xdr:colOff>
      <xdr:row>38</xdr:row>
      <xdr:rowOff>0</xdr:rowOff>
    </xdr:to>
    <xdr:sp macro="" textlink="">
      <xdr:nvSpPr>
        <xdr:cNvPr id="1545" name="Line 7165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SpPr>
          <a:spLocks noChangeShapeType="1"/>
        </xdr:cNvSpPr>
      </xdr:nvSpPr>
      <xdr:spPr bwMode="auto">
        <a:xfrm flipH="1">
          <a:off x="76352400" y="14849475"/>
          <a:ext cx="1266825" cy="9525"/>
        </a:xfrm>
        <a:prstGeom prst="line">
          <a:avLst/>
        </a:prstGeom>
        <a:noFill/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170</xdr:col>
      <xdr:colOff>38100</xdr:colOff>
      <xdr:row>37</xdr:row>
      <xdr:rowOff>85725</xdr:rowOff>
    </xdr:from>
    <xdr:to>
      <xdr:col>171</xdr:col>
      <xdr:colOff>57150</xdr:colOff>
      <xdr:row>38</xdr:row>
      <xdr:rowOff>228600</xdr:rowOff>
    </xdr:to>
    <xdr:grpSp>
      <xdr:nvGrpSpPr>
        <xdr:cNvPr id="1546" name="Group 138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GrpSpPr>
          <a:grpSpLocks/>
        </xdr:cNvGrpSpPr>
      </xdr:nvGrpSpPr>
      <xdr:grpSpPr bwMode="auto">
        <a:xfrm>
          <a:off x="78298964" y="14182725"/>
          <a:ext cx="469322" cy="523875"/>
          <a:chOff x="6203" y="2214"/>
          <a:chExt cx="49" cy="55"/>
        </a:xfrm>
      </xdr:grpSpPr>
      <xdr:sp macro="" textlink="">
        <xdr:nvSpPr>
          <xdr:cNvPr id="1663" name="Oval 86" descr="ТК№143">
            <a:extLst>
              <a:ext uri="{FF2B5EF4-FFF2-40B4-BE49-F238E27FC236}">
                <a16:creationId xmlns:a16="http://schemas.microsoft.com/office/drawing/2014/main" xmlns="" id="{00000000-0008-0000-0000-00007F060000}"/>
              </a:ext>
            </a:extLst>
          </xdr:cNvPr>
          <xdr:cNvSpPr>
            <a:spLocks noChangeArrowheads="1"/>
          </xdr:cNvSpPr>
        </xdr:nvSpPr>
        <xdr:spPr bwMode="auto">
          <a:xfrm>
            <a:off x="6203" y="2214"/>
            <a:ext cx="49" cy="48"/>
          </a:xfrm>
          <a:prstGeom prst="ellipse">
            <a:avLst/>
          </a:prstGeom>
          <a:solidFill>
            <a:srgbClr val="FFFFFF"/>
          </a:solidFill>
          <a:ln w="381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336" name="Rectangle 87">
            <a:extLst>
              <a:ext uri="{FF2B5EF4-FFF2-40B4-BE49-F238E27FC236}">
                <a16:creationId xmlns:a16="http://schemas.microsoft.com/office/drawing/2014/main" xmlns="" id="{00000000-0008-0000-0000-000038050000}"/>
              </a:ext>
            </a:extLst>
          </xdr:cNvPr>
          <xdr:cNvSpPr>
            <a:spLocks noChangeArrowheads="1"/>
          </xdr:cNvSpPr>
        </xdr:nvSpPr>
        <xdr:spPr bwMode="auto">
          <a:xfrm>
            <a:off x="6205" y="2226"/>
            <a:ext cx="46" cy="43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ru-RU" sz="1400" b="1" i="0" u="none" strike="noStrike" baseline="0">
                <a:solidFill>
                  <a:srgbClr val="000000"/>
                </a:solidFill>
                <a:latin typeface="Arial Cyr"/>
                <a:cs typeface="Arial Cyr"/>
              </a:rPr>
              <a:t>35</a:t>
            </a:r>
          </a:p>
        </xdr:txBody>
      </xdr:sp>
    </xdr:grpSp>
    <xdr:clientData/>
  </xdr:twoCellAnchor>
  <xdr:twoCellAnchor>
    <xdr:from>
      <xdr:col>172</xdr:col>
      <xdr:colOff>10582</xdr:colOff>
      <xdr:row>37</xdr:row>
      <xdr:rowOff>31749</xdr:rowOff>
    </xdr:from>
    <xdr:to>
      <xdr:col>172</xdr:col>
      <xdr:colOff>317499</xdr:colOff>
      <xdr:row>38</xdr:row>
      <xdr:rowOff>179916</xdr:rowOff>
    </xdr:to>
    <xdr:sp macro="" textlink="">
      <xdr:nvSpPr>
        <xdr:cNvPr id="19457" name="Text Box 534">
          <a:extLst>
            <a:ext uri="{FF2B5EF4-FFF2-40B4-BE49-F238E27FC236}">
              <a16:creationId xmlns:a16="http://schemas.microsoft.com/office/drawing/2014/main" xmlns="" id="{00000000-0008-0000-0000-0000014C0000}"/>
            </a:ext>
          </a:extLst>
        </xdr:cNvPr>
        <xdr:cNvSpPr txBox="1">
          <a:spLocks noChangeArrowheads="1"/>
        </xdr:cNvSpPr>
      </xdr:nvSpPr>
      <xdr:spPr bwMode="auto">
        <a:xfrm>
          <a:off x="76464582" y="14128749"/>
          <a:ext cx="306917" cy="529167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r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13</a:t>
          </a:r>
        </a:p>
      </xdr:txBody>
    </xdr:sp>
    <xdr:clientData/>
  </xdr:twoCellAnchor>
  <xdr:twoCellAnchor>
    <xdr:from>
      <xdr:col>170</xdr:col>
      <xdr:colOff>358028</xdr:colOff>
      <xdr:row>38</xdr:row>
      <xdr:rowOff>38100</xdr:rowOff>
    </xdr:from>
    <xdr:to>
      <xdr:col>173</xdr:col>
      <xdr:colOff>205068</xdr:colOff>
      <xdr:row>38</xdr:row>
      <xdr:rowOff>304800</xdr:rowOff>
    </xdr:to>
    <xdr:sp macro="" textlink="">
      <xdr:nvSpPr>
        <xdr:cNvPr id="1501" name="Text Box 131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SpPr txBox="1">
          <a:spLocks noChangeArrowheads="1"/>
        </xdr:cNvSpPr>
      </xdr:nvSpPr>
      <xdr:spPr bwMode="auto">
        <a:xfrm>
          <a:off x="54616350" y="23612475"/>
          <a:ext cx="1190625" cy="2667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Зад.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Ду100-2                   </a:t>
          </a:r>
        </a:p>
      </xdr:txBody>
    </xdr:sp>
    <xdr:clientData/>
  </xdr:twoCellAnchor>
  <xdr:twoCellAnchor>
    <xdr:from>
      <xdr:col>170</xdr:col>
      <xdr:colOff>323850</xdr:colOff>
      <xdr:row>39</xdr:row>
      <xdr:rowOff>123825</xdr:rowOff>
    </xdr:from>
    <xdr:to>
      <xdr:col>171</xdr:col>
      <xdr:colOff>419100</xdr:colOff>
      <xdr:row>39</xdr:row>
      <xdr:rowOff>123825</xdr:rowOff>
    </xdr:to>
    <xdr:sp macro="" textlink="">
      <xdr:nvSpPr>
        <xdr:cNvPr id="1549" name="Line 97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SpPr>
          <a:spLocks noChangeShapeType="1"/>
        </xdr:cNvSpPr>
      </xdr:nvSpPr>
      <xdr:spPr bwMode="auto">
        <a:xfrm flipH="1">
          <a:off x="76428600" y="15363825"/>
          <a:ext cx="542925" cy="0"/>
        </a:xfrm>
        <a:prstGeom prst="line">
          <a:avLst/>
        </a:prstGeom>
        <a:noFill/>
        <a:ln w="38100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170</xdr:col>
      <xdr:colOff>19050</xdr:colOff>
      <xdr:row>38</xdr:row>
      <xdr:rowOff>276225</xdr:rowOff>
    </xdr:from>
    <xdr:to>
      <xdr:col>171</xdr:col>
      <xdr:colOff>38100</xdr:colOff>
      <xdr:row>40</xdr:row>
      <xdr:rowOff>38100</xdr:rowOff>
    </xdr:to>
    <xdr:grpSp>
      <xdr:nvGrpSpPr>
        <xdr:cNvPr id="1550" name="Group 138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GrpSpPr>
          <a:grpSpLocks/>
        </xdr:cNvGrpSpPr>
      </xdr:nvGrpSpPr>
      <xdr:grpSpPr bwMode="auto">
        <a:xfrm>
          <a:off x="78279914" y="14754225"/>
          <a:ext cx="469322" cy="523875"/>
          <a:chOff x="6203" y="2214"/>
          <a:chExt cx="49" cy="55"/>
        </a:xfrm>
      </xdr:grpSpPr>
      <xdr:sp macro="" textlink="">
        <xdr:nvSpPr>
          <xdr:cNvPr id="39" name="Oval 86" descr="ТК№143">
            <a:extLst>
              <a:ext uri="{FF2B5EF4-FFF2-40B4-BE49-F238E27FC236}">
                <a16:creationId xmlns:a16="http://schemas.microsoft.com/office/drawing/2014/main" xmlns="" id="{00000000-0008-0000-0000-000027000000}"/>
              </a:ext>
            </a:extLst>
          </xdr:cNvPr>
          <xdr:cNvSpPr>
            <a:spLocks noChangeArrowheads="1"/>
          </xdr:cNvSpPr>
        </xdr:nvSpPr>
        <xdr:spPr bwMode="auto">
          <a:xfrm>
            <a:off x="6203" y="2214"/>
            <a:ext cx="49" cy="48"/>
          </a:xfrm>
          <a:prstGeom prst="ellipse">
            <a:avLst/>
          </a:prstGeom>
          <a:solidFill>
            <a:srgbClr val="FFFFFF"/>
          </a:solidFill>
          <a:ln w="38100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27432" rIns="0" bIns="0" anchor="t" upright="1"/>
          <a:lstStyle/>
          <a:p>
            <a:pPr algn="l" rtl="0">
              <a:defRPr sz="1000"/>
            </a:pPr>
            <a:r>
              <a:rPr lang="ru-RU" sz="1600" b="1" i="0" u="none" strike="noStrike" baseline="0">
                <a:solidFill>
                  <a:srgbClr val="000000"/>
                </a:solidFill>
                <a:latin typeface="Calibri"/>
              </a:rPr>
              <a:t>24</a:t>
            </a:r>
          </a:p>
        </xdr:txBody>
      </xdr:sp>
      <xdr:sp macro="" textlink="">
        <xdr:nvSpPr>
          <xdr:cNvPr id="1662" name="Rectangle 87">
            <a:extLst>
              <a:ext uri="{FF2B5EF4-FFF2-40B4-BE49-F238E27FC236}">
                <a16:creationId xmlns:a16="http://schemas.microsoft.com/office/drawing/2014/main" xmlns="" id="{00000000-0008-0000-0000-00007E060000}"/>
              </a:ext>
            </a:extLst>
          </xdr:cNvPr>
          <xdr:cNvSpPr>
            <a:spLocks noChangeArrowheads="1"/>
          </xdr:cNvSpPr>
        </xdr:nvSpPr>
        <xdr:spPr bwMode="auto">
          <a:xfrm>
            <a:off x="6205" y="2226"/>
            <a:ext cx="46" cy="4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</xdr:grpSp>
    <xdr:clientData/>
  </xdr:twoCellAnchor>
  <xdr:twoCellAnchor>
    <xdr:from>
      <xdr:col>168</xdr:col>
      <xdr:colOff>381000</xdr:colOff>
      <xdr:row>39</xdr:row>
      <xdr:rowOff>76200</xdr:rowOff>
    </xdr:from>
    <xdr:to>
      <xdr:col>169</xdr:col>
      <xdr:colOff>279400</xdr:colOff>
      <xdr:row>40</xdr:row>
      <xdr:rowOff>50800</xdr:rowOff>
    </xdr:to>
    <xdr:sp macro="" textlink="">
      <xdr:nvSpPr>
        <xdr:cNvPr id="19460" name="Text Box 534">
          <a:extLst>
            <a:ext uri="{FF2B5EF4-FFF2-40B4-BE49-F238E27FC236}">
              <a16:creationId xmlns:a16="http://schemas.microsoft.com/office/drawing/2014/main" xmlns="" id="{00000000-0008-0000-0000-0000044C0000}"/>
            </a:ext>
          </a:extLst>
        </xdr:cNvPr>
        <xdr:cNvSpPr txBox="1">
          <a:spLocks noChangeArrowheads="1"/>
        </xdr:cNvSpPr>
      </xdr:nvSpPr>
      <xdr:spPr bwMode="auto">
        <a:xfrm>
          <a:off x="76784200" y="14935200"/>
          <a:ext cx="342900" cy="35560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20</a:t>
          </a:r>
        </a:p>
      </xdr:txBody>
    </xdr:sp>
    <xdr:clientData/>
  </xdr:twoCellAnchor>
  <xdr:twoCellAnchor>
    <xdr:from>
      <xdr:col>169</xdr:col>
      <xdr:colOff>304800</xdr:colOff>
      <xdr:row>38</xdr:row>
      <xdr:rowOff>104775</xdr:rowOff>
    </xdr:from>
    <xdr:to>
      <xdr:col>170</xdr:col>
      <xdr:colOff>171450</xdr:colOff>
      <xdr:row>39</xdr:row>
      <xdr:rowOff>38100</xdr:rowOff>
    </xdr:to>
    <xdr:sp macro="" textlink="">
      <xdr:nvSpPr>
        <xdr:cNvPr id="19461" name="Text Box 534">
          <a:extLst>
            <a:ext uri="{FF2B5EF4-FFF2-40B4-BE49-F238E27FC236}">
              <a16:creationId xmlns:a16="http://schemas.microsoft.com/office/drawing/2014/main" xmlns="" id="{00000000-0008-0000-0000-0000054C0000}"/>
            </a:ext>
          </a:extLst>
        </xdr:cNvPr>
        <xdr:cNvSpPr txBox="1">
          <a:spLocks noChangeArrowheads="1"/>
        </xdr:cNvSpPr>
      </xdr:nvSpPr>
      <xdr:spPr bwMode="auto">
        <a:xfrm>
          <a:off x="75961875" y="14963775"/>
          <a:ext cx="314325" cy="31432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13</a:t>
          </a:r>
        </a:p>
      </xdr:txBody>
    </xdr:sp>
    <xdr:clientData/>
  </xdr:twoCellAnchor>
  <xdr:twoCellAnchor>
    <xdr:from>
      <xdr:col>171</xdr:col>
      <xdr:colOff>142875</xdr:colOff>
      <xdr:row>38</xdr:row>
      <xdr:rowOff>200025</xdr:rowOff>
    </xdr:from>
    <xdr:to>
      <xdr:col>172</xdr:col>
      <xdr:colOff>9525</xdr:colOff>
      <xdr:row>39</xdr:row>
      <xdr:rowOff>133350</xdr:rowOff>
    </xdr:to>
    <xdr:sp macro="" textlink="">
      <xdr:nvSpPr>
        <xdr:cNvPr id="19462" name="Text Box 534">
          <a:extLst>
            <a:ext uri="{FF2B5EF4-FFF2-40B4-BE49-F238E27FC236}">
              <a16:creationId xmlns:a16="http://schemas.microsoft.com/office/drawing/2014/main" xmlns="" id="{00000000-0008-0000-0000-0000064C0000}"/>
            </a:ext>
          </a:extLst>
        </xdr:cNvPr>
        <xdr:cNvSpPr txBox="1">
          <a:spLocks noChangeArrowheads="1"/>
        </xdr:cNvSpPr>
      </xdr:nvSpPr>
      <xdr:spPr bwMode="auto">
        <a:xfrm>
          <a:off x="76695300" y="15059025"/>
          <a:ext cx="314325" cy="31432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6</a:t>
          </a:r>
        </a:p>
      </xdr:txBody>
    </xdr:sp>
    <xdr:clientData/>
  </xdr:twoCellAnchor>
  <xdr:twoCellAnchor>
    <xdr:from>
      <xdr:col>171</xdr:col>
      <xdr:colOff>438150</xdr:colOff>
      <xdr:row>39</xdr:row>
      <xdr:rowOff>133350</xdr:rowOff>
    </xdr:from>
    <xdr:to>
      <xdr:col>172</xdr:col>
      <xdr:colOff>0</xdr:colOff>
      <xdr:row>49</xdr:row>
      <xdr:rowOff>323850</xdr:rowOff>
    </xdr:to>
    <xdr:sp macro="" textlink="">
      <xdr:nvSpPr>
        <xdr:cNvPr id="1554" name="Line 7175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SpPr>
          <a:spLocks noChangeShapeType="1"/>
        </xdr:cNvSpPr>
      </xdr:nvSpPr>
      <xdr:spPr bwMode="auto">
        <a:xfrm>
          <a:off x="76990575" y="15373350"/>
          <a:ext cx="9525" cy="4000500"/>
        </a:xfrm>
        <a:prstGeom prst="line">
          <a:avLst/>
        </a:prstGeom>
        <a:noFill/>
        <a:ln w="3810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172</xdr:col>
      <xdr:colOff>85725</xdr:colOff>
      <xdr:row>39</xdr:row>
      <xdr:rowOff>257175</xdr:rowOff>
    </xdr:from>
    <xdr:to>
      <xdr:col>172</xdr:col>
      <xdr:colOff>400050</xdr:colOff>
      <xdr:row>40</xdr:row>
      <xdr:rowOff>190500</xdr:rowOff>
    </xdr:to>
    <xdr:sp macro="" textlink="">
      <xdr:nvSpPr>
        <xdr:cNvPr id="19464" name="Text Box 534">
          <a:extLst>
            <a:ext uri="{FF2B5EF4-FFF2-40B4-BE49-F238E27FC236}">
              <a16:creationId xmlns:a16="http://schemas.microsoft.com/office/drawing/2014/main" xmlns="" id="{00000000-0008-0000-0000-0000084C0000}"/>
            </a:ext>
          </a:extLst>
        </xdr:cNvPr>
        <xdr:cNvSpPr txBox="1">
          <a:spLocks noChangeArrowheads="1"/>
        </xdr:cNvSpPr>
      </xdr:nvSpPr>
      <xdr:spPr bwMode="auto">
        <a:xfrm>
          <a:off x="77085825" y="15497175"/>
          <a:ext cx="314325" cy="31432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13</a:t>
          </a:r>
        </a:p>
      </xdr:txBody>
    </xdr:sp>
    <xdr:clientData/>
  </xdr:twoCellAnchor>
  <xdr:twoCellAnchor>
    <xdr:from>
      <xdr:col>169</xdr:col>
      <xdr:colOff>149038</xdr:colOff>
      <xdr:row>39</xdr:row>
      <xdr:rowOff>370418</xdr:rowOff>
    </xdr:from>
    <xdr:to>
      <xdr:col>171</xdr:col>
      <xdr:colOff>179917</xdr:colOff>
      <xdr:row>40</xdr:row>
      <xdr:rowOff>264584</xdr:rowOff>
    </xdr:to>
    <xdr:sp macro="" textlink="">
      <xdr:nvSpPr>
        <xdr:cNvPr id="1313" name="Text Box 131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SpPr txBox="1">
          <a:spLocks noChangeArrowheads="1"/>
        </xdr:cNvSpPr>
      </xdr:nvSpPr>
      <xdr:spPr bwMode="auto">
        <a:xfrm>
          <a:off x="76994621" y="15229418"/>
          <a:ext cx="919879" cy="27516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Зад.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Ду80-2                   </a:t>
          </a:r>
        </a:p>
      </xdr:txBody>
    </xdr:sp>
    <xdr:clientData/>
  </xdr:twoCellAnchor>
  <xdr:twoCellAnchor>
    <xdr:from>
      <xdr:col>171</xdr:col>
      <xdr:colOff>254000</xdr:colOff>
      <xdr:row>42</xdr:row>
      <xdr:rowOff>190500</xdr:rowOff>
    </xdr:from>
    <xdr:to>
      <xdr:col>172</xdr:col>
      <xdr:colOff>200025</xdr:colOff>
      <xdr:row>43</xdr:row>
      <xdr:rowOff>105833</xdr:rowOff>
    </xdr:to>
    <xdr:sp macro="" textlink="">
      <xdr:nvSpPr>
        <xdr:cNvPr id="19467" name="Text Box 7179">
          <a:extLst>
            <a:ext uri="{FF2B5EF4-FFF2-40B4-BE49-F238E27FC236}">
              <a16:creationId xmlns:a16="http://schemas.microsoft.com/office/drawing/2014/main" xmlns="" id="{00000000-0008-0000-0000-00000B4C0000}"/>
            </a:ext>
          </a:extLst>
        </xdr:cNvPr>
        <xdr:cNvSpPr txBox="1">
          <a:spLocks noChangeArrowheads="1"/>
        </xdr:cNvSpPr>
      </xdr:nvSpPr>
      <xdr:spPr bwMode="auto">
        <a:xfrm>
          <a:off x="77988583" y="16192500"/>
          <a:ext cx="390525" cy="296333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vert="vert270" wrap="square" lIns="36576" tIns="32004" rIns="36576" bIns="0" anchor="t" upright="1"/>
        <a:lstStyle/>
        <a:p>
          <a:pPr algn="ctr" rtl="0">
            <a:defRPr sz="1000"/>
          </a:pPr>
          <a:r>
            <a:rPr lang="ru-RU" sz="2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К</a:t>
          </a:r>
        </a:p>
      </xdr:txBody>
    </xdr:sp>
    <xdr:clientData/>
  </xdr:twoCellAnchor>
  <xdr:twoCellAnchor>
    <xdr:from>
      <xdr:col>174</xdr:col>
      <xdr:colOff>361950</xdr:colOff>
      <xdr:row>44</xdr:row>
      <xdr:rowOff>171450</xdr:rowOff>
    </xdr:from>
    <xdr:to>
      <xdr:col>176</xdr:col>
      <xdr:colOff>257175</xdr:colOff>
      <xdr:row>45</xdr:row>
      <xdr:rowOff>19050</xdr:rowOff>
    </xdr:to>
    <xdr:sp macro="" textlink="">
      <xdr:nvSpPr>
        <xdr:cNvPr id="1559" name="Line 7183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SpPr>
          <a:spLocks noChangeShapeType="1"/>
        </xdr:cNvSpPr>
      </xdr:nvSpPr>
      <xdr:spPr bwMode="auto">
        <a:xfrm flipH="1">
          <a:off x="78257400" y="17316450"/>
          <a:ext cx="790575" cy="228600"/>
        </a:xfrm>
        <a:prstGeom prst="line">
          <a:avLst/>
        </a:prstGeom>
        <a:noFill/>
        <a:ln w="76200" cmpd="tri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174</xdr:col>
      <xdr:colOff>333375</xdr:colOff>
      <xdr:row>45</xdr:row>
      <xdr:rowOff>47625</xdr:rowOff>
    </xdr:from>
    <xdr:to>
      <xdr:col>174</xdr:col>
      <xdr:colOff>361950</xdr:colOff>
      <xdr:row>48</xdr:row>
      <xdr:rowOff>190500</xdr:rowOff>
    </xdr:to>
    <xdr:sp macro="" textlink="">
      <xdr:nvSpPr>
        <xdr:cNvPr id="1560" name="Line 7184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SpPr>
          <a:spLocks noChangeShapeType="1"/>
        </xdr:cNvSpPr>
      </xdr:nvSpPr>
      <xdr:spPr bwMode="auto">
        <a:xfrm flipH="1">
          <a:off x="78228825" y="17573625"/>
          <a:ext cx="28575" cy="1285875"/>
        </a:xfrm>
        <a:prstGeom prst="line">
          <a:avLst/>
        </a:prstGeom>
        <a:noFill/>
        <a:ln w="76200" cmpd="tri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174</xdr:col>
      <xdr:colOff>361950</xdr:colOff>
      <xdr:row>42</xdr:row>
      <xdr:rowOff>9525</xdr:rowOff>
    </xdr:from>
    <xdr:to>
      <xdr:col>175</xdr:col>
      <xdr:colOff>228600</xdr:colOff>
      <xdr:row>42</xdr:row>
      <xdr:rowOff>323850</xdr:rowOff>
    </xdr:to>
    <xdr:sp macro="" textlink="">
      <xdr:nvSpPr>
        <xdr:cNvPr id="1561" name="Text Box 534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SpPr txBox="1">
          <a:spLocks noChangeArrowheads="1"/>
        </xdr:cNvSpPr>
      </xdr:nvSpPr>
      <xdr:spPr bwMode="auto">
        <a:xfrm>
          <a:off x="78257400" y="16392525"/>
          <a:ext cx="314325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176</xdr:col>
      <xdr:colOff>47625</xdr:colOff>
      <xdr:row>38</xdr:row>
      <xdr:rowOff>361950</xdr:rowOff>
    </xdr:from>
    <xdr:to>
      <xdr:col>177</xdr:col>
      <xdr:colOff>66675</xdr:colOff>
      <xdr:row>43</xdr:row>
      <xdr:rowOff>228600</xdr:rowOff>
    </xdr:to>
    <xdr:sp macro="" textlink="">
      <xdr:nvSpPr>
        <xdr:cNvPr id="19474" name="Text Box 7186">
          <a:extLst>
            <a:ext uri="{FF2B5EF4-FFF2-40B4-BE49-F238E27FC236}">
              <a16:creationId xmlns:a16="http://schemas.microsoft.com/office/drawing/2014/main" xmlns="" id="{00000000-0008-0000-0000-0000124C0000}"/>
            </a:ext>
          </a:extLst>
        </xdr:cNvPr>
        <xdr:cNvSpPr txBox="1">
          <a:spLocks noChangeArrowheads="1"/>
        </xdr:cNvSpPr>
      </xdr:nvSpPr>
      <xdr:spPr bwMode="auto">
        <a:xfrm>
          <a:off x="78838425" y="15220950"/>
          <a:ext cx="466725" cy="177165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vert="vert270" wrap="square" lIns="45720" tIns="36576" rIns="45720" bIns="0" anchor="ctr" upright="1"/>
        <a:lstStyle/>
        <a:p>
          <a:pPr algn="r" rtl="0">
            <a:defRPr sz="1000"/>
          </a:pPr>
          <a:r>
            <a:rPr lang="ru-RU" sz="1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пер. Некрасова</a:t>
          </a:r>
        </a:p>
      </xdr:txBody>
    </xdr:sp>
    <xdr:clientData/>
  </xdr:twoCellAnchor>
  <xdr:twoCellAnchor>
    <xdr:from>
      <xdr:col>172</xdr:col>
      <xdr:colOff>9525</xdr:colOff>
      <xdr:row>49</xdr:row>
      <xdr:rowOff>371475</xdr:rowOff>
    </xdr:from>
    <xdr:to>
      <xdr:col>173</xdr:col>
      <xdr:colOff>123825</xdr:colOff>
      <xdr:row>49</xdr:row>
      <xdr:rowOff>371475</xdr:rowOff>
    </xdr:to>
    <xdr:sp macro="" textlink="">
      <xdr:nvSpPr>
        <xdr:cNvPr id="1563" name="Line 7191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SpPr>
          <a:spLocks noChangeShapeType="1"/>
        </xdr:cNvSpPr>
      </xdr:nvSpPr>
      <xdr:spPr bwMode="auto">
        <a:xfrm>
          <a:off x="77009625" y="19421475"/>
          <a:ext cx="561975" cy="0"/>
        </a:xfrm>
        <a:prstGeom prst="line">
          <a:avLst/>
        </a:prstGeom>
        <a:noFill/>
        <a:ln w="38100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172</xdr:col>
      <xdr:colOff>302493</xdr:colOff>
      <xdr:row>49</xdr:row>
      <xdr:rowOff>209555</xdr:rowOff>
    </xdr:from>
    <xdr:to>
      <xdr:col>174</xdr:col>
      <xdr:colOff>18557</xdr:colOff>
      <xdr:row>50</xdr:row>
      <xdr:rowOff>285755</xdr:rowOff>
    </xdr:to>
    <xdr:grpSp>
      <xdr:nvGrpSpPr>
        <xdr:cNvPr id="1564" name="Group 138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GrpSpPr>
          <a:grpSpLocks/>
        </xdr:cNvGrpSpPr>
      </xdr:nvGrpSpPr>
      <xdr:grpSpPr bwMode="auto">
        <a:xfrm>
          <a:off x="79463902" y="18722691"/>
          <a:ext cx="616610" cy="335973"/>
          <a:chOff x="6205" y="2223"/>
          <a:chExt cx="46" cy="46"/>
        </a:xfrm>
      </xdr:grpSpPr>
      <xdr:sp macro="" textlink="">
        <xdr:nvSpPr>
          <xdr:cNvPr id="37" name="Oval 86" descr="ТК№143">
            <a:extLst>
              <a:ext uri="{FF2B5EF4-FFF2-40B4-BE49-F238E27FC236}">
                <a16:creationId xmlns:a16="http://schemas.microsoft.com/office/drawing/2014/main" xmlns="" id="{00000000-0008-0000-0000-000025000000}"/>
              </a:ext>
            </a:extLst>
          </xdr:cNvPr>
          <xdr:cNvSpPr>
            <a:spLocks noChangeArrowheads="1"/>
          </xdr:cNvSpPr>
        </xdr:nvSpPr>
        <xdr:spPr bwMode="auto">
          <a:xfrm>
            <a:off x="6214" y="2223"/>
            <a:ext cx="7" cy="17"/>
          </a:xfrm>
          <a:prstGeom prst="ellipse">
            <a:avLst/>
          </a:prstGeom>
          <a:solidFill>
            <a:srgbClr val="FFFFFF"/>
          </a:solidFill>
          <a:ln w="38100">
            <a:solidFill>
              <a:srgbClr val="000000"/>
            </a:solidFill>
            <a:round/>
            <a:headEnd/>
            <a:tailEnd/>
          </a:ln>
        </xdr:spPr>
        <xdr:txBody>
          <a:bodyPr/>
          <a:lstStyle/>
          <a:p>
            <a:endParaRPr lang="ru-RU" sz="1600" b="1"/>
          </a:p>
        </xdr:txBody>
      </xdr:sp>
      <xdr:sp macro="" textlink="">
        <xdr:nvSpPr>
          <xdr:cNvPr id="1660" name="Rectangle 87">
            <a:extLst>
              <a:ext uri="{FF2B5EF4-FFF2-40B4-BE49-F238E27FC236}">
                <a16:creationId xmlns:a16="http://schemas.microsoft.com/office/drawing/2014/main" xmlns="" id="{00000000-0008-0000-0000-00007C060000}"/>
              </a:ext>
            </a:extLst>
          </xdr:cNvPr>
          <xdr:cNvSpPr>
            <a:spLocks noChangeArrowheads="1"/>
          </xdr:cNvSpPr>
        </xdr:nvSpPr>
        <xdr:spPr bwMode="auto">
          <a:xfrm>
            <a:off x="6205" y="2226"/>
            <a:ext cx="46" cy="4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</xdr:grpSp>
    <xdr:clientData/>
  </xdr:twoCellAnchor>
  <xdr:twoCellAnchor>
    <xdr:from>
      <xdr:col>173</xdr:col>
      <xdr:colOff>31750</xdr:colOff>
      <xdr:row>50</xdr:row>
      <xdr:rowOff>74084</xdr:rowOff>
    </xdr:from>
    <xdr:to>
      <xdr:col>173</xdr:col>
      <xdr:colOff>50800</xdr:colOff>
      <xdr:row>52</xdr:row>
      <xdr:rowOff>292100</xdr:rowOff>
    </xdr:to>
    <xdr:sp macro="" textlink="">
      <xdr:nvSpPr>
        <xdr:cNvPr id="1565" name="Line 7192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SpPr>
          <a:spLocks noChangeShapeType="1"/>
        </xdr:cNvSpPr>
      </xdr:nvSpPr>
      <xdr:spPr bwMode="auto">
        <a:xfrm>
          <a:off x="78657450" y="18857384"/>
          <a:ext cx="19050" cy="980016"/>
        </a:xfrm>
        <a:prstGeom prst="line">
          <a:avLst/>
        </a:prstGeom>
        <a:noFill/>
        <a:ln w="38100">
          <a:solidFill>
            <a:srgbClr val="C00000"/>
          </a:solidFill>
          <a:round/>
          <a:headEnd/>
          <a:tailEnd/>
        </a:ln>
      </xdr:spPr>
    </xdr:sp>
    <xdr:clientData/>
  </xdr:twoCellAnchor>
  <xdr:twoCellAnchor>
    <xdr:from>
      <xdr:col>171</xdr:col>
      <xdr:colOff>419100</xdr:colOff>
      <xdr:row>52</xdr:row>
      <xdr:rowOff>295275</xdr:rowOff>
    </xdr:from>
    <xdr:to>
      <xdr:col>174</xdr:col>
      <xdr:colOff>152400</xdr:colOff>
      <xdr:row>54</xdr:row>
      <xdr:rowOff>142875</xdr:rowOff>
    </xdr:to>
    <xdr:sp macro="" textlink="">
      <xdr:nvSpPr>
        <xdr:cNvPr id="19481" name="Rectangle 140" descr="39">
          <a:extLst>
            <a:ext uri="{FF2B5EF4-FFF2-40B4-BE49-F238E27FC236}">
              <a16:creationId xmlns:a16="http://schemas.microsoft.com/office/drawing/2014/main" xmlns="" id="{00000000-0008-0000-0000-0000194C0000}"/>
            </a:ext>
          </a:extLst>
        </xdr:cNvPr>
        <xdr:cNvSpPr>
          <a:spLocks noChangeArrowheads="1"/>
        </xdr:cNvSpPr>
      </xdr:nvSpPr>
      <xdr:spPr bwMode="auto">
        <a:xfrm>
          <a:off x="76971525" y="20488275"/>
          <a:ext cx="1076325" cy="609600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41148" rIns="45720" bIns="0" anchor="t" upright="1"/>
        <a:lstStyle/>
        <a:p>
          <a:pPr algn="r" rtl="0">
            <a:defRPr sz="1000"/>
          </a:pPr>
          <a:r>
            <a:rPr lang="ru-RU" sz="2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39</a:t>
          </a:r>
        </a:p>
        <a:p>
          <a:pPr algn="r" rtl="0">
            <a:defRPr sz="1000"/>
          </a:pPr>
          <a:endParaRPr lang="ru-RU" sz="20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174</xdr:col>
      <xdr:colOff>323850</xdr:colOff>
      <xdr:row>48</xdr:row>
      <xdr:rowOff>228600</xdr:rowOff>
    </xdr:from>
    <xdr:to>
      <xdr:col>180</xdr:col>
      <xdr:colOff>104775</xdr:colOff>
      <xdr:row>48</xdr:row>
      <xdr:rowOff>228600</xdr:rowOff>
    </xdr:to>
    <xdr:sp macro="" textlink="">
      <xdr:nvSpPr>
        <xdr:cNvPr id="1567" name="Line 7194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SpPr>
          <a:spLocks noChangeShapeType="1"/>
        </xdr:cNvSpPr>
      </xdr:nvSpPr>
      <xdr:spPr bwMode="auto">
        <a:xfrm>
          <a:off x="78219300" y="18897600"/>
          <a:ext cx="2466975" cy="0"/>
        </a:xfrm>
        <a:prstGeom prst="line">
          <a:avLst/>
        </a:prstGeom>
        <a:noFill/>
        <a:ln w="76200" cmpd="tri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171</xdr:col>
      <xdr:colOff>63500</xdr:colOff>
      <xdr:row>44</xdr:row>
      <xdr:rowOff>116418</xdr:rowOff>
    </xdr:from>
    <xdr:to>
      <xdr:col>171</xdr:col>
      <xdr:colOff>359833</xdr:colOff>
      <xdr:row>45</xdr:row>
      <xdr:rowOff>137583</xdr:rowOff>
    </xdr:to>
    <xdr:sp macro="" textlink="">
      <xdr:nvSpPr>
        <xdr:cNvPr id="19483" name="Text Box 534">
          <a:extLst>
            <a:ext uri="{FF2B5EF4-FFF2-40B4-BE49-F238E27FC236}">
              <a16:creationId xmlns:a16="http://schemas.microsoft.com/office/drawing/2014/main" xmlns="" id="{00000000-0008-0000-0000-00001B4C0000}"/>
            </a:ext>
          </a:extLst>
        </xdr:cNvPr>
        <xdr:cNvSpPr txBox="1">
          <a:spLocks noChangeArrowheads="1"/>
        </xdr:cNvSpPr>
      </xdr:nvSpPr>
      <xdr:spPr bwMode="auto">
        <a:xfrm>
          <a:off x="77798083" y="16880418"/>
          <a:ext cx="296333" cy="40216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69</a:t>
          </a:r>
        </a:p>
      </xdr:txBody>
    </xdr:sp>
    <xdr:clientData/>
  </xdr:twoCellAnchor>
  <xdr:twoCellAnchor>
    <xdr:from>
      <xdr:col>172</xdr:col>
      <xdr:colOff>76200</xdr:colOff>
      <xdr:row>49</xdr:row>
      <xdr:rowOff>38100</xdr:rowOff>
    </xdr:from>
    <xdr:to>
      <xdr:col>172</xdr:col>
      <xdr:colOff>390525</xdr:colOff>
      <xdr:row>49</xdr:row>
      <xdr:rowOff>352425</xdr:rowOff>
    </xdr:to>
    <xdr:sp macro="" textlink="">
      <xdr:nvSpPr>
        <xdr:cNvPr id="19484" name="Text Box 534">
          <a:extLst>
            <a:ext uri="{FF2B5EF4-FFF2-40B4-BE49-F238E27FC236}">
              <a16:creationId xmlns:a16="http://schemas.microsoft.com/office/drawing/2014/main" xmlns="" id="{00000000-0008-0000-0000-00001C4C0000}"/>
            </a:ext>
          </a:extLst>
        </xdr:cNvPr>
        <xdr:cNvSpPr txBox="1">
          <a:spLocks noChangeArrowheads="1"/>
        </xdr:cNvSpPr>
      </xdr:nvSpPr>
      <xdr:spPr bwMode="auto">
        <a:xfrm>
          <a:off x="77076300" y="19088100"/>
          <a:ext cx="314325" cy="31432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3</a:t>
          </a:r>
        </a:p>
      </xdr:txBody>
    </xdr:sp>
    <xdr:clientData/>
  </xdr:twoCellAnchor>
  <xdr:twoCellAnchor>
    <xdr:from>
      <xdr:col>173</xdr:col>
      <xdr:colOff>123825</xdr:colOff>
      <xdr:row>51</xdr:row>
      <xdr:rowOff>57150</xdr:rowOff>
    </xdr:from>
    <xdr:to>
      <xdr:col>173</xdr:col>
      <xdr:colOff>438150</xdr:colOff>
      <xdr:row>51</xdr:row>
      <xdr:rowOff>371475</xdr:rowOff>
    </xdr:to>
    <xdr:sp macro="" textlink="">
      <xdr:nvSpPr>
        <xdr:cNvPr id="19485" name="Text Box 534">
          <a:extLst>
            <a:ext uri="{FF2B5EF4-FFF2-40B4-BE49-F238E27FC236}">
              <a16:creationId xmlns:a16="http://schemas.microsoft.com/office/drawing/2014/main" xmlns="" id="{00000000-0008-0000-0000-00001D4C0000}"/>
            </a:ext>
          </a:extLst>
        </xdr:cNvPr>
        <xdr:cNvSpPr txBox="1">
          <a:spLocks noChangeArrowheads="1"/>
        </xdr:cNvSpPr>
      </xdr:nvSpPr>
      <xdr:spPr bwMode="auto">
        <a:xfrm>
          <a:off x="77571600" y="19869150"/>
          <a:ext cx="314325" cy="31432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23</a:t>
          </a:r>
        </a:p>
      </xdr:txBody>
    </xdr:sp>
    <xdr:clientData/>
  </xdr:twoCellAnchor>
  <xdr:twoCellAnchor>
    <xdr:from>
      <xdr:col>173</xdr:col>
      <xdr:colOff>184897</xdr:colOff>
      <xdr:row>49</xdr:row>
      <xdr:rowOff>76200</xdr:rowOff>
    </xdr:from>
    <xdr:to>
      <xdr:col>176</xdr:col>
      <xdr:colOff>31937</xdr:colOff>
      <xdr:row>49</xdr:row>
      <xdr:rowOff>342900</xdr:rowOff>
    </xdr:to>
    <xdr:sp macro="" textlink="">
      <xdr:nvSpPr>
        <xdr:cNvPr id="1360" name="Text Box 131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SpPr txBox="1">
          <a:spLocks noChangeArrowheads="1"/>
        </xdr:cNvSpPr>
      </xdr:nvSpPr>
      <xdr:spPr bwMode="auto">
        <a:xfrm>
          <a:off x="54616350" y="23612475"/>
          <a:ext cx="1190625" cy="2667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Кран 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Ду50-2                   </a:t>
          </a:r>
        </a:p>
      </xdr:txBody>
    </xdr:sp>
    <xdr:clientData/>
  </xdr:twoCellAnchor>
  <xdr:twoCellAnchor>
    <xdr:from>
      <xdr:col>214</xdr:col>
      <xdr:colOff>212989</xdr:colOff>
      <xdr:row>34</xdr:row>
      <xdr:rowOff>317500</xdr:rowOff>
    </xdr:from>
    <xdr:to>
      <xdr:col>215</xdr:col>
      <xdr:colOff>284426</xdr:colOff>
      <xdr:row>34</xdr:row>
      <xdr:rowOff>317500</xdr:rowOff>
    </xdr:to>
    <xdr:cxnSp macro="">
      <xdr:nvCxnSpPr>
        <xdr:cNvPr id="54" name="Прямая соединительная линия 53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CxnSpPr/>
      </xdr:nvCxnSpPr>
      <xdr:spPr>
        <a:xfrm>
          <a:off x="95335989" y="13271500"/>
          <a:ext cx="5159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61</xdr:col>
      <xdr:colOff>181240</xdr:colOff>
      <xdr:row>53</xdr:row>
      <xdr:rowOff>146844</xdr:rowOff>
    </xdr:from>
    <xdr:to>
      <xdr:col>61</xdr:col>
      <xdr:colOff>181240</xdr:colOff>
      <xdr:row>54</xdr:row>
      <xdr:rowOff>277812</xdr:rowOff>
    </xdr:to>
    <xdr:cxnSp macro="">
      <xdr:nvCxnSpPr>
        <xdr:cNvPr id="56" name="Прямая соединительная линия 55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CxnSpPr/>
      </xdr:nvCxnSpPr>
      <xdr:spPr>
        <a:xfrm>
          <a:off x="27295740" y="20339844"/>
          <a:ext cx="0" cy="511968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95</xdr:col>
      <xdr:colOff>219604</xdr:colOff>
      <xdr:row>44</xdr:row>
      <xdr:rowOff>264583</xdr:rowOff>
    </xdr:from>
    <xdr:to>
      <xdr:col>96</xdr:col>
      <xdr:colOff>211667</xdr:colOff>
      <xdr:row>44</xdr:row>
      <xdr:rowOff>276489</xdr:rowOff>
    </xdr:to>
    <xdr:cxnSp macro="">
      <xdr:nvCxnSpPr>
        <xdr:cNvPr id="58" name="Прямая соединительная линия 57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CxnSpPr/>
      </xdr:nvCxnSpPr>
      <xdr:spPr>
        <a:xfrm flipV="1">
          <a:off x="42447104" y="17028583"/>
          <a:ext cx="436563" cy="11906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165</xdr:col>
      <xdr:colOff>261937</xdr:colOff>
      <xdr:row>44</xdr:row>
      <xdr:rowOff>273844</xdr:rowOff>
    </xdr:from>
    <xdr:to>
      <xdr:col>166</xdr:col>
      <xdr:colOff>214312</xdr:colOff>
      <xdr:row>44</xdr:row>
      <xdr:rowOff>273844</xdr:rowOff>
    </xdr:to>
    <xdr:cxnSp macro="">
      <xdr:nvCxnSpPr>
        <xdr:cNvPr id="19472" name="Прямая соединительная линия 19471">
          <a:extLst>
            <a:ext uri="{FF2B5EF4-FFF2-40B4-BE49-F238E27FC236}">
              <a16:creationId xmlns:a16="http://schemas.microsoft.com/office/drawing/2014/main" xmlns="" id="{00000000-0008-0000-0000-0000104C0000}"/>
            </a:ext>
          </a:extLst>
        </xdr:cNvPr>
        <xdr:cNvCxnSpPr/>
      </xdr:nvCxnSpPr>
      <xdr:spPr>
        <a:xfrm>
          <a:off x="74914125" y="17418844"/>
          <a:ext cx="40481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109</xdr:col>
      <xdr:colOff>116417</xdr:colOff>
      <xdr:row>51</xdr:row>
      <xdr:rowOff>179917</xdr:rowOff>
    </xdr:from>
    <xdr:to>
      <xdr:col>109</xdr:col>
      <xdr:colOff>137583</xdr:colOff>
      <xdr:row>52</xdr:row>
      <xdr:rowOff>243417</xdr:rowOff>
    </xdr:to>
    <xdr:cxnSp macro="">
      <xdr:nvCxnSpPr>
        <xdr:cNvPr id="19510" name="Прямая соединительная линия 19509">
          <a:extLst>
            <a:ext uri="{FF2B5EF4-FFF2-40B4-BE49-F238E27FC236}">
              <a16:creationId xmlns:a16="http://schemas.microsoft.com/office/drawing/2014/main" xmlns="" id="{00000000-0008-0000-0000-0000364C0000}"/>
            </a:ext>
          </a:extLst>
        </xdr:cNvPr>
        <xdr:cNvCxnSpPr/>
      </xdr:nvCxnSpPr>
      <xdr:spPr>
        <a:xfrm flipH="1">
          <a:off x="48566917" y="19610917"/>
          <a:ext cx="21166" cy="44450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128</xdr:col>
      <xdr:colOff>254001</xdr:colOff>
      <xdr:row>44</xdr:row>
      <xdr:rowOff>360894</xdr:rowOff>
    </xdr:from>
    <xdr:to>
      <xdr:col>129</xdr:col>
      <xdr:colOff>194734</xdr:colOff>
      <xdr:row>44</xdr:row>
      <xdr:rowOff>370416</xdr:rowOff>
    </xdr:to>
    <xdr:cxnSp macro="">
      <xdr:nvCxnSpPr>
        <xdr:cNvPr id="19514" name="Прямая соединительная линия 19513">
          <a:extLst>
            <a:ext uri="{FF2B5EF4-FFF2-40B4-BE49-F238E27FC236}">
              <a16:creationId xmlns:a16="http://schemas.microsoft.com/office/drawing/2014/main" xmlns="" id="{00000000-0008-0000-0000-00003A4C0000}"/>
            </a:ext>
          </a:extLst>
        </xdr:cNvPr>
        <xdr:cNvCxnSpPr/>
      </xdr:nvCxnSpPr>
      <xdr:spPr>
        <a:xfrm flipV="1">
          <a:off x="58875084" y="17124894"/>
          <a:ext cx="385233" cy="9522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47624</xdr:colOff>
      <xdr:row>43</xdr:row>
      <xdr:rowOff>84667</xdr:rowOff>
    </xdr:from>
    <xdr:to>
      <xdr:col>32</xdr:col>
      <xdr:colOff>0</xdr:colOff>
      <xdr:row>43</xdr:row>
      <xdr:rowOff>85990</xdr:rowOff>
    </xdr:to>
    <xdr:cxnSp macro="">
      <xdr:nvCxnSpPr>
        <xdr:cNvPr id="332" name="Прямая соединительная линия 331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CxnSpPr/>
      </xdr:nvCxnSpPr>
      <xdr:spPr>
        <a:xfrm flipV="1">
          <a:off x="13827124" y="16467667"/>
          <a:ext cx="396876" cy="1323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371475</xdr:colOff>
      <xdr:row>39</xdr:row>
      <xdr:rowOff>203994</xdr:rowOff>
    </xdr:from>
    <xdr:to>
      <xdr:col>37</xdr:col>
      <xdr:colOff>384703</xdr:colOff>
      <xdr:row>40</xdr:row>
      <xdr:rowOff>173567</xdr:rowOff>
    </xdr:to>
    <xdr:cxnSp macro="">
      <xdr:nvCxnSpPr>
        <xdr:cNvPr id="334" name="Прямая соединительная линия 333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CxnSpPr/>
      </xdr:nvCxnSpPr>
      <xdr:spPr>
        <a:xfrm flipH="1">
          <a:off x="18545175" y="15062994"/>
          <a:ext cx="13228" cy="350573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261937</xdr:colOff>
      <xdr:row>52</xdr:row>
      <xdr:rowOff>202406</xdr:rowOff>
    </xdr:from>
    <xdr:to>
      <xdr:col>83</xdr:col>
      <xdr:colOff>261937</xdr:colOff>
      <xdr:row>53</xdr:row>
      <xdr:rowOff>250031</xdr:rowOff>
    </xdr:to>
    <xdr:cxnSp macro="">
      <xdr:nvCxnSpPr>
        <xdr:cNvPr id="1320" name="Прямая соединительная линия 379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CxnSpPr/>
      </xdr:nvCxnSpPr>
      <xdr:spPr>
        <a:xfrm>
          <a:off x="37814250" y="20395406"/>
          <a:ext cx="0" cy="428625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12700</xdr:colOff>
      <xdr:row>66</xdr:row>
      <xdr:rowOff>304800</xdr:rowOff>
    </xdr:from>
    <xdr:to>
      <xdr:col>45</xdr:col>
      <xdr:colOff>25400</xdr:colOff>
      <xdr:row>72</xdr:row>
      <xdr:rowOff>346075</xdr:rowOff>
    </xdr:to>
    <xdr:sp macro="" textlink="">
      <xdr:nvSpPr>
        <xdr:cNvPr id="1617" name="Line 724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SpPr>
          <a:spLocks noChangeShapeType="1"/>
        </xdr:cNvSpPr>
      </xdr:nvSpPr>
      <xdr:spPr bwMode="auto">
        <a:xfrm>
          <a:off x="21742400" y="25184100"/>
          <a:ext cx="12700" cy="2149475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</xdr:colOff>
      <xdr:row>66</xdr:row>
      <xdr:rowOff>304800</xdr:rowOff>
    </xdr:from>
    <xdr:to>
      <xdr:col>48</xdr:col>
      <xdr:colOff>279401</xdr:colOff>
      <xdr:row>66</xdr:row>
      <xdr:rowOff>312209</xdr:rowOff>
    </xdr:to>
    <xdr:sp macro="" textlink="">
      <xdr:nvSpPr>
        <xdr:cNvPr id="1618" name="Line 725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SpPr>
          <a:spLocks noChangeShapeType="1"/>
        </xdr:cNvSpPr>
      </xdr:nvSpPr>
      <xdr:spPr bwMode="auto">
        <a:xfrm>
          <a:off x="21729701" y="25184100"/>
          <a:ext cx="1612900" cy="7409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276225</xdr:colOff>
      <xdr:row>67</xdr:row>
      <xdr:rowOff>9525</xdr:rowOff>
    </xdr:from>
    <xdr:to>
      <xdr:col>48</xdr:col>
      <xdr:colOff>285750</xdr:colOff>
      <xdr:row>68</xdr:row>
      <xdr:rowOff>66675</xdr:rowOff>
    </xdr:to>
    <xdr:sp macro="" textlink="">
      <xdr:nvSpPr>
        <xdr:cNvPr id="1619" name="Line 727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SpPr>
          <a:spLocks noChangeShapeType="1"/>
        </xdr:cNvSpPr>
      </xdr:nvSpPr>
      <xdr:spPr bwMode="auto">
        <a:xfrm flipH="1">
          <a:off x="21764625" y="25917525"/>
          <a:ext cx="9525" cy="4381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257175</xdr:colOff>
      <xdr:row>71</xdr:row>
      <xdr:rowOff>304800</xdr:rowOff>
    </xdr:from>
    <xdr:to>
      <xdr:col>48</xdr:col>
      <xdr:colOff>266700</xdr:colOff>
      <xdr:row>72</xdr:row>
      <xdr:rowOff>333375</xdr:rowOff>
    </xdr:to>
    <xdr:sp macro="" textlink="">
      <xdr:nvSpPr>
        <xdr:cNvPr id="1620" name="Line 728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SpPr>
          <a:spLocks noChangeShapeType="1"/>
        </xdr:cNvSpPr>
      </xdr:nvSpPr>
      <xdr:spPr bwMode="auto">
        <a:xfrm flipH="1">
          <a:off x="21745575" y="27736800"/>
          <a:ext cx="9525" cy="409575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5292</xdr:colOff>
      <xdr:row>73</xdr:row>
      <xdr:rowOff>351368</xdr:rowOff>
    </xdr:from>
    <xdr:to>
      <xdr:col>48</xdr:col>
      <xdr:colOff>232833</xdr:colOff>
      <xdr:row>73</xdr:row>
      <xdr:rowOff>359834</xdr:rowOff>
    </xdr:to>
    <xdr:sp macro="" textlink="">
      <xdr:nvSpPr>
        <xdr:cNvPr id="1621" name="Line 233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SpPr>
          <a:spLocks noChangeShapeType="1"/>
        </xdr:cNvSpPr>
      </xdr:nvSpPr>
      <xdr:spPr bwMode="auto">
        <a:xfrm>
          <a:off x="19118792" y="28164368"/>
          <a:ext cx="2450041" cy="8466"/>
        </a:xfrm>
        <a:prstGeom prst="line">
          <a:avLst/>
        </a:prstGeom>
        <a:noFill/>
        <a:ln w="31750">
          <a:solidFill>
            <a:srgbClr val="C00000"/>
          </a:solidFill>
          <a:round/>
          <a:headEnd/>
          <a:tailEnd/>
        </a:ln>
      </xdr:spPr>
    </xdr:sp>
    <xdr:clientData/>
  </xdr:twoCellAnchor>
  <xdr:twoCellAnchor>
    <xdr:from>
      <xdr:col>46</xdr:col>
      <xdr:colOff>419100</xdr:colOff>
      <xdr:row>71</xdr:row>
      <xdr:rowOff>295275</xdr:rowOff>
    </xdr:from>
    <xdr:to>
      <xdr:col>48</xdr:col>
      <xdr:colOff>266700</xdr:colOff>
      <xdr:row>71</xdr:row>
      <xdr:rowOff>295275</xdr:rowOff>
    </xdr:to>
    <xdr:sp macro="" textlink="">
      <xdr:nvSpPr>
        <xdr:cNvPr id="1622" name="Line 73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SpPr>
          <a:spLocks noChangeShapeType="1"/>
        </xdr:cNvSpPr>
      </xdr:nvSpPr>
      <xdr:spPr bwMode="auto">
        <a:xfrm flipH="1">
          <a:off x="21012150" y="27727275"/>
          <a:ext cx="74295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428625</xdr:colOff>
      <xdr:row>68</xdr:row>
      <xdr:rowOff>76200</xdr:rowOff>
    </xdr:from>
    <xdr:to>
      <xdr:col>48</xdr:col>
      <xdr:colOff>257175</xdr:colOff>
      <xdr:row>68</xdr:row>
      <xdr:rowOff>76200</xdr:rowOff>
    </xdr:to>
    <xdr:sp macro="" textlink="">
      <xdr:nvSpPr>
        <xdr:cNvPr id="1623" name="Line 731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SpPr>
          <a:spLocks noChangeShapeType="1"/>
        </xdr:cNvSpPr>
      </xdr:nvSpPr>
      <xdr:spPr bwMode="auto">
        <a:xfrm flipH="1">
          <a:off x="21021675" y="26365200"/>
          <a:ext cx="72390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438150</xdr:colOff>
      <xdr:row>68</xdr:row>
      <xdr:rowOff>66675</xdr:rowOff>
    </xdr:from>
    <xdr:to>
      <xdr:col>46</xdr:col>
      <xdr:colOff>438150</xdr:colOff>
      <xdr:row>71</xdr:row>
      <xdr:rowOff>304800</xdr:rowOff>
    </xdr:to>
    <xdr:sp macro="" textlink="">
      <xdr:nvSpPr>
        <xdr:cNvPr id="1624" name="Line 732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SpPr>
          <a:spLocks noChangeShapeType="1"/>
        </xdr:cNvSpPr>
      </xdr:nvSpPr>
      <xdr:spPr bwMode="auto">
        <a:xfrm flipH="1">
          <a:off x="21031200" y="26355675"/>
          <a:ext cx="0" cy="1381125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72</xdr:row>
      <xdr:rowOff>323850</xdr:rowOff>
    </xdr:from>
    <xdr:to>
      <xdr:col>48</xdr:col>
      <xdr:colOff>266700</xdr:colOff>
      <xdr:row>72</xdr:row>
      <xdr:rowOff>342900</xdr:rowOff>
    </xdr:to>
    <xdr:sp macro="" textlink="">
      <xdr:nvSpPr>
        <xdr:cNvPr id="1625" name="Line 725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SpPr>
          <a:spLocks noChangeShapeType="1"/>
        </xdr:cNvSpPr>
      </xdr:nvSpPr>
      <xdr:spPr bwMode="auto">
        <a:xfrm>
          <a:off x="20212050" y="28136850"/>
          <a:ext cx="1543050" cy="190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349250</xdr:colOff>
      <xdr:row>72</xdr:row>
      <xdr:rowOff>314324</xdr:rowOff>
    </xdr:from>
    <xdr:to>
      <xdr:col>46</xdr:col>
      <xdr:colOff>352425</xdr:colOff>
      <xdr:row>73</xdr:row>
      <xdr:rowOff>349250</xdr:rowOff>
    </xdr:to>
    <xdr:sp macro="" textlink="">
      <xdr:nvSpPr>
        <xdr:cNvPr id="1626" name="Line 576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SpPr>
          <a:spLocks noChangeShapeType="1"/>
        </xdr:cNvSpPr>
      </xdr:nvSpPr>
      <xdr:spPr bwMode="auto">
        <a:xfrm flipV="1">
          <a:off x="20796250" y="27746324"/>
          <a:ext cx="3175" cy="415926"/>
        </a:xfrm>
        <a:prstGeom prst="line">
          <a:avLst/>
        </a:prstGeom>
        <a:noFill/>
        <a:ln w="31750">
          <a:solidFill>
            <a:srgbClr val="C00000"/>
          </a:solidFill>
          <a:round/>
          <a:headEnd/>
          <a:tailEnd/>
        </a:ln>
      </xdr:spPr>
    </xdr:sp>
    <xdr:clientData/>
  </xdr:twoCellAnchor>
  <xdr:twoCellAnchor>
    <xdr:from>
      <xdr:col>46</xdr:col>
      <xdr:colOff>123826</xdr:colOff>
      <xdr:row>72</xdr:row>
      <xdr:rowOff>352425</xdr:rowOff>
    </xdr:from>
    <xdr:to>
      <xdr:col>46</xdr:col>
      <xdr:colOff>264583</xdr:colOff>
      <xdr:row>73</xdr:row>
      <xdr:rowOff>285750</xdr:rowOff>
    </xdr:to>
    <xdr:sp macro="" textlink="">
      <xdr:nvSpPr>
        <xdr:cNvPr id="1391" name="Text Box 578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SpPr txBox="1">
          <a:spLocks noChangeArrowheads="1"/>
        </xdr:cNvSpPr>
      </xdr:nvSpPr>
      <xdr:spPr bwMode="auto">
        <a:xfrm>
          <a:off x="20570826" y="27784425"/>
          <a:ext cx="140757" cy="31432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5</a:t>
          </a:r>
        </a:p>
      </xdr:txBody>
    </xdr:sp>
    <xdr:clientData/>
  </xdr:twoCellAnchor>
  <xdr:twoCellAnchor>
    <xdr:from>
      <xdr:col>47</xdr:col>
      <xdr:colOff>352425</xdr:colOff>
      <xdr:row>70</xdr:row>
      <xdr:rowOff>104775</xdr:rowOff>
    </xdr:from>
    <xdr:to>
      <xdr:col>47</xdr:col>
      <xdr:colOff>352425</xdr:colOff>
      <xdr:row>71</xdr:row>
      <xdr:rowOff>295275</xdr:rowOff>
    </xdr:to>
    <xdr:sp macro="" textlink="">
      <xdr:nvSpPr>
        <xdr:cNvPr id="1629" name="Line 737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SpPr>
          <a:spLocks noChangeShapeType="1"/>
        </xdr:cNvSpPr>
      </xdr:nvSpPr>
      <xdr:spPr bwMode="auto">
        <a:xfrm flipV="1">
          <a:off x="21393150" y="27155775"/>
          <a:ext cx="0" cy="5715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342900</xdr:colOff>
      <xdr:row>70</xdr:row>
      <xdr:rowOff>95250</xdr:rowOff>
    </xdr:from>
    <xdr:to>
      <xdr:col>48</xdr:col>
      <xdr:colOff>238125</xdr:colOff>
      <xdr:row>70</xdr:row>
      <xdr:rowOff>95250</xdr:rowOff>
    </xdr:to>
    <xdr:sp macro="" textlink="">
      <xdr:nvSpPr>
        <xdr:cNvPr id="1630" name="Line 738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SpPr>
          <a:spLocks noChangeShapeType="1"/>
        </xdr:cNvSpPr>
      </xdr:nvSpPr>
      <xdr:spPr bwMode="auto">
        <a:xfrm>
          <a:off x="21383625" y="27146250"/>
          <a:ext cx="34290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180975</xdr:colOff>
      <xdr:row>71</xdr:row>
      <xdr:rowOff>66675</xdr:rowOff>
    </xdr:from>
    <xdr:to>
      <xdr:col>48</xdr:col>
      <xdr:colOff>180975</xdr:colOff>
      <xdr:row>71</xdr:row>
      <xdr:rowOff>285750</xdr:rowOff>
    </xdr:to>
    <xdr:sp macro="" textlink="">
      <xdr:nvSpPr>
        <xdr:cNvPr id="1631" name="Line 739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SpPr>
          <a:spLocks noChangeShapeType="1"/>
        </xdr:cNvSpPr>
      </xdr:nvSpPr>
      <xdr:spPr bwMode="auto">
        <a:xfrm flipV="1">
          <a:off x="21669375" y="27498675"/>
          <a:ext cx="0" cy="219075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190500</xdr:colOff>
      <xdr:row>71</xdr:row>
      <xdr:rowOff>57150</xdr:rowOff>
    </xdr:from>
    <xdr:to>
      <xdr:col>48</xdr:col>
      <xdr:colOff>247650</xdr:colOff>
      <xdr:row>71</xdr:row>
      <xdr:rowOff>57150</xdr:rowOff>
    </xdr:to>
    <xdr:sp macro="" textlink="">
      <xdr:nvSpPr>
        <xdr:cNvPr id="1632" name="Line 74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SpPr>
          <a:spLocks noChangeShapeType="1"/>
        </xdr:cNvSpPr>
      </xdr:nvSpPr>
      <xdr:spPr bwMode="auto">
        <a:xfrm>
          <a:off x="21678900" y="27489150"/>
          <a:ext cx="5715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257175</xdr:colOff>
      <xdr:row>70</xdr:row>
      <xdr:rowOff>95250</xdr:rowOff>
    </xdr:from>
    <xdr:to>
      <xdr:col>48</xdr:col>
      <xdr:colOff>257175</xdr:colOff>
      <xdr:row>71</xdr:row>
      <xdr:rowOff>57150</xdr:rowOff>
    </xdr:to>
    <xdr:sp macro="" textlink="">
      <xdr:nvSpPr>
        <xdr:cNvPr id="1633" name="Line 742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SpPr>
          <a:spLocks noChangeShapeType="1"/>
        </xdr:cNvSpPr>
      </xdr:nvSpPr>
      <xdr:spPr bwMode="auto">
        <a:xfrm flipV="1">
          <a:off x="21745575" y="27146250"/>
          <a:ext cx="0" cy="3429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228600</xdr:colOff>
      <xdr:row>71</xdr:row>
      <xdr:rowOff>57150</xdr:rowOff>
    </xdr:from>
    <xdr:to>
      <xdr:col>48</xdr:col>
      <xdr:colOff>228600</xdr:colOff>
      <xdr:row>71</xdr:row>
      <xdr:rowOff>304800</xdr:rowOff>
    </xdr:to>
    <xdr:sp macro="" textlink="">
      <xdr:nvSpPr>
        <xdr:cNvPr id="1634" name="Line 743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SpPr>
          <a:spLocks noChangeShapeType="1"/>
        </xdr:cNvSpPr>
      </xdr:nvSpPr>
      <xdr:spPr bwMode="auto">
        <a:xfrm>
          <a:off x="21717000" y="27489150"/>
          <a:ext cx="0" cy="247650"/>
        </a:xfrm>
        <a:prstGeom prst="line">
          <a:avLst/>
        </a:prstGeom>
        <a:noFill/>
        <a:ln w="9525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32</xdr:col>
      <xdr:colOff>9525</xdr:colOff>
      <xdr:row>25</xdr:row>
      <xdr:rowOff>371475</xdr:rowOff>
    </xdr:from>
    <xdr:to>
      <xdr:col>36</xdr:col>
      <xdr:colOff>266700</xdr:colOff>
      <xdr:row>25</xdr:row>
      <xdr:rowOff>371475</xdr:rowOff>
    </xdr:to>
    <xdr:sp macro="" textlink="">
      <xdr:nvSpPr>
        <xdr:cNvPr id="1635" name="Line 741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SpPr>
          <a:spLocks noChangeShapeType="1"/>
        </xdr:cNvSpPr>
      </xdr:nvSpPr>
      <xdr:spPr bwMode="auto">
        <a:xfrm flipH="1">
          <a:off x="14335125" y="9896475"/>
          <a:ext cx="2047875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36</xdr:col>
      <xdr:colOff>276225</xdr:colOff>
      <xdr:row>21</xdr:row>
      <xdr:rowOff>361950</xdr:rowOff>
    </xdr:from>
    <xdr:to>
      <xdr:col>36</xdr:col>
      <xdr:colOff>276225</xdr:colOff>
      <xdr:row>26</xdr:row>
      <xdr:rowOff>0</xdr:rowOff>
    </xdr:to>
    <xdr:sp macro="" textlink="">
      <xdr:nvSpPr>
        <xdr:cNvPr id="1636" name="Line 742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SpPr>
          <a:spLocks noChangeShapeType="1"/>
        </xdr:cNvSpPr>
      </xdr:nvSpPr>
      <xdr:spPr bwMode="auto">
        <a:xfrm flipV="1">
          <a:off x="16392525" y="8362950"/>
          <a:ext cx="0" cy="154305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438150</xdr:colOff>
      <xdr:row>24</xdr:row>
      <xdr:rowOff>142875</xdr:rowOff>
    </xdr:from>
    <xdr:to>
      <xdr:col>32</xdr:col>
      <xdr:colOff>9525</xdr:colOff>
      <xdr:row>25</xdr:row>
      <xdr:rowOff>371475</xdr:rowOff>
    </xdr:to>
    <xdr:sp macro="" textlink="">
      <xdr:nvSpPr>
        <xdr:cNvPr id="1637" name="Line 743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SpPr>
          <a:spLocks noChangeShapeType="1"/>
        </xdr:cNvSpPr>
      </xdr:nvSpPr>
      <xdr:spPr bwMode="auto">
        <a:xfrm flipH="1" flipV="1">
          <a:off x="14316075" y="9286875"/>
          <a:ext cx="19050" cy="6096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35</xdr:col>
      <xdr:colOff>57150</xdr:colOff>
      <xdr:row>22</xdr:row>
      <xdr:rowOff>0</xdr:rowOff>
    </xdr:from>
    <xdr:to>
      <xdr:col>36</xdr:col>
      <xdr:colOff>276225</xdr:colOff>
      <xdr:row>22</xdr:row>
      <xdr:rowOff>9525</xdr:rowOff>
    </xdr:to>
    <xdr:sp macro="" textlink="">
      <xdr:nvSpPr>
        <xdr:cNvPr id="1638" name="Line 744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SpPr>
          <a:spLocks noChangeShapeType="1"/>
        </xdr:cNvSpPr>
      </xdr:nvSpPr>
      <xdr:spPr bwMode="auto">
        <a:xfrm flipH="1">
          <a:off x="15725775" y="8382000"/>
          <a:ext cx="666750" cy="9525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35</xdr:col>
      <xdr:colOff>66675</xdr:colOff>
      <xdr:row>21</xdr:row>
      <xdr:rowOff>371475</xdr:rowOff>
    </xdr:from>
    <xdr:to>
      <xdr:col>35</xdr:col>
      <xdr:colOff>66675</xdr:colOff>
      <xdr:row>24</xdr:row>
      <xdr:rowOff>152400</xdr:rowOff>
    </xdr:to>
    <xdr:sp macro="" textlink="">
      <xdr:nvSpPr>
        <xdr:cNvPr id="1639" name="Line 745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SpPr>
          <a:spLocks noChangeShapeType="1"/>
        </xdr:cNvSpPr>
      </xdr:nvSpPr>
      <xdr:spPr bwMode="auto">
        <a:xfrm>
          <a:off x="15735300" y="8372475"/>
          <a:ext cx="0" cy="923925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24</xdr:row>
      <xdr:rowOff>123825</xdr:rowOff>
    </xdr:from>
    <xdr:to>
      <xdr:col>35</xdr:col>
      <xdr:colOff>76200</xdr:colOff>
      <xdr:row>24</xdr:row>
      <xdr:rowOff>133350</xdr:rowOff>
    </xdr:to>
    <xdr:sp macro="" textlink="">
      <xdr:nvSpPr>
        <xdr:cNvPr id="1640" name="Line 746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SpPr>
          <a:spLocks noChangeShapeType="1"/>
        </xdr:cNvSpPr>
      </xdr:nvSpPr>
      <xdr:spPr bwMode="auto">
        <a:xfrm flipV="1">
          <a:off x="14325600" y="9267825"/>
          <a:ext cx="1419225" cy="9525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35</xdr:col>
      <xdr:colOff>352425</xdr:colOff>
      <xdr:row>22</xdr:row>
      <xdr:rowOff>63500</xdr:rowOff>
    </xdr:from>
    <xdr:to>
      <xdr:col>36</xdr:col>
      <xdr:colOff>276225</xdr:colOff>
      <xdr:row>22</xdr:row>
      <xdr:rowOff>368300</xdr:rowOff>
    </xdr:to>
    <xdr:sp macro="" textlink="">
      <xdr:nvSpPr>
        <xdr:cNvPr id="1324" name="Text Box 159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SpPr txBox="1">
          <a:spLocks noChangeArrowheads="1"/>
        </xdr:cNvSpPr>
      </xdr:nvSpPr>
      <xdr:spPr bwMode="auto">
        <a:xfrm>
          <a:off x="17637125" y="8445500"/>
          <a:ext cx="368300" cy="30480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ru-RU" sz="2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7</a:t>
          </a:r>
        </a:p>
      </xdr:txBody>
    </xdr:sp>
    <xdr:clientData/>
  </xdr:twoCellAnchor>
  <xdr:twoCellAnchor>
    <xdr:from>
      <xdr:col>37</xdr:col>
      <xdr:colOff>280457</xdr:colOff>
      <xdr:row>27</xdr:row>
      <xdr:rowOff>373591</xdr:rowOff>
    </xdr:from>
    <xdr:to>
      <xdr:col>39</xdr:col>
      <xdr:colOff>159807</xdr:colOff>
      <xdr:row>29</xdr:row>
      <xdr:rowOff>21166</xdr:rowOff>
    </xdr:to>
    <xdr:sp macro="" textlink="">
      <xdr:nvSpPr>
        <xdr:cNvPr id="1774" name="Rectangle 75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SpPr>
          <a:spLocks noChangeArrowheads="1"/>
        </xdr:cNvSpPr>
      </xdr:nvSpPr>
      <xdr:spPr bwMode="auto">
        <a:xfrm>
          <a:off x="18452040" y="10660591"/>
          <a:ext cx="768350" cy="409575"/>
        </a:xfrm>
        <a:prstGeom prst="rect">
          <a:avLst/>
        </a:prstGeom>
        <a:solidFill>
          <a:schemeClr val="bg2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магазин</a:t>
          </a:r>
        </a:p>
      </xdr:txBody>
    </xdr:sp>
    <xdr:clientData/>
  </xdr:twoCellAnchor>
  <xdr:twoCellAnchor>
    <xdr:from>
      <xdr:col>25</xdr:col>
      <xdr:colOff>359834</xdr:colOff>
      <xdr:row>17</xdr:row>
      <xdr:rowOff>251884</xdr:rowOff>
    </xdr:from>
    <xdr:to>
      <xdr:col>27</xdr:col>
      <xdr:colOff>325967</xdr:colOff>
      <xdr:row>19</xdr:row>
      <xdr:rowOff>80434</xdr:rowOff>
    </xdr:to>
    <xdr:sp macro="" textlink="">
      <xdr:nvSpPr>
        <xdr:cNvPr id="2742" name="Rectangle 753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SpPr>
          <a:spLocks noChangeArrowheads="1"/>
        </xdr:cNvSpPr>
      </xdr:nvSpPr>
      <xdr:spPr bwMode="auto">
        <a:xfrm>
          <a:off x="11472334" y="6728884"/>
          <a:ext cx="855133" cy="590550"/>
        </a:xfrm>
        <a:prstGeom prst="rect">
          <a:avLst/>
        </a:prstGeom>
        <a:solidFill>
          <a:srgbClr val="FFFFFF"/>
        </a:solidFill>
        <a:ln w="28575" algn="ctr">
          <a:solidFill>
            <a:srgbClr val="000000"/>
          </a:solidFill>
          <a:miter lim="800000"/>
          <a:headEnd/>
          <a:tailEnd/>
        </a:ln>
      </xdr:spPr>
      <xdr:txBody>
        <a:bodyPr anchor="ctr"/>
        <a:lstStyle/>
        <a:p>
          <a:pPr algn="ctr"/>
          <a:r>
            <a:rPr lang="ru-RU" sz="1100"/>
            <a:t>Дизельная</a:t>
          </a:r>
        </a:p>
      </xdr:txBody>
    </xdr:sp>
    <xdr:clientData/>
  </xdr:twoCellAnchor>
  <xdr:twoCellAnchor>
    <xdr:from>
      <xdr:col>28</xdr:col>
      <xdr:colOff>42333</xdr:colOff>
      <xdr:row>17</xdr:row>
      <xdr:rowOff>378884</xdr:rowOff>
    </xdr:from>
    <xdr:to>
      <xdr:col>30</xdr:col>
      <xdr:colOff>213783</xdr:colOff>
      <xdr:row>19</xdr:row>
      <xdr:rowOff>207434</xdr:rowOff>
    </xdr:to>
    <xdr:sp macro="" textlink="">
      <xdr:nvSpPr>
        <xdr:cNvPr id="1645" name="Rectangle 754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SpPr>
          <a:spLocks noChangeArrowheads="1"/>
        </xdr:cNvSpPr>
      </xdr:nvSpPr>
      <xdr:spPr bwMode="auto">
        <a:xfrm>
          <a:off x="12488333" y="6855884"/>
          <a:ext cx="1060450" cy="590550"/>
        </a:xfrm>
        <a:prstGeom prst="rect">
          <a:avLst/>
        </a:prstGeom>
        <a:solidFill>
          <a:srgbClr val="FFFFFF"/>
        </a:solidFill>
        <a:ln w="28575" algn="ctr">
          <a:solidFill>
            <a:srgbClr val="000000"/>
          </a:solidFill>
          <a:miter lim="800000"/>
          <a:headEnd/>
          <a:tailEnd/>
        </a:ln>
      </xdr:spPr>
      <xdr:txBody>
        <a:bodyPr anchor="ctr"/>
        <a:lstStyle/>
        <a:p>
          <a:pPr algn="ctr"/>
          <a:r>
            <a:rPr lang="ru-RU" sz="1400"/>
            <a:t>ИП Балалаев</a:t>
          </a:r>
        </a:p>
      </xdr:txBody>
    </xdr:sp>
    <xdr:clientData/>
  </xdr:twoCellAnchor>
  <xdr:twoCellAnchor>
    <xdr:from>
      <xdr:col>25</xdr:col>
      <xdr:colOff>297391</xdr:colOff>
      <xdr:row>19</xdr:row>
      <xdr:rowOff>95249</xdr:rowOff>
    </xdr:from>
    <xdr:to>
      <xdr:col>25</xdr:col>
      <xdr:colOff>433917</xdr:colOff>
      <xdr:row>20</xdr:row>
      <xdr:rowOff>322791</xdr:rowOff>
    </xdr:to>
    <xdr:sp macro="" textlink="">
      <xdr:nvSpPr>
        <xdr:cNvPr id="1646" name="Line 755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SpPr>
          <a:spLocks noChangeShapeType="1"/>
        </xdr:cNvSpPr>
      </xdr:nvSpPr>
      <xdr:spPr bwMode="auto">
        <a:xfrm flipV="1">
          <a:off x="11409891" y="7334249"/>
          <a:ext cx="136526" cy="608542"/>
        </a:xfrm>
        <a:prstGeom prst="line">
          <a:avLst/>
        </a:prstGeom>
        <a:noFill/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25</xdr:col>
      <xdr:colOff>419100</xdr:colOff>
      <xdr:row>19</xdr:row>
      <xdr:rowOff>201082</xdr:rowOff>
    </xdr:from>
    <xdr:to>
      <xdr:col>28</xdr:col>
      <xdr:colOff>359834</xdr:colOff>
      <xdr:row>21</xdr:row>
      <xdr:rowOff>57149</xdr:rowOff>
    </xdr:to>
    <xdr:sp macro="" textlink="">
      <xdr:nvSpPr>
        <xdr:cNvPr id="1647" name="Line 756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SpPr>
          <a:spLocks noChangeShapeType="1"/>
        </xdr:cNvSpPr>
      </xdr:nvSpPr>
      <xdr:spPr bwMode="auto">
        <a:xfrm flipV="1">
          <a:off x="13256683" y="7440082"/>
          <a:ext cx="1274234" cy="618067"/>
        </a:xfrm>
        <a:prstGeom prst="line">
          <a:avLst/>
        </a:prstGeom>
        <a:noFill/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25</xdr:col>
      <xdr:colOff>380439</xdr:colOff>
      <xdr:row>20</xdr:row>
      <xdr:rowOff>0</xdr:rowOff>
    </xdr:from>
    <xdr:ext cx="123367" cy="254429"/>
    <xdr:sp macro="" textlink="">
      <xdr:nvSpPr>
        <xdr:cNvPr id="33" name="Text Box 164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11586321" y="7620000"/>
          <a:ext cx="123367" cy="254429"/>
        </a:xfrm>
        <a:prstGeom prst="rect">
          <a:avLst/>
        </a:prstGeom>
        <a:noFill/>
        <a:ln>
          <a:noFill/>
        </a:ln>
      </xdr:spPr>
      <xdr:txBody>
        <a:bodyPr wrap="none" lIns="9144" tIns="18288" rIns="0" bIns="0" anchor="t" upright="1">
          <a:spAutoFit/>
        </a:bodyPr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9</a:t>
          </a:r>
        </a:p>
      </xdr:txBody>
    </xdr:sp>
    <xdr:clientData/>
  </xdr:oneCellAnchor>
  <xdr:oneCellAnchor>
    <xdr:from>
      <xdr:col>26</xdr:col>
      <xdr:colOff>285189</xdr:colOff>
      <xdr:row>20</xdr:row>
      <xdr:rowOff>190500</xdr:rowOff>
    </xdr:from>
    <xdr:ext cx="237501" cy="254429"/>
    <xdr:sp macro="" textlink="">
      <xdr:nvSpPr>
        <xdr:cNvPr id="35" name="Text Box 164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12387542" y="7810500"/>
          <a:ext cx="237501" cy="254429"/>
        </a:xfrm>
        <a:prstGeom prst="rect">
          <a:avLst/>
        </a:prstGeom>
        <a:noFill/>
        <a:ln>
          <a:noFill/>
        </a:ln>
      </xdr:spPr>
      <xdr:txBody>
        <a:bodyPr wrap="none" lIns="9144" tIns="18288" rIns="0" bIns="0" anchor="t" upright="1">
          <a:spAutoFit/>
        </a:bodyPr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18</a:t>
          </a:r>
        </a:p>
      </xdr:txBody>
    </xdr:sp>
    <xdr:clientData/>
  </xdr:oneCellAnchor>
  <xdr:twoCellAnchor>
    <xdr:from>
      <xdr:col>220</xdr:col>
      <xdr:colOff>100853</xdr:colOff>
      <xdr:row>40</xdr:row>
      <xdr:rowOff>380999</xdr:rowOff>
    </xdr:from>
    <xdr:to>
      <xdr:col>223</xdr:col>
      <xdr:colOff>280147</xdr:colOff>
      <xdr:row>43</xdr:row>
      <xdr:rowOff>29134</xdr:rowOff>
    </xdr:to>
    <xdr:sp macro="" textlink="">
      <xdr:nvSpPr>
        <xdr:cNvPr id="51" name="Прямоугольник 5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/>
      </xdr:nvSpPr>
      <xdr:spPr>
        <a:xfrm>
          <a:off x="97816147" y="16001999"/>
          <a:ext cx="1524000" cy="791135"/>
        </a:xfrm>
        <a:prstGeom prst="rect">
          <a:avLst/>
        </a:prstGeom>
        <a:ln w="254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r"/>
          <a:r>
            <a:rPr lang="ru-RU" sz="2000" b="1"/>
            <a:t>53</a:t>
          </a:r>
        </a:p>
      </xdr:txBody>
    </xdr:sp>
    <xdr:clientData/>
  </xdr:twoCellAnchor>
  <xdr:twoCellAnchor>
    <xdr:from>
      <xdr:col>159</xdr:col>
      <xdr:colOff>444498</xdr:colOff>
      <xdr:row>5</xdr:row>
      <xdr:rowOff>368298</xdr:rowOff>
    </xdr:from>
    <xdr:to>
      <xdr:col>162</xdr:col>
      <xdr:colOff>25399</xdr:colOff>
      <xdr:row>6</xdr:row>
      <xdr:rowOff>12699</xdr:rowOff>
    </xdr:to>
    <xdr:sp macro="" textlink="">
      <xdr:nvSpPr>
        <xdr:cNvPr id="1713" name="Line 689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SpPr>
          <a:spLocks noChangeShapeType="1"/>
        </xdr:cNvSpPr>
      </xdr:nvSpPr>
      <xdr:spPr bwMode="auto">
        <a:xfrm flipH="1" flipV="1">
          <a:off x="72847198" y="2273298"/>
          <a:ext cx="914401" cy="25401"/>
        </a:xfrm>
        <a:prstGeom prst="line">
          <a:avLst/>
        </a:prstGeom>
        <a:noFill/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230717</xdr:colOff>
      <xdr:row>8</xdr:row>
      <xdr:rowOff>251884</xdr:rowOff>
    </xdr:from>
    <xdr:to>
      <xdr:col>41</xdr:col>
      <xdr:colOff>287867</xdr:colOff>
      <xdr:row>76</xdr:row>
      <xdr:rowOff>299509</xdr:rowOff>
    </xdr:to>
    <xdr:sp macro="" textlink="">
      <xdr:nvSpPr>
        <xdr:cNvPr id="1027" name="Line 7101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SpPr>
          <a:spLocks noChangeShapeType="1"/>
        </xdr:cNvSpPr>
      </xdr:nvSpPr>
      <xdr:spPr bwMode="auto">
        <a:xfrm>
          <a:off x="18455217" y="3299884"/>
          <a:ext cx="57150" cy="25955625"/>
        </a:xfrm>
        <a:prstGeom prst="line">
          <a:avLst/>
        </a:prstGeom>
        <a:noFill/>
        <a:ln w="76200" cmpd="tri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41</xdr:col>
      <xdr:colOff>439334</xdr:colOff>
      <xdr:row>27</xdr:row>
      <xdr:rowOff>222250</xdr:rowOff>
    </xdr:from>
    <xdr:to>
      <xdr:col>42</xdr:col>
      <xdr:colOff>0</xdr:colOff>
      <xdr:row>28</xdr:row>
      <xdr:rowOff>26458</xdr:rowOff>
    </xdr:to>
    <xdr:cxnSp macro="">
      <xdr:nvCxnSpPr>
        <xdr:cNvPr id="53" name="Прямая соединительная линия 52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CxnSpPr>
          <a:stCxn id="1671" idx="4"/>
          <a:endCxn id="568" idx="1"/>
        </xdr:cNvCxnSpPr>
      </xdr:nvCxnSpPr>
      <xdr:spPr>
        <a:xfrm>
          <a:off x="20388917" y="10509250"/>
          <a:ext cx="5166" cy="185208"/>
        </a:xfrm>
        <a:prstGeom prst="line">
          <a:avLst/>
        </a:prstGeom>
        <a:ln w="15875">
          <a:solidFill>
            <a:sysClr val="windowText" lastClr="00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412750</xdr:colOff>
      <xdr:row>24</xdr:row>
      <xdr:rowOff>275166</xdr:rowOff>
    </xdr:from>
    <xdr:to>
      <xdr:col>17</xdr:col>
      <xdr:colOff>425450</xdr:colOff>
      <xdr:row>25</xdr:row>
      <xdr:rowOff>351366</xdr:rowOff>
    </xdr:to>
    <xdr:sp macro="" textlink="">
      <xdr:nvSpPr>
        <xdr:cNvPr id="44" name="Блок-схема: узел 43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/>
      </xdr:nvSpPr>
      <xdr:spPr>
        <a:xfrm>
          <a:off x="7524750" y="9419166"/>
          <a:ext cx="457200" cy="457200"/>
        </a:xfrm>
        <a:prstGeom prst="flowChartConnector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vert="horz" rtlCol="0" anchor="ctr" anchorCtr="0"/>
        <a:lstStyle/>
        <a:p>
          <a:pPr algn="l"/>
          <a:r>
            <a:rPr lang="ru-RU" sz="1100"/>
            <a:t>136</a:t>
          </a:r>
        </a:p>
      </xdr:txBody>
    </xdr:sp>
    <xdr:clientData/>
  </xdr:twoCellAnchor>
  <xdr:twoCellAnchor editAs="oneCell">
    <xdr:from>
      <xdr:col>16</xdr:col>
      <xdr:colOff>412750</xdr:colOff>
      <xdr:row>24</xdr:row>
      <xdr:rowOff>317500</xdr:rowOff>
    </xdr:from>
    <xdr:to>
      <xdr:col>18</xdr:col>
      <xdr:colOff>17569</xdr:colOff>
      <xdr:row>25</xdr:row>
      <xdr:rowOff>306916</xdr:rowOff>
    </xdr:to>
    <xdr:pic>
      <xdr:nvPicPr>
        <xdr:cNvPr id="49" name="Рисунок 48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49833" y="9461500"/>
          <a:ext cx="493819" cy="370416"/>
        </a:xfrm>
        <a:prstGeom prst="rect">
          <a:avLst/>
        </a:prstGeom>
      </xdr:spPr>
    </xdr:pic>
    <xdr:clientData/>
  </xdr:twoCellAnchor>
  <xdr:twoCellAnchor>
    <xdr:from>
      <xdr:col>14</xdr:col>
      <xdr:colOff>391584</xdr:colOff>
      <xdr:row>30</xdr:row>
      <xdr:rowOff>63500</xdr:rowOff>
    </xdr:from>
    <xdr:to>
      <xdr:col>16</xdr:col>
      <xdr:colOff>402168</xdr:colOff>
      <xdr:row>31</xdr:row>
      <xdr:rowOff>148167</xdr:rowOff>
    </xdr:to>
    <xdr:sp macro="" textlink="">
      <xdr:nvSpPr>
        <xdr:cNvPr id="52" name="Прямоугольник 51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/>
      </xdr:nvSpPr>
      <xdr:spPr>
        <a:xfrm>
          <a:off x="6614584" y="11493500"/>
          <a:ext cx="899584" cy="465667"/>
        </a:xfrm>
        <a:prstGeom prst="rect">
          <a:avLst/>
        </a:prstGeom>
        <a:solidFill>
          <a:schemeClr val="bg2"/>
        </a:solidFill>
        <a:ln w="28575">
          <a:solidFill>
            <a:schemeClr val="tx2">
              <a:lumMod val="60000"/>
              <a:lumOff val="40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u-RU" sz="1800">
              <a:ln>
                <a:solidFill>
                  <a:sysClr val="windowText" lastClr="000000"/>
                </a:solidFill>
              </a:ln>
            </a:rPr>
            <a:t>2а</a:t>
          </a:r>
        </a:p>
      </xdr:txBody>
    </xdr:sp>
    <xdr:clientData/>
  </xdr:twoCellAnchor>
  <xdr:twoCellAnchor>
    <xdr:from>
      <xdr:col>20</xdr:col>
      <xdr:colOff>158749</xdr:colOff>
      <xdr:row>30</xdr:row>
      <xdr:rowOff>137584</xdr:rowOff>
    </xdr:from>
    <xdr:to>
      <xdr:col>23</xdr:col>
      <xdr:colOff>116416</xdr:colOff>
      <xdr:row>31</xdr:row>
      <xdr:rowOff>232833</xdr:rowOff>
    </xdr:to>
    <xdr:sp macro="" textlink="">
      <xdr:nvSpPr>
        <xdr:cNvPr id="57" name="Прямоугольник 56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/>
      </xdr:nvSpPr>
      <xdr:spPr>
        <a:xfrm>
          <a:off x="9048749" y="11567584"/>
          <a:ext cx="1291167" cy="476249"/>
        </a:xfrm>
        <a:prstGeom prst="rect">
          <a:avLst/>
        </a:prstGeom>
        <a:solidFill>
          <a:schemeClr val="bg2"/>
        </a:solidFill>
        <a:ln w="28575">
          <a:solidFill>
            <a:schemeClr val="tx2">
              <a:lumMod val="60000"/>
              <a:lumOff val="40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u-RU" sz="1800"/>
            <a:t>4</a:t>
          </a:r>
        </a:p>
      </xdr:txBody>
    </xdr:sp>
    <xdr:clientData/>
  </xdr:twoCellAnchor>
  <xdr:twoCellAnchor>
    <xdr:from>
      <xdr:col>26</xdr:col>
      <xdr:colOff>254001</xdr:colOff>
      <xdr:row>30</xdr:row>
      <xdr:rowOff>148167</xdr:rowOff>
    </xdr:from>
    <xdr:to>
      <xdr:col>29</xdr:col>
      <xdr:colOff>275167</xdr:colOff>
      <xdr:row>31</xdr:row>
      <xdr:rowOff>201083</xdr:rowOff>
    </xdr:to>
    <xdr:sp macro="" textlink="">
      <xdr:nvSpPr>
        <xdr:cNvPr id="59" name="Прямоугольник 58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/>
      </xdr:nvSpPr>
      <xdr:spPr>
        <a:xfrm>
          <a:off x="11811001" y="11578167"/>
          <a:ext cx="1354666" cy="433916"/>
        </a:xfrm>
        <a:prstGeom prst="rect">
          <a:avLst/>
        </a:prstGeom>
        <a:solidFill>
          <a:schemeClr val="bg2"/>
        </a:solidFill>
        <a:ln w="28575">
          <a:solidFill>
            <a:schemeClr val="tx2">
              <a:lumMod val="60000"/>
              <a:lumOff val="40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u-RU" sz="1800"/>
            <a:t>6</a:t>
          </a:r>
        </a:p>
      </xdr:txBody>
    </xdr:sp>
    <xdr:clientData/>
  </xdr:twoCellAnchor>
  <xdr:twoCellAnchor>
    <xdr:from>
      <xdr:col>4</xdr:col>
      <xdr:colOff>254001</xdr:colOff>
      <xdr:row>30</xdr:row>
      <xdr:rowOff>21167</xdr:rowOff>
    </xdr:from>
    <xdr:to>
      <xdr:col>6</xdr:col>
      <xdr:colOff>317501</xdr:colOff>
      <xdr:row>31</xdr:row>
      <xdr:rowOff>95250</xdr:rowOff>
    </xdr:to>
    <xdr:sp macro="" textlink="">
      <xdr:nvSpPr>
        <xdr:cNvPr id="62" name="Прямоугольник 61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/>
      </xdr:nvSpPr>
      <xdr:spPr>
        <a:xfrm>
          <a:off x="2032001" y="11451167"/>
          <a:ext cx="952500" cy="455083"/>
        </a:xfrm>
        <a:prstGeom prst="rect">
          <a:avLst/>
        </a:prstGeom>
        <a:solidFill>
          <a:schemeClr val="bg2"/>
        </a:solidFill>
        <a:ln w="28575">
          <a:solidFill>
            <a:schemeClr val="tx2">
              <a:lumMod val="60000"/>
              <a:lumOff val="40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u-RU" sz="1800"/>
            <a:t>2б</a:t>
          </a:r>
        </a:p>
      </xdr:txBody>
    </xdr:sp>
    <xdr:clientData/>
  </xdr:twoCellAnchor>
  <xdr:twoCellAnchor>
    <xdr:from>
      <xdr:col>20</xdr:col>
      <xdr:colOff>380999</xdr:colOff>
      <xdr:row>40</xdr:row>
      <xdr:rowOff>179917</xdr:rowOff>
    </xdr:from>
    <xdr:to>
      <xdr:col>21</xdr:col>
      <xdr:colOff>52916</xdr:colOff>
      <xdr:row>40</xdr:row>
      <xdr:rowOff>257384</xdr:rowOff>
    </xdr:to>
    <xdr:sp macro="" textlink="">
      <xdr:nvSpPr>
        <xdr:cNvPr id="692" name="Блок-схема: узел 691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SpPr/>
      </xdr:nvSpPr>
      <xdr:spPr>
        <a:xfrm flipH="1">
          <a:off x="9270999" y="15419917"/>
          <a:ext cx="116417" cy="77467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22</xdr:col>
      <xdr:colOff>412749</xdr:colOff>
      <xdr:row>40</xdr:row>
      <xdr:rowOff>296333</xdr:rowOff>
    </xdr:from>
    <xdr:to>
      <xdr:col>24</xdr:col>
      <xdr:colOff>433917</xdr:colOff>
      <xdr:row>41</xdr:row>
      <xdr:rowOff>328083</xdr:rowOff>
    </xdr:to>
    <xdr:sp macro="" textlink="">
      <xdr:nvSpPr>
        <xdr:cNvPr id="55" name="Прямоугольник 54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/>
      </xdr:nvSpPr>
      <xdr:spPr>
        <a:xfrm>
          <a:off x="10191749" y="15536333"/>
          <a:ext cx="910168" cy="412750"/>
        </a:xfrm>
        <a:prstGeom prst="rect">
          <a:avLst/>
        </a:prstGeom>
        <a:solidFill>
          <a:schemeClr val="bg2"/>
        </a:solidFill>
        <a:ln w="28575"/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ru-RU" sz="1600">
              <a:ln w="12700">
                <a:solidFill>
                  <a:schemeClr val="tx1"/>
                </a:solidFill>
              </a:ln>
              <a:solidFill>
                <a:sysClr val="windowText" lastClr="000000"/>
              </a:solidFill>
            </a:rPr>
            <a:t>9</a:t>
          </a:r>
        </a:p>
      </xdr:txBody>
    </xdr:sp>
    <xdr:clientData/>
  </xdr:twoCellAnchor>
  <xdr:twoCellAnchor>
    <xdr:from>
      <xdr:col>30</xdr:col>
      <xdr:colOff>381001</xdr:colOff>
      <xdr:row>47</xdr:row>
      <xdr:rowOff>264583</xdr:rowOff>
    </xdr:from>
    <xdr:to>
      <xdr:col>30</xdr:col>
      <xdr:colOff>402167</xdr:colOff>
      <xdr:row>49</xdr:row>
      <xdr:rowOff>254000</xdr:rowOff>
    </xdr:to>
    <xdr:cxnSp macro="">
      <xdr:nvCxnSpPr>
        <xdr:cNvPr id="15043" name="Прямая соединительная линия 15042">
          <a:extLst>
            <a:ext uri="{FF2B5EF4-FFF2-40B4-BE49-F238E27FC236}">
              <a16:creationId xmlns:a16="http://schemas.microsoft.com/office/drawing/2014/main" xmlns="" id="{00000000-0008-0000-0000-0000C33A0000}"/>
            </a:ext>
          </a:extLst>
        </xdr:cNvPr>
        <xdr:cNvCxnSpPr/>
      </xdr:nvCxnSpPr>
      <xdr:spPr>
        <a:xfrm>
          <a:off x="13716001" y="18171583"/>
          <a:ext cx="21166" cy="7514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328083</xdr:colOff>
      <xdr:row>47</xdr:row>
      <xdr:rowOff>254000</xdr:rowOff>
    </xdr:from>
    <xdr:to>
      <xdr:col>33</xdr:col>
      <xdr:colOff>338667</xdr:colOff>
      <xdr:row>49</xdr:row>
      <xdr:rowOff>232833</xdr:rowOff>
    </xdr:to>
    <xdr:cxnSp macro="">
      <xdr:nvCxnSpPr>
        <xdr:cNvPr id="15049" name="Прямая соединительная линия 15048">
          <a:extLst>
            <a:ext uri="{FF2B5EF4-FFF2-40B4-BE49-F238E27FC236}">
              <a16:creationId xmlns:a16="http://schemas.microsoft.com/office/drawing/2014/main" xmlns="" id="{00000000-0008-0000-0000-0000C93A0000}"/>
            </a:ext>
          </a:extLst>
        </xdr:cNvPr>
        <xdr:cNvCxnSpPr/>
      </xdr:nvCxnSpPr>
      <xdr:spPr>
        <a:xfrm>
          <a:off x="14996583" y="18161000"/>
          <a:ext cx="10584" cy="74083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116417</xdr:colOff>
      <xdr:row>43</xdr:row>
      <xdr:rowOff>359833</xdr:rowOff>
    </xdr:from>
    <xdr:to>
      <xdr:col>35</xdr:col>
      <xdr:colOff>190500</xdr:colOff>
      <xdr:row>44</xdr:row>
      <xdr:rowOff>24552</xdr:rowOff>
    </xdr:to>
    <xdr:sp macro="" textlink="">
      <xdr:nvSpPr>
        <xdr:cNvPr id="15052" name="Овал 15051">
          <a:extLst>
            <a:ext uri="{FF2B5EF4-FFF2-40B4-BE49-F238E27FC236}">
              <a16:creationId xmlns:a16="http://schemas.microsoft.com/office/drawing/2014/main" xmlns="" id="{00000000-0008-0000-0000-0000CC3A0000}"/>
            </a:ext>
          </a:extLst>
        </xdr:cNvPr>
        <xdr:cNvSpPr/>
      </xdr:nvSpPr>
      <xdr:spPr>
        <a:xfrm>
          <a:off x="15673917" y="16742833"/>
          <a:ext cx="74083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43</xdr:col>
      <xdr:colOff>65615</xdr:colOff>
      <xdr:row>46</xdr:row>
      <xdr:rowOff>266700</xdr:rowOff>
    </xdr:from>
    <xdr:to>
      <xdr:col>46</xdr:col>
      <xdr:colOff>203201</xdr:colOff>
      <xdr:row>48</xdr:row>
      <xdr:rowOff>23283</xdr:rowOff>
    </xdr:to>
    <xdr:sp macro="" textlink="">
      <xdr:nvSpPr>
        <xdr:cNvPr id="15053" name="Прямоугольник 15052">
          <a:extLst>
            <a:ext uri="{FF2B5EF4-FFF2-40B4-BE49-F238E27FC236}">
              <a16:creationId xmlns:a16="http://schemas.microsoft.com/office/drawing/2014/main" xmlns="" id="{00000000-0008-0000-0000-0000CD3A0000}"/>
            </a:ext>
          </a:extLst>
        </xdr:cNvPr>
        <xdr:cNvSpPr/>
      </xdr:nvSpPr>
      <xdr:spPr>
        <a:xfrm>
          <a:off x="20906315" y="17792700"/>
          <a:ext cx="1471086" cy="518583"/>
        </a:xfrm>
        <a:prstGeom prst="rect">
          <a:avLst/>
        </a:prstGeom>
        <a:solidFill>
          <a:schemeClr val="bg2"/>
        </a:solidFill>
        <a:ln w="28575">
          <a:solidFill>
            <a:schemeClr val="accent5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r"/>
          <a:r>
            <a:rPr lang="ru-RU" sz="1600" b="1"/>
            <a:t>8</a:t>
          </a:r>
        </a:p>
      </xdr:txBody>
    </xdr:sp>
    <xdr:clientData/>
  </xdr:twoCellAnchor>
  <xdr:twoCellAnchor>
    <xdr:from>
      <xdr:col>56</xdr:col>
      <xdr:colOff>232833</xdr:colOff>
      <xdr:row>50</xdr:row>
      <xdr:rowOff>148168</xdr:rowOff>
    </xdr:from>
    <xdr:to>
      <xdr:col>59</xdr:col>
      <xdr:colOff>243417</xdr:colOff>
      <xdr:row>51</xdr:row>
      <xdr:rowOff>370416</xdr:rowOff>
    </xdr:to>
    <xdr:sp macro="" textlink="">
      <xdr:nvSpPr>
        <xdr:cNvPr id="15054" name="Прямоугольник 15053">
          <a:extLst>
            <a:ext uri="{FF2B5EF4-FFF2-40B4-BE49-F238E27FC236}">
              <a16:creationId xmlns:a16="http://schemas.microsoft.com/office/drawing/2014/main" xmlns="" id="{00000000-0008-0000-0000-0000CE3A0000}"/>
            </a:ext>
          </a:extLst>
        </xdr:cNvPr>
        <xdr:cNvSpPr/>
      </xdr:nvSpPr>
      <xdr:spPr>
        <a:xfrm>
          <a:off x="25124833" y="19198168"/>
          <a:ext cx="1344084" cy="603248"/>
        </a:xfrm>
        <a:prstGeom prst="rect">
          <a:avLst/>
        </a:prstGeom>
        <a:solidFill>
          <a:schemeClr val="bg2"/>
        </a:solidFill>
        <a:ln w="28575">
          <a:solidFill>
            <a:schemeClr val="accent5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r"/>
          <a:r>
            <a:rPr lang="ru-RU" sz="1600" b="1"/>
            <a:t>10</a:t>
          </a:r>
        </a:p>
      </xdr:txBody>
    </xdr:sp>
    <xdr:clientData/>
  </xdr:twoCellAnchor>
  <xdr:twoCellAnchor>
    <xdr:from>
      <xdr:col>68</xdr:col>
      <xdr:colOff>52917</xdr:colOff>
      <xdr:row>50</xdr:row>
      <xdr:rowOff>137583</xdr:rowOff>
    </xdr:from>
    <xdr:to>
      <xdr:col>71</xdr:col>
      <xdr:colOff>74083</xdr:colOff>
      <xdr:row>51</xdr:row>
      <xdr:rowOff>328083</xdr:rowOff>
    </xdr:to>
    <xdr:sp macro="" textlink="">
      <xdr:nvSpPr>
        <xdr:cNvPr id="15055" name="Прямоугольник 15054">
          <a:extLst>
            <a:ext uri="{FF2B5EF4-FFF2-40B4-BE49-F238E27FC236}">
              <a16:creationId xmlns:a16="http://schemas.microsoft.com/office/drawing/2014/main" xmlns="" id="{00000000-0008-0000-0000-0000CF3A0000}"/>
            </a:ext>
          </a:extLst>
        </xdr:cNvPr>
        <xdr:cNvSpPr/>
      </xdr:nvSpPr>
      <xdr:spPr>
        <a:xfrm>
          <a:off x="30278917" y="19187583"/>
          <a:ext cx="1354666" cy="571500"/>
        </a:xfrm>
        <a:prstGeom prst="rect">
          <a:avLst/>
        </a:prstGeom>
        <a:solidFill>
          <a:schemeClr val="bg2"/>
        </a:solidFill>
        <a:ln w="38100">
          <a:solidFill>
            <a:schemeClr val="accent5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r"/>
          <a:r>
            <a:rPr lang="ru-RU" sz="1600" b="1"/>
            <a:t>12</a:t>
          </a:r>
        </a:p>
      </xdr:txBody>
    </xdr:sp>
    <xdr:clientData/>
  </xdr:twoCellAnchor>
  <xdr:twoCellAnchor>
    <xdr:from>
      <xdr:col>77</xdr:col>
      <xdr:colOff>105832</xdr:colOff>
      <xdr:row>50</xdr:row>
      <xdr:rowOff>158750</xdr:rowOff>
    </xdr:from>
    <xdr:to>
      <xdr:col>80</xdr:col>
      <xdr:colOff>84667</xdr:colOff>
      <xdr:row>51</xdr:row>
      <xdr:rowOff>370417</xdr:rowOff>
    </xdr:to>
    <xdr:sp macro="" textlink="">
      <xdr:nvSpPr>
        <xdr:cNvPr id="15056" name="Прямоугольник 15055">
          <a:extLst>
            <a:ext uri="{FF2B5EF4-FFF2-40B4-BE49-F238E27FC236}">
              <a16:creationId xmlns:a16="http://schemas.microsoft.com/office/drawing/2014/main" xmlns="" id="{00000000-0008-0000-0000-0000D03A0000}"/>
            </a:ext>
          </a:extLst>
        </xdr:cNvPr>
        <xdr:cNvSpPr/>
      </xdr:nvSpPr>
      <xdr:spPr>
        <a:xfrm>
          <a:off x="34332332" y="19208750"/>
          <a:ext cx="1312335" cy="592667"/>
        </a:xfrm>
        <a:prstGeom prst="rect">
          <a:avLst/>
        </a:prstGeom>
        <a:solidFill>
          <a:schemeClr val="bg2"/>
        </a:solidFill>
        <a:ln w="38100">
          <a:solidFill>
            <a:schemeClr val="accent5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r"/>
          <a:r>
            <a:rPr lang="ru-RU" sz="1600" b="1"/>
            <a:t>14</a:t>
          </a:r>
        </a:p>
      </xdr:txBody>
    </xdr:sp>
    <xdr:clientData/>
  </xdr:twoCellAnchor>
  <xdr:twoCellAnchor>
    <xdr:from>
      <xdr:col>51</xdr:col>
      <xdr:colOff>190500</xdr:colOff>
      <xdr:row>43</xdr:row>
      <xdr:rowOff>377613</xdr:rowOff>
    </xdr:from>
    <xdr:to>
      <xdr:col>51</xdr:col>
      <xdr:colOff>236219</xdr:colOff>
      <xdr:row>44</xdr:row>
      <xdr:rowOff>42332</xdr:rowOff>
    </xdr:to>
    <xdr:sp macro="" textlink="">
      <xdr:nvSpPr>
        <xdr:cNvPr id="15057" name="Овал 15056">
          <a:extLst>
            <a:ext uri="{FF2B5EF4-FFF2-40B4-BE49-F238E27FC236}">
              <a16:creationId xmlns:a16="http://schemas.microsoft.com/office/drawing/2014/main" xmlns="" id="{00000000-0008-0000-0000-0000D13A0000}"/>
            </a:ext>
          </a:extLst>
        </xdr:cNvPr>
        <xdr:cNvSpPr/>
      </xdr:nvSpPr>
      <xdr:spPr>
        <a:xfrm>
          <a:off x="22860000" y="16760613"/>
          <a:ext cx="45719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54</xdr:col>
      <xdr:colOff>292949</xdr:colOff>
      <xdr:row>43</xdr:row>
      <xdr:rowOff>356446</xdr:rowOff>
    </xdr:from>
    <xdr:to>
      <xdr:col>54</xdr:col>
      <xdr:colOff>338668</xdr:colOff>
      <xdr:row>44</xdr:row>
      <xdr:rowOff>21165</xdr:rowOff>
    </xdr:to>
    <xdr:sp macro="" textlink="">
      <xdr:nvSpPr>
        <xdr:cNvPr id="15058" name="Овал 15057">
          <a:extLst>
            <a:ext uri="{FF2B5EF4-FFF2-40B4-BE49-F238E27FC236}">
              <a16:creationId xmlns:a16="http://schemas.microsoft.com/office/drawing/2014/main" xmlns="" id="{00000000-0008-0000-0000-0000D23A0000}"/>
            </a:ext>
          </a:extLst>
        </xdr:cNvPr>
        <xdr:cNvSpPr/>
      </xdr:nvSpPr>
      <xdr:spPr>
        <a:xfrm flipH="1" flipV="1">
          <a:off x="24295949" y="16739446"/>
          <a:ext cx="45719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53</xdr:col>
      <xdr:colOff>402167</xdr:colOff>
      <xdr:row>43</xdr:row>
      <xdr:rowOff>379305</xdr:rowOff>
    </xdr:from>
    <xdr:to>
      <xdr:col>54</xdr:col>
      <xdr:colOff>338668</xdr:colOff>
      <xdr:row>44</xdr:row>
      <xdr:rowOff>1</xdr:rowOff>
    </xdr:to>
    <xdr:cxnSp macro="">
      <xdr:nvCxnSpPr>
        <xdr:cNvPr id="15060" name="Прямая соединительная линия 15059">
          <a:extLst>
            <a:ext uri="{FF2B5EF4-FFF2-40B4-BE49-F238E27FC236}">
              <a16:creationId xmlns:a16="http://schemas.microsoft.com/office/drawing/2014/main" xmlns="" id="{00000000-0008-0000-0000-0000D43A0000}"/>
            </a:ext>
          </a:extLst>
        </xdr:cNvPr>
        <xdr:cNvCxnSpPr>
          <a:endCxn id="15058" idx="2"/>
        </xdr:cNvCxnSpPr>
      </xdr:nvCxnSpPr>
      <xdr:spPr>
        <a:xfrm flipV="1">
          <a:off x="23960667" y="16762305"/>
          <a:ext cx="381001" cy="1696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83</xdr:col>
      <xdr:colOff>158751</xdr:colOff>
      <xdr:row>26</xdr:row>
      <xdr:rowOff>285750</xdr:rowOff>
    </xdr:from>
    <xdr:to>
      <xdr:col>84</xdr:col>
      <xdr:colOff>243417</xdr:colOff>
      <xdr:row>27</xdr:row>
      <xdr:rowOff>359833</xdr:rowOff>
    </xdr:to>
    <xdr:sp macro="" textlink="">
      <xdr:nvSpPr>
        <xdr:cNvPr id="15064" name="Овал 15063">
          <a:extLst>
            <a:ext uri="{FF2B5EF4-FFF2-40B4-BE49-F238E27FC236}">
              <a16:creationId xmlns:a16="http://schemas.microsoft.com/office/drawing/2014/main" xmlns="" id="{00000000-0008-0000-0000-0000D83A0000}"/>
            </a:ext>
          </a:extLst>
        </xdr:cNvPr>
        <xdr:cNvSpPr/>
      </xdr:nvSpPr>
      <xdr:spPr>
        <a:xfrm>
          <a:off x="38777334" y="10191750"/>
          <a:ext cx="529166" cy="455083"/>
        </a:xfrm>
        <a:prstGeom prst="ellipse">
          <a:avLst/>
        </a:prstGeom>
        <a:ln w="2857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ru-RU" sz="1400" b="1"/>
            <a:t>87</a:t>
          </a:r>
        </a:p>
      </xdr:txBody>
    </xdr:sp>
    <xdr:clientData/>
  </xdr:twoCellAnchor>
  <xdr:twoCellAnchor>
    <xdr:from>
      <xdr:col>101</xdr:col>
      <xdr:colOff>254001</xdr:colOff>
      <xdr:row>31</xdr:row>
      <xdr:rowOff>105832</xdr:rowOff>
    </xdr:from>
    <xdr:to>
      <xdr:col>104</xdr:col>
      <xdr:colOff>74084</xdr:colOff>
      <xdr:row>32</xdr:row>
      <xdr:rowOff>380999</xdr:rowOff>
    </xdr:to>
    <xdr:sp macro="" textlink="">
      <xdr:nvSpPr>
        <xdr:cNvPr id="15066" name="Прямоугольник 15065">
          <a:extLst>
            <a:ext uri="{FF2B5EF4-FFF2-40B4-BE49-F238E27FC236}">
              <a16:creationId xmlns:a16="http://schemas.microsoft.com/office/drawing/2014/main" xmlns="" id="{00000000-0008-0000-0000-0000DA3A0000}"/>
            </a:ext>
          </a:extLst>
        </xdr:cNvPr>
        <xdr:cNvSpPr/>
      </xdr:nvSpPr>
      <xdr:spPr>
        <a:xfrm>
          <a:off x="45148501" y="11916832"/>
          <a:ext cx="1153583" cy="656167"/>
        </a:xfrm>
        <a:prstGeom prst="rect">
          <a:avLst/>
        </a:prstGeom>
        <a:solidFill>
          <a:schemeClr val="bg2"/>
        </a:solidFill>
        <a:ln w="28575">
          <a:solidFill>
            <a:schemeClr val="accent5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r"/>
          <a:r>
            <a:rPr lang="ru-RU" sz="1400" b="1"/>
            <a:t>24</a:t>
          </a:r>
        </a:p>
      </xdr:txBody>
    </xdr:sp>
    <xdr:clientData/>
  </xdr:twoCellAnchor>
  <xdr:twoCellAnchor>
    <xdr:from>
      <xdr:col>110</xdr:col>
      <xdr:colOff>148166</xdr:colOff>
      <xdr:row>43</xdr:row>
      <xdr:rowOff>338666</xdr:rowOff>
    </xdr:from>
    <xdr:to>
      <xdr:col>110</xdr:col>
      <xdr:colOff>275166</xdr:colOff>
      <xdr:row>44</xdr:row>
      <xdr:rowOff>10583</xdr:rowOff>
    </xdr:to>
    <xdr:sp macro="" textlink="">
      <xdr:nvSpPr>
        <xdr:cNvPr id="15069" name="Овал 15068">
          <a:extLst>
            <a:ext uri="{FF2B5EF4-FFF2-40B4-BE49-F238E27FC236}">
              <a16:creationId xmlns:a16="http://schemas.microsoft.com/office/drawing/2014/main" xmlns="" id="{00000000-0008-0000-0000-0000DD3A0000}"/>
            </a:ext>
          </a:extLst>
        </xdr:cNvPr>
        <xdr:cNvSpPr/>
      </xdr:nvSpPr>
      <xdr:spPr>
        <a:xfrm>
          <a:off x="49043166" y="16721666"/>
          <a:ext cx="127000" cy="52917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115</xdr:col>
      <xdr:colOff>433917</xdr:colOff>
      <xdr:row>31</xdr:row>
      <xdr:rowOff>95251</xdr:rowOff>
    </xdr:from>
    <xdr:to>
      <xdr:col>118</xdr:col>
      <xdr:colOff>359834</xdr:colOff>
      <xdr:row>32</xdr:row>
      <xdr:rowOff>296334</xdr:rowOff>
    </xdr:to>
    <xdr:sp macro="" textlink="">
      <xdr:nvSpPr>
        <xdr:cNvPr id="15070" name="Прямоугольник 15069">
          <a:extLst>
            <a:ext uri="{FF2B5EF4-FFF2-40B4-BE49-F238E27FC236}">
              <a16:creationId xmlns:a16="http://schemas.microsoft.com/office/drawing/2014/main" xmlns="" id="{00000000-0008-0000-0000-0000DE3A0000}"/>
            </a:ext>
          </a:extLst>
        </xdr:cNvPr>
        <xdr:cNvSpPr/>
      </xdr:nvSpPr>
      <xdr:spPr>
        <a:xfrm>
          <a:off x="51551417" y="11906251"/>
          <a:ext cx="1259417" cy="582083"/>
        </a:xfrm>
        <a:prstGeom prst="rect">
          <a:avLst/>
        </a:prstGeom>
        <a:solidFill>
          <a:schemeClr val="bg2"/>
        </a:solidFill>
        <a:ln w="28575">
          <a:solidFill>
            <a:schemeClr val="accent5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r"/>
          <a:r>
            <a:rPr lang="ru-RU" sz="1400" b="1"/>
            <a:t>26</a:t>
          </a:r>
        </a:p>
      </xdr:txBody>
    </xdr:sp>
    <xdr:clientData/>
  </xdr:twoCellAnchor>
  <xdr:twoCellAnchor>
    <xdr:from>
      <xdr:col>126</xdr:col>
      <xdr:colOff>74084</xdr:colOff>
      <xdr:row>31</xdr:row>
      <xdr:rowOff>42333</xdr:rowOff>
    </xdr:from>
    <xdr:to>
      <xdr:col>129</xdr:col>
      <xdr:colOff>116417</xdr:colOff>
      <xdr:row>32</xdr:row>
      <xdr:rowOff>338667</xdr:rowOff>
    </xdr:to>
    <xdr:sp macro="" textlink="">
      <xdr:nvSpPr>
        <xdr:cNvPr id="15071" name="Прямоугольник 15070">
          <a:extLst>
            <a:ext uri="{FF2B5EF4-FFF2-40B4-BE49-F238E27FC236}">
              <a16:creationId xmlns:a16="http://schemas.microsoft.com/office/drawing/2014/main" xmlns="" id="{00000000-0008-0000-0000-0000DF3A0000}"/>
            </a:ext>
          </a:extLst>
        </xdr:cNvPr>
        <xdr:cNvSpPr/>
      </xdr:nvSpPr>
      <xdr:spPr>
        <a:xfrm>
          <a:off x="56081084" y="11853333"/>
          <a:ext cx="1375833" cy="677334"/>
        </a:xfrm>
        <a:prstGeom prst="rect">
          <a:avLst/>
        </a:prstGeom>
        <a:solidFill>
          <a:schemeClr val="bg2"/>
        </a:solidFill>
        <a:ln w="28575">
          <a:solidFill>
            <a:schemeClr val="accent5">
              <a:lumMod val="60000"/>
              <a:lumOff val="40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r"/>
          <a:r>
            <a:rPr lang="ru-RU" sz="1400" b="1"/>
            <a:t>28</a:t>
          </a:r>
        </a:p>
      </xdr:txBody>
    </xdr:sp>
    <xdr:clientData/>
  </xdr:twoCellAnchor>
  <xdr:twoCellAnchor>
    <xdr:from>
      <xdr:col>135</xdr:col>
      <xdr:colOff>338667</xdr:colOff>
      <xdr:row>31</xdr:row>
      <xdr:rowOff>31750</xdr:rowOff>
    </xdr:from>
    <xdr:to>
      <xdr:col>138</xdr:col>
      <xdr:colOff>222250</xdr:colOff>
      <xdr:row>32</xdr:row>
      <xdr:rowOff>243417</xdr:rowOff>
    </xdr:to>
    <xdr:sp macro="" textlink="">
      <xdr:nvSpPr>
        <xdr:cNvPr id="15074" name="Прямоугольник 15073">
          <a:extLst>
            <a:ext uri="{FF2B5EF4-FFF2-40B4-BE49-F238E27FC236}">
              <a16:creationId xmlns:a16="http://schemas.microsoft.com/office/drawing/2014/main" xmlns="" id="{00000000-0008-0000-0000-0000E23A0000}"/>
            </a:ext>
          </a:extLst>
        </xdr:cNvPr>
        <xdr:cNvSpPr/>
      </xdr:nvSpPr>
      <xdr:spPr>
        <a:xfrm>
          <a:off x="60346167" y="11842750"/>
          <a:ext cx="1217083" cy="592667"/>
        </a:xfrm>
        <a:prstGeom prst="rect">
          <a:avLst/>
        </a:prstGeom>
        <a:solidFill>
          <a:schemeClr val="bg2"/>
        </a:solidFill>
        <a:ln w="28575">
          <a:solidFill>
            <a:schemeClr val="accent5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r"/>
          <a:r>
            <a:rPr lang="ru-RU" sz="1400" b="1"/>
            <a:t>30</a:t>
          </a:r>
        </a:p>
      </xdr:txBody>
    </xdr:sp>
    <xdr:clientData/>
  </xdr:twoCellAnchor>
  <xdr:twoCellAnchor>
    <xdr:from>
      <xdr:col>112</xdr:col>
      <xdr:colOff>391584</xdr:colOff>
      <xdr:row>56</xdr:row>
      <xdr:rowOff>285750</xdr:rowOff>
    </xdr:from>
    <xdr:to>
      <xdr:col>113</xdr:col>
      <xdr:colOff>42334</xdr:colOff>
      <xdr:row>56</xdr:row>
      <xdr:rowOff>370417</xdr:rowOff>
    </xdr:to>
    <xdr:sp macro="" textlink="">
      <xdr:nvSpPr>
        <xdr:cNvPr id="15076" name="Овал 15075">
          <a:extLst>
            <a:ext uri="{FF2B5EF4-FFF2-40B4-BE49-F238E27FC236}">
              <a16:creationId xmlns:a16="http://schemas.microsoft.com/office/drawing/2014/main" xmlns="" id="{00000000-0008-0000-0000-0000E43A0000}"/>
            </a:ext>
          </a:extLst>
        </xdr:cNvPr>
        <xdr:cNvSpPr/>
      </xdr:nvSpPr>
      <xdr:spPr>
        <a:xfrm>
          <a:off x="50175584" y="21621750"/>
          <a:ext cx="95250" cy="84667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112</xdr:col>
      <xdr:colOff>419101</xdr:colOff>
      <xdr:row>52</xdr:row>
      <xdr:rowOff>209550</xdr:rowOff>
    </xdr:from>
    <xdr:to>
      <xdr:col>113</xdr:col>
      <xdr:colOff>15875</xdr:colOff>
      <xdr:row>60</xdr:row>
      <xdr:rowOff>355600</xdr:rowOff>
    </xdr:to>
    <xdr:cxnSp macro="">
      <xdr:nvCxnSpPr>
        <xdr:cNvPr id="15044" name="Прямая соединительная линия 15043">
          <a:extLst>
            <a:ext uri="{FF2B5EF4-FFF2-40B4-BE49-F238E27FC236}">
              <a16:creationId xmlns:a16="http://schemas.microsoft.com/office/drawing/2014/main" xmlns="" id="{00000000-0008-0000-0000-0000C43A0000}"/>
            </a:ext>
          </a:extLst>
        </xdr:cNvPr>
        <xdr:cNvCxnSpPr>
          <a:stCxn id="1178" idx="4"/>
          <a:endCxn id="1269" idx="0"/>
        </xdr:cNvCxnSpPr>
      </xdr:nvCxnSpPr>
      <xdr:spPr>
        <a:xfrm flipH="1">
          <a:off x="51930301" y="19754850"/>
          <a:ext cx="41274" cy="3194050"/>
        </a:xfrm>
        <a:prstGeom prst="line">
          <a:avLst/>
        </a:prstGeom>
        <a:ln>
          <a:solidFill>
            <a:schemeClr val="accent1">
              <a:lumMod val="75000"/>
            </a:schemeClr>
          </a:solidFill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104</xdr:col>
      <xdr:colOff>359833</xdr:colOff>
      <xdr:row>56</xdr:row>
      <xdr:rowOff>243417</xdr:rowOff>
    </xdr:from>
    <xdr:to>
      <xdr:col>107</xdr:col>
      <xdr:colOff>0</xdr:colOff>
      <xdr:row>57</xdr:row>
      <xdr:rowOff>275167</xdr:rowOff>
    </xdr:to>
    <xdr:sp macro="" textlink="">
      <xdr:nvSpPr>
        <xdr:cNvPr id="15046" name="Прямоугольник 15045">
          <a:extLst>
            <a:ext uri="{FF2B5EF4-FFF2-40B4-BE49-F238E27FC236}">
              <a16:creationId xmlns:a16="http://schemas.microsoft.com/office/drawing/2014/main" xmlns="" id="{00000000-0008-0000-0000-0000C63A0000}"/>
            </a:ext>
          </a:extLst>
        </xdr:cNvPr>
        <xdr:cNvSpPr/>
      </xdr:nvSpPr>
      <xdr:spPr>
        <a:xfrm>
          <a:off x="46587833" y="21579417"/>
          <a:ext cx="973667" cy="412750"/>
        </a:xfrm>
        <a:prstGeom prst="rect">
          <a:avLst/>
        </a:prstGeom>
        <a:solidFill>
          <a:schemeClr val="bg2"/>
        </a:solidFill>
        <a:ln w="19050">
          <a:solidFill>
            <a:schemeClr val="accent5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r"/>
          <a:r>
            <a:rPr lang="ru-RU" sz="1600" b="1"/>
            <a:t>2</a:t>
          </a:r>
        </a:p>
      </xdr:txBody>
    </xdr:sp>
    <xdr:clientData/>
  </xdr:twoCellAnchor>
  <xdr:twoCellAnchor>
    <xdr:from>
      <xdr:col>104</xdr:col>
      <xdr:colOff>370417</xdr:colOff>
      <xdr:row>59</xdr:row>
      <xdr:rowOff>148167</xdr:rowOff>
    </xdr:from>
    <xdr:to>
      <xdr:col>107</xdr:col>
      <xdr:colOff>21167</xdr:colOff>
      <xdr:row>60</xdr:row>
      <xdr:rowOff>190500</xdr:rowOff>
    </xdr:to>
    <xdr:sp macro="" textlink="">
      <xdr:nvSpPr>
        <xdr:cNvPr id="15047" name="Прямоугольник 15046">
          <a:extLst>
            <a:ext uri="{FF2B5EF4-FFF2-40B4-BE49-F238E27FC236}">
              <a16:creationId xmlns:a16="http://schemas.microsoft.com/office/drawing/2014/main" xmlns="" id="{00000000-0008-0000-0000-0000C73A0000}"/>
            </a:ext>
          </a:extLst>
        </xdr:cNvPr>
        <xdr:cNvSpPr/>
      </xdr:nvSpPr>
      <xdr:spPr>
        <a:xfrm>
          <a:off x="46598417" y="22627167"/>
          <a:ext cx="984250" cy="423333"/>
        </a:xfrm>
        <a:prstGeom prst="rect">
          <a:avLst/>
        </a:prstGeom>
        <a:solidFill>
          <a:schemeClr val="bg2"/>
        </a:solidFill>
        <a:ln w="19050">
          <a:solidFill>
            <a:schemeClr val="accent5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r"/>
          <a:r>
            <a:rPr lang="ru-RU" sz="1600" b="1"/>
            <a:t>4</a:t>
          </a:r>
        </a:p>
      </xdr:txBody>
    </xdr:sp>
    <xdr:clientData/>
  </xdr:twoCellAnchor>
  <xdr:twoCellAnchor>
    <xdr:from>
      <xdr:col>104</xdr:col>
      <xdr:colOff>402168</xdr:colOff>
      <xdr:row>62</xdr:row>
      <xdr:rowOff>211668</xdr:rowOff>
    </xdr:from>
    <xdr:to>
      <xdr:col>107</xdr:col>
      <xdr:colOff>10584</xdr:colOff>
      <xdr:row>63</xdr:row>
      <xdr:rowOff>306918</xdr:rowOff>
    </xdr:to>
    <xdr:sp macro="" textlink="">
      <xdr:nvSpPr>
        <xdr:cNvPr id="15048" name="Прямоугольник 15047">
          <a:extLst>
            <a:ext uri="{FF2B5EF4-FFF2-40B4-BE49-F238E27FC236}">
              <a16:creationId xmlns:a16="http://schemas.microsoft.com/office/drawing/2014/main" xmlns="" id="{00000000-0008-0000-0000-0000C83A0000}"/>
            </a:ext>
          </a:extLst>
        </xdr:cNvPr>
        <xdr:cNvSpPr/>
      </xdr:nvSpPr>
      <xdr:spPr>
        <a:xfrm>
          <a:off x="46630168" y="23833668"/>
          <a:ext cx="941916" cy="476250"/>
        </a:xfrm>
        <a:prstGeom prst="rect">
          <a:avLst/>
        </a:prstGeom>
        <a:solidFill>
          <a:schemeClr val="bg2"/>
        </a:solidFill>
        <a:ln w="19050">
          <a:solidFill>
            <a:schemeClr val="accent5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r"/>
          <a:r>
            <a:rPr lang="ru-RU" sz="1600" b="1"/>
            <a:t>6</a:t>
          </a:r>
        </a:p>
      </xdr:txBody>
    </xdr:sp>
    <xdr:clientData/>
  </xdr:twoCellAnchor>
  <xdr:twoCellAnchor>
    <xdr:from>
      <xdr:col>104</xdr:col>
      <xdr:colOff>444499</xdr:colOff>
      <xdr:row>65</xdr:row>
      <xdr:rowOff>95249</xdr:rowOff>
    </xdr:from>
    <xdr:to>
      <xdr:col>107</xdr:col>
      <xdr:colOff>42333</xdr:colOff>
      <xdr:row>66</xdr:row>
      <xdr:rowOff>179916</xdr:rowOff>
    </xdr:to>
    <xdr:sp macro="" textlink="">
      <xdr:nvSpPr>
        <xdr:cNvPr id="15050" name="Прямоугольник 15049">
          <a:extLst>
            <a:ext uri="{FF2B5EF4-FFF2-40B4-BE49-F238E27FC236}">
              <a16:creationId xmlns:a16="http://schemas.microsoft.com/office/drawing/2014/main" xmlns="" id="{00000000-0008-0000-0000-0000CA3A0000}"/>
            </a:ext>
          </a:extLst>
        </xdr:cNvPr>
        <xdr:cNvSpPr/>
      </xdr:nvSpPr>
      <xdr:spPr>
        <a:xfrm>
          <a:off x="46672499" y="24860249"/>
          <a:ext cx="931334" cy="465667"/>
        </a:xfrm>
        <a:prstGeom prst="rect">
          <a:avLst/>
        </a:prstGeom>
        <a:solidFill>
          <a:schemeClr val="bg2"/>
        </a:solidFill>
        <a:ln w="19050">
          <a:solidFill>
            <a:schemeClr val="accent5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r"/>
          <a:r>
            <a:rPr lang="ru-RU" sz="1600" b="1"/>
            <a:t>8</a:t>
          </a:r>
        </a:p>
      </xdr:txBody>
    </xdr:sp>
    <xdr:clientData/>
  </xdr:twoCellAnchor>
  <xdr:twoCellAnchor>
    <xdr:from>
      <xdr:col>97</xdr:col>
      <xdr:colOff>328083</xdr:colOff>
      <xdr:row>64</xdr:row>
      <xdr:rowOff>380999</xdr:rowOff>
    </xdr:from>
    <xdr:to>
      <xdr:col>100</xdr:col>
      <xdr:colOff>42333</xdr:colOff>
      <xdr:row>66</xdr:row>
      <xdr:rowOff>105832</xdr:rowOff>
    </xdr:to>
    <xdr:sp macro="" textlink="">
      <xdr:nvSpPr>
        <xdr:cNvPr id="15059" name="Прямоугольник 15058">
          <a:extLst>
            <a:ext uri="{FF2B5EF4-FFF2-40B4-BE49-F238E27FC236}">
              <a16:creationId xmlns:a16="http://schemas.microsoft.com/office/drawing/2014/main" xmlns="" id="{00000000-0008-0000-0000-0000D33A0000}"/>
            </a:ext>
          </a:extLst>
        </xdr:cNvPr>
        <xdr:cNvSpPr/>
      </xdr:nvSpPr>
      <xdr:spPr>
        <a:xfrm>
          <a:off x="43444583" y="24764999"/>
          <a:ext cx="1047750" cy="486833"/>
        </a:xfrm>
        <a:prstGeom prst="rect">
          <a:avLst/>
        </a:prstGeom>
        <a:solidFill>
          <a:schemeClr val="bg2"/>
        </a:solidFill>
        <a:ln w="19050">
          <a:solidFill>
            <a:schemeClr val="accent5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r"/>
          <a:r>
            <a:rPr lang="ru-RU" sz="1600" b="1"/>
            <a:t>14</a:t>
          </a:r>
        </a:p>
      </xdr:txBody>
    </xdr:sp>
    <xdr:clientData/>
  </xdr:twoCellAnchor>
  <xdr:twoCellAnchor>
    <xdr:from>
      <xdr:col>98</xdr:col>
      <xdr:colOff>42333</xdr:colOff>
      <xdr:row>71</xdr:row>
      <xdr:rowOff>275167</xdr:rowOff>
    </xdr:from>
    <xdr:to>
      <xdr:col>100</xdr:col>
      <xdr:colOff>243417</xdr:colOff>
      <xdr:row>73</xdr:row>
      <xdr:rowOff>10583</xdr:rowOff>
    </xdr:to>
    <xdr:sp macro="" textlink="">
      <xdr:nvSpPr>
        <xdr:cNvPr id="15061" name="Прямоугольник 15060">
          <a:extLst>
            <a:ext uri="{FF2B5EF4-FFF2-40B4-BE49-F238E27FC236}">
              <a16:creationId xmlns:a16="http://schemas.microsoft.com/office/drawing/2014/main" xmlns="" id="{00000000-0008-0000-0000-0000D53A0000}"/>
            </a:ext>
          </a:extLst>
        </xdr:cNvPr>
        <xdr:cNvSpPr/>
      </xdr:nvSpPr>
      <xdr:spPr>
        <a:xfrm>
          <a:off x="43603333" y="27326167"/>
          <a:ext cx="1090084" cy="497416"/>
        </a:xfrm>
        <a:prstGeom prst="rect">
          <a:avLst/>
        </a:prstGeom>
        <a:solidFill>
          <a:schemeClr val="bg2"/>
        </a:solidFill>
        <a:ln w="19050">
          <a:solidFill>
            <a:schemeClr val="accent5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r"/>
          <a:r>
            <a:rPr lang="ru-RU" sz="1600" b="1"/>
            <a:t>12</a:t>
          </a:r>
        </a:p>
      </xdr:txBody>
    </xdr:sp>
    <xdr:clientData/>
  </xdr:twoCellAnchor>
  <xdr:twoCellAnchor>
    <xdr:from>
      <xdr:col>104</xdr:col>
      <xdr:colOff>328083</xdr:colOff>
      <xdr:row>71</xdr:row>
      <xdr:rowOff>296333</xdr:rowOff>
    </xdr:from>
    <xdr:to>
      <xdr:col>106</xdr:col>
      <xdr:colOff>433917</xdr:colOff>
      <xdr:row>73</xdr:row>
      <xdr:rowOff>10582</xdr:rowOff>
    </xdr:to>
    <xdr:sp macro="" textlink="">
      <xdr:nvSpPr>
        <xdr:cNvPr id="15063" name="Прямоугольник 15062">
          <a:extLst>
            <a:ext uri="{FF2B5EF4-FFF2-40B4-BE49-F238E27FC236}">
              <a16:creationId xmlns:a16="http://schemas.microsoft.com/office/drawing/2014/main" xmlns="" id="{00000000-0008-0000-0000-0000D73A0000}"/>
            </a:ext>
          </a:extLst>
        </xdr:cNvPr>
        <xdr:cNvSpPr/>
      </xdr:nvSpPr>
      <xdr:spPr>
        <a:xfrm>
          <a:off x="46556083" y="27347333"/>
          <a:ext cx="994834" cy="476249"/>
        </a:xfrm>
        <a:prstGeom prst="rect">
          <a:avLst/>
        </a:prstGeom>
        <a:solidFill>
          <a:schemeClr val="bg2"/>
        </a:solidFill>
        <a:ln w="19050">
          <a:solidFill>
            <a:schemeClr val="accent5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r"/>
          <a:r>
            <a:rPr lang="ru-RU" sz="1600" b="1"/>
            <a:t>10</a:t>
          </a:r>
        </a:p>
      </xdr:txBody>
    </xdr:sp>
    <xdr:clientData/>
  </xdr:twoCellAnchor>
  <xdr:twoCellAnchor>
    <xdr:from>
      <xdr:col>116</xdr:col>
      <xdr:colOff>105833</xdr:colOff>
      <xdr:row>63</xdr:row>
      <xdr:rowOff>232833</xdr:rowOff>
    </xdr:from>
    <xdr:to>
      <xdr:col>118</xdr:col>
      <xdr:colOff>158750</xdr:colOff>
      <xdr:row>64</xdr:row>
      <xdr:rowOff>264583</xdr:rowOff>
    </xdr:to>
    <xdr:sp macro="" textlink="">
      <xdr:nvSpPr>
        <xdr:cNvPr id="15072" name="Прямоугольник 15071">
          <a:extLst>
            <a:ext uri="{FF2B5EF4-FFF2-40B4-BE49-F238E27FC236}">
              <a16:creationId xmlns:a16="http://schemas.microsoft.com/office/drawing/2014/main" xmlns="" id="{00000000-0008-0000-0000-0000E03A0000}"/>
            </a:ext>
          </a:extLst>
        </xdr:cNvPr>
        <xdr:cNvSpPr/>
      </xdr:nvSpPr>
      <xdr:spPr>
        <a:xfrm>
          <a:off x="51667833" y="24235833"/>
          <a:ext cx="941917" cy="412750"/>
        </a:xfrm>
        <a:prstGeom prst="rect">
          <a:avLst/>
        </a:prstGeom>
        <a:solidFill>
          <a:schemeClr val="bg2"/>
        </a:solidFill>
        <a:ln w="19050">
          <a:solidFill>
            <a:schemeClr val="accent5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r"/>
          <a:r>
            <a:rPr lang="ru-RU" sz="1600" b="1"/>
            <a:t>1</a:t>
          </a:r>
        </a:p>
      </xdr:txBody>
    </xdr:sp>
    <xdr:clientData/>
  </xdr:twoCellAnchor>
  <xdr:twoCellAnchor>
    <xdr:from>
      <xdr:col>116</xdr:col>
      <xdr:colOff>381000</xdr:colOff>
      <xdr:row>72</xdr:row>
      <xdr:rowOff>169334</xdr:rowOff>
    </xdr:from>
    <xdr:to>
      <xdr:col>119</xdr:col>
      <xdr:colOff>285750</xdr:colOff>
      <xdr:row>73</xdr:row>
      <xdr:rowOff>243417</xdr:rowOff>
    </xdr:to>
    <xdr:sp macro="" textlink="">
      <xdr:nvSpPr>
        <xdr:cNvPr id="15075" name="Прямоугольник 15074">
          <a:extLst>
            <a:ext uri="{FF2B5EF4-FFF2-40B4-BE49-F238E27FC236}">
              <a16:creationId xmlns:a16="http://schemas.microsoft.com/office/drawing/2014/main" xmlns="" id="{00000000-0008-0000-0000-0000E33A0000}"/>
            </a:ext>
          </a:extLst>
        </xdr:cNvPr>
        <xdr:cNvSpPr/>
      </xdr:nvSpPr>
      <xdr:spPr>
        <a:xfrm>
          <a:off x="51943000" y="27601334"/>
          <a:ext cx="1238250" cy="455083"/>
        </a:xfrm>
        <a:prstGeom prst="rect">
          <a:avLst/>
        </a:prstGeom>
        <a:solidFill>
          <a:schemeClr val="bg2"/>
        </a:solidFill>
        <a:ln w="19050">
          <a:solidFill>
            <a:schemeClr val="accent5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r"/>
          <a:r>
            <a:rPr lang="ru-RU" sz="1800" b="1"/>
            <a:t>5</a:t>
          </a:r>
        </a:p>
      </xdr:txBody>
    </xdr:sp>
    <xdr:clientData/>
  </xdr:twoCellAnchor>
  <xdr:twoCellAnchor>
    <xdr:from>
      <xdr:col>125</xdr:col>
      <xdr:colOff>328083</xdr:colOff>
      <xdr:row>74</xdr:row>
      <xdr:rowOff>222250</xdr:rowOff>
    </xdr:from>
    <xdr:to>
      <xdr:col>128</xdr:col>
      <xdr:colOff>402167</xdr:colOff>
      <xdr:row>76</xdr:row>
      <xdr:rowOff>52917</xdr:rowOff>
    </xdr:to>
    <xdr:sp macro="" textlink="">
      <xdr:nvSpPr>
        <xdr:cNvPr id="15077" name="Прямоугольник 15076">
          <a:extLst>
            <a:ext uri="{FF2B5EF4-FFF2-40B4-BE49-F238E27FC236}">
              <a16:creationId xmlns:a16="http://schemas.microsoft.com/office/drawing/2014/main" xmlns="" id="{00000000-0008-0000-0000-0000E53A0000}"/>
            </a:ext>
          </a:extLst>
        </xdr:cNvPr>
        <xdr:cNvSpPr/>
      </xdr:nvSpPr>
      <xdr:spPr>
        <a:xfrm>
          <a:off x="55890583" y="28416250"/>
          <a:ext cx="1407584" cy="592667"/>
        </a:xfrm>
        <a:prstGeom prst="rect">
          <a:avLst/>
        </a:prstGeom>
        <a:solidFill>
          <a:schemeClr val="bg2"/>
        </a:solidFill>
        <a:ln w="12700">
          <a:solidFill>
            <a:schemeClr val="accent5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r"/>
          <a:r>
            <a:rPr lang="ru-RU" sz="1800" b="1"/>
            <a:t>9</a:t>
          </a:r>
        </a:p>
      </xdr:txBody>
    </xdr:sp>
    <xdr:clientData/>
  </xdr:twoCellAnchor>
  <xdr:twoCellAnchor>
    <xdr:from>
      <xdr:col>136</xdr:col>
      <xdr:colOff>441113</xdr:colOff>
      <xdr:row>50</xdr:row>
      <xdr:rowOff>10583</xdr:rowOff>
    </xdr:from>
    <xdr:to>
      <xdr:col>137</xdr:col>
      <xdr:colOff>42332</xdr:colOff>
      <xdr:row>50</xdr:row>
      <xdr:rowOff>84667</xdr:rowOff>
    </xdr:to>
    <xdr:sp macro="" textlink="">
      <xdr:nvSpPr>
        <xdr:cNvPr id="15083" name="Овал 15082">
          <a:extLst>
            <a:ext uri="{FF2B5EF4-FFF2-40B4-BE49-F238E27FC236}">
              <a16:creationId xmlns:a16="http://schemas.microsoft.com/office/drawing/2014/main" xmlns="" id="{00000000-0008-0000-0000-0000EB3A0000}"/>
            </a:ext>
          </a:extLst>
        </xdr:cNvPr>
        <xdr:cNvSpPr/>
      </xdr:nvSpPr>
      <xdr:spPr>
        <a:xfrm>
          <a:off x="60893113" y="19060583"/>
          <a:ext cx="45719" cy="74084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131</xdr:col>
      <xdr:colOff>74083</xdr:colOff>
      <xdr:row>63</xdr:row>
      <xdr:rowOff>105833</xdr:rowOff>
    </xdr:from>
    <xdr:to>
      <xdr:col>134</xdr:col>
      <xdr:colOff>349250</xdr:colOff>
      <xdr:row>64</xdr:row>
      <xdr:rowOff>349250</xdr:rowOff>
    </xdr:to>
    <xdr:sp macro="" textlink="">
      <xdr:nvSpPr>
        <xdr:cNvPr id="15086" name="Прямоугольник 15085">
          <a:extLst>
            <a:ext uri="{FF2B5EF4-FFF2-40B4-BE49-F238E27FC236}">
              <a16:creationId xmlns:a16="http://schemas.microsoft.com/office/drawing/2014/main" xmlns="" id="{00000000-0008-0000-0000-0000EE3A0000}"/>
            </a:ext>
          </a:extLst>
        </xdr:cNvPr>
        <xdr:cNvSpPr/>
      </xdr:nvSpPr>
      <xdr:spPr>
        <a:xfrm>
          <a:off x="58303583" y="24108833"/>
          <a:ext cx="1608667" cy="624417"/>
        </a:xfrm>
        <a:prstGeom prst="rect">
          <a:avLst/>
        </a:prstGeom>
        <a:solidFill>
          <a:schemeClr val="bg1">
            <a:lumMod val="85000"/>
          </a:schemeClr>
        </a:solidFill>
        <a:ln w="28575">
          <a:solidFill>
            <a:schemeClr val="accent5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r"/>
          <a:r>
            <a:rPr lang="ru-RU" sz="1600" b="1"/>
            <a:t>3</a:t>
          </a:r>
        </a:p>
      </xdr:txBody>
    </xdr:sp>
    <xdr:clientData/>
  </xdr:twoCellAnchor>
  <xdr:twoCellAnchor>
    <xdr:from>
      <xdr:col>150</xdr:col>
      <xdr:colOff>0</xdr:colOff>
      <xdr:row>40</xdr:row>
      <xdr:rowOff>201083</xdr:rowOff>
    </xdr:from>
    <xdr:to>
      <xdr:col>152</xdr:col>
      <xdr:colOff>433917</xdr:colOff>
      <xdr:row>42</xdr:row>
      <xdr:rowOff>148167</xdr:rowOff>
    </xdr:to>
    <xdr:sp macro="" textlink="">
      <xdr:nvSpPr>
        <xdr:cNvPr id="15091" name="Прямоугольник 15090">
          <a:extLst>
            <a:ext uri="{FF2B5EF4-FFF2-40B4-BE49-F238E27FC236}">
              <a16:creationId xmlns:a16="http://schemas.microsoft.com/office/drawing/2014/main" xmlns="" id="{00000000-0008-0000-0000-0000F33A0000}"/>
            </a:ext>
          </a:extLst>
        </xdr:cNvPr>
        <xdr:cNvSpPr/>
      </xdr:nvSpPr>
      <xdr:spPr>
        <a:xfrm>
          <a:off x="66675000" y="15441083"/>
          <a:ext cx="1322917" cy="709084"/>
        </a:xfrm>
        <a:prstGeom prst="rect">
          <a:avLst/>
        </a:prstGeom>
        <a:solidFill>
          <a:schemeClr val="bg2"/>
        </a:solidFill>
        <a:ln w="28575">
          <a:solidFill>
            <a:schemeClr val="accent5">
              <a:lumMod val="60000"/>
              <a:lumOff val="40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r"/>
          <a:r>
            <a:rPr lang="ru-RU" sz="1600" b="1"/>
            <a:t>37</a:t>
          </a:r>
        </a:p>
      </xdr:txBody>
    </xdr:sp>
    <xdr:clientData/>
  </xdr:twoCellAnchor>
  <xdr:twoCellAnchor>
    <xdr:from>
      <xdr:col>163</xdr:col>
      <xdr:colOff>63500</xdr:colOff>
      <xdr:row>2</xdr:row>
      <xdr:rowOff>169333</xdr:rowOff>
    </xdr:from>
    <xdr:to>
      <xdr:col>166</xdr:col>
      <xdr:colOff>10583</xdr:colOff>
      <xdr:row>3</xdr:row>
      <xdr:rowOff>338667</xdr:rowOff>
    </xdr:to>
    <xdr:sp macro="" textlink="">
      <xdr:nvSpPr>
        <xdr:cNvPr id="15094" name="Прямоугольник 15093">
          <a:extLst>
            <a:ext uri="{FF2B5EF4-FFF2-40B4-BE49-F238E27FC236}">
              <a16:creationId xmlns:a16="http://schemas.microsoft.com/office/drawing/2014/main" xmlns="" id="{00000000-0008-0000-0000-0000F63A0000}"/>
            </a:ext>
          </a:extLst>
        </xdr:cNvPr>
        <xdr:cNvSpPr/>
      </xdr:nvSpPr>
      <xdr:spPr>
        <a:xfrm>
          <a:off x="72517000" y="762000"/>
          <a:ext cx="1280583" cy="338667"/>
        </a:xfrm>
        <a:prstGeom prst="rect">
          <a:avLst/>
        </a:prstGeom>
        <a:solidFill>
          <a:schemeClr val="bg2"/>
        </a:solidFill>
        <a:ln w="28575">
          <a:solidFill>
            <a:schemeClr val="accent5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r"/>
          <a:r>
            <a:rPr lang="ru-RU" sz="1600" b="1"/>
            <a:t>33</a:t>
          </a:r>
        </a:p>
      </xdr:txBody>
    </xdr:sp>
    <xdr:clientData/>
  </xdr:twoCellAnchor>
  <xdr:twoCellAnchor>
    <xdr:from>
      <xdr:col>172</xdr:col>
      <xdr:colOff>306917</xdr:colOff>
      <xdr:row>23</xdr:row>
      <xdr:rowOff>74084</xdr:rowOff>
    </xdr:from>
    <xdr:to>
      <xdr:col>176</xdr:col>
      <xdr:colOff>10583</xdr:colOff>
      <xdr:row>24</xdr:row>
      <xdr:rowOff>317500</xdr:rowOff>
    </xdr:to>
    <xdr:sp macro="" textlink="">
      <xdr:nvSpPr>
        <xdr:cNvPr id="9" name="Прямоугольник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/>
      </xdr:nvSpPr>
      <xdr:spPr>
        <a:xfrm>
          <a:off x="76760917" y="8837084"/>
          <a:ext cx="1481666" cy="624416"/>
        </a:xfrm>
        <a:prstGeom prst="rect">
          <a:avLst/>
        </a:prstGeom>
        <a:solidFill>
          <a:schemeClr val="bg2"/>
        </a:solidFill>
        <a:ln w="28575">
          <a:solidFill>
            <a:schemeClr val="accent5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r"/>
          <a:r>
            <a:rPr lang="ru-RU" sz="1600" b="1"/>
            <a:t>33А</a:t>
          </a:r>
        </a:p>
      </xdr:txBody>
    </xdr:sp>
    <xdr:clientData/>
  </xdr:twoCellAnchor>
  <xdr:twoCellAnchor>
    <xdr:from>
      <xdr:col>182</xdr:col>
      <xdr:colOff>193676</xdr:colOff>
      <xdr:row>30</xdr:row>
      <xdr:rowOff>289983</xdr:rowOff>
    </xdr:from>
    <xdr:to>
      <xdr:col>186</xdr:col>
      <xdr:colOff>130175</xdr:colOff>
      <xdr:row>32</xdr:row>
      <xdr:rowOff>332316</xdr:rowOff>
    </xdr:to>
    <xdr:sp macro="" textlink="">
      <xdr:nvSpPr>
        <xdr:cNvPr id="11" name="Прямоугольник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/>
      </xdr:nvSpPr>
      <xdr:spPr>
        <a:xfrm>
          <a:off x="83394551" y="11719983"/>
          <a:ext cx="1727199" cy="804333"/>
        </a:xfrm>
        <a:prstGeom prst="rect">
          <a:avLst/>
        </a:prstGeom>
        <a:solidFill>
          <a:schemeClr val="bg2"/>
        </a:solidFill>
        <a:ln w="28575">
          <a:solidFill>
            <a:schemeClr val="accent5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r"/>
          <a:r>
            <a:rPr lang="ru-RU" sz="1600" b="1"/>
            <a:t>40</a:t>
          </a:r>
        </a:p>
      </xdr:txBody>
    </xdr:sp>
    <xdr:clientData/>
  </xdr:twoCellAnchor>
  <xdr:twoCellAnchor>
    <xdr:from>
      <xdr:col>189</xdr:col>
      <xdr:colOff>296334</xdr:colOff>
      <xdr:row>30</xdr:row>
      <xdr:rowOff>296333</xdr:rowOff>
    </xdr:from>
    <xdr:to>
      <xdr:col>193</xdr:col>
      <xdr:colOff>306917</xdr:colOff>
      <xdr:row>32</xdr:row>
      <xdr:rowOff>338666</xdr:rowOff>
    </xdr:to>
    <xdr:sp macro="" textlink="">
      <xdr:nvSpPr>
        <xdr:cNvPr id="12" name="Прямоугольник 1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/>
      </xdr:nvSpPr>
      <xdr:spPr>
        <a:xfrm>
          <a:off x="84306834" y="11726333"/>
          <a:ext cx="1788583" cy="804333"/>
        </a:xfrm>
        <a:prstGeom prst="rect">
          <a:avLst/>
        </a:prstGeom>
        <a:solidFill>
          <a:schemeClr val="bg2"/>
        </a:solidFill>
        <a:ln w="19050">
          <a:solidFill>
            <a:schemeClr val="accent5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r"/>
          <a:r>
            <a:rPr lang="ru-RU" sz="1600" b="1"/>
            <a:t>42</a:t>
          </a:r>
        </a:p>
      </xdr:txBody>
    </xdr:sp>
    <xdr:clientData/>
  </xdr:twoCellAnchor>
  <xdr:twoCellAnchor>
    <xdr:from>
      <xdr:col>184</xdr:col>
      <xdr:colOff>222249</xdr:colOff>
      <xdr:row>33</xdr:row>
      <xdr:rowOff>359832</xdr:rowOff>
    </xdr:from>
    <xdr:to>
      <xdr:col>184</xdr:col>
      <xdr:colOff>328082</xdr:colOff>
      <xdr:row>34</xdr:row>
      <xdr:rowOff>24551</xdr:rowOff>
    </xdr:to>
    <xdr:sp macro="" textlink="">
      <xdr:nvSpPr>
        <xdr:cNvPr id="14" name="Овал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/>
      </xdr:nvSpPr>
      <xdr:spPr>
        <a:xfrm flipH="1" flipV="1">
          <a:off x="83735332" y="12932832"/>
          <a:ext cx="105833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191</xdr:col>
      <xdr:colOff>402167</xdr:colOff>
      <xdr:row>33</xdr:row>
      <xdr:rowOff>370417</xdr:rowOff>
    </xdr:from>
    <xdr:to>
      <xdr:col>192</xdr:col>
      <xdr:colOff>21167</xdr:colOff>
      <xdr:row>34</xdr:row>
      <xdr:rowOff>52917</xdr:rowOff>
    </xdr:to>
    <xdr:sp macro="" textlink="">
      <xdr:nvSpPr>
        <xdr:cNvPr id="15" name="Овал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/>
      </xdr:nvSpPr>
      <xdr:spPr>
        <a:xfrm>
          <a:off x="85301667" y="12943417"/>
          <a:ext cx="63500" cy="635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176</xdr:col>
      <xdr:colOff>42333</xdr:colOff>
      <xdr:row>44</xdr:row>
      <xdr:rowOff>338667</xdr:rowOff>
    </xdr:from>
    <xdr:to>
      <xdr:col>179</xdr:col>
      <xdr:colOff>222250</xdr:colOff>
      <xdr:row>46</xdr:row>
      <xdr:rowOff>264583</xdr:rowOff>
    </xdr:to>
    <xdr:sp macro="" textlink="">
      <xdr:nvSpPr>
        <xdr:cNvPr id="19" name="Прямоугольник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/>
      </xdr:nvSpPr>
      <xdr:spPr>
        <a:xfrm>
          <a:off x="78274333" y="17102667"/>
          <a:ext cx="1513417" cy="687916"/>
        </a:xfrm>
        <a:prstGeom prst="rect">
          <a:avLst/>
        </a:prstGeom>
        <a:solidFill>
          <a:schemeClr val="bg2"/>
        </a:solidFill>
        <a:ln w="28575">
          <a:solidFill>
            <a:schemeClr val="accent5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r"/>
          <a:r>
            <a:rPr lang="ru-RU" sz="1600" b="1"/>
            <a:t>2а</a:t>
          </a:r>
        </a:p>
      </xdr:txBody>
    </xdr:sp>
    <xdr:clientData/>
  </xdr:twoCellAnchor>
  <xdr:twoCellAnchor>
    <xdr:from>
      <xdr:col>203</xdr:col>
      <xdr:colOff>17781</xdr:colOff>
      <xdr:row>34</xdr:row>
      <xdr:rowOff>7198</xdr:rowOff>
    </xdr:from>
    <xdr:to>
      <xdr:col>203</xdr:col>
      <xdr:colOff>63500</xdr:colOff>
      <xdr:row>34</xdr:row>
      <xdr:rowOff>52917</xdr:rowOff>
    </xdr:to>
    <xdr:sp macro="" textlink="">
      <xdr:nvSpPr>
        <xdr:cNvPr id="20" name="Овал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/>
      </xdr:nvSpPr>
      <xdr:spPr>
        <a:xfrm>
          <a:off x="89362281" y="12961198"/>
          <a:ext cx="45719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200</xdr:col>
      <xdr:colOff>285750</xdr:colOff>
      <xdr:row>30</xdr:row>
      <xdr:rowOff>296334</xdr:rowOff>
    </xdr:from>
    <xdr:to>
      <xdr:col>205</xdr:col>
      <xdr:colOff>31750</xdr:colOff>
      <xdr:row>32</xdr:row>
      <xdr:rowOff>306917</xdr:rowOff>
    </xdr:to>
    <xdr:sp macro="" textlink="">
      <xdr:nvSpPr>
        <xdr:cNvPr id="21" name="Прямоугольник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/>
      </xdr:nvSpPr>
      <xdr:spPr>
        <a:xfrm>
          <a:off x="88296750" y="11726334"/>
          <a:ext cx="1968500" cy="772583"/>
        </a:xfrm>
        <a:prstGeom prst="rect">
          <a:avLst/>
        </a:prstGeom>
        <a:solidFill>
          <a:schemeClr val="bg2"/>
        </a:solidFill>
        <a:ln w="28575">
          <a:solidFill>
            <a:schemeClr val="accent5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r"/>
          <a:r>
            <a:rPr lang="ru-RU" sz="1600" b="1"/>
            <a:t>44</a:t>
          </a:r>
        </a:p>
      </xdr:txBody>
    </xdr:sp>
    <xdr:clientData/>
  </xdr:twoCellAnchor>
  <xdr:twoCellAnchor>
    <xdr:from>
      <xdr:col>201</xdr:col>
      <xdr:colOff>158750</xdr:colOff>
      <xdr:row>24</xdr:row>
      <xdr:rowOff>42333</xdr:rowOff>
    </xdr:from>
    <xdr:to>
      <xdr:col>205</xdr:col>
      <xdr:colOff>201083</xdr:colOff>
      <xdr:row>25</xdr:row>
      <xdr:rowOff>349250</xdr:rowOff>
    </xdr:to>
    <xdr:sp macro="" textlink="">
      <xdr:nvSpPr>
        <xdr:cNvPr id="25" name="Прямоугольник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/>
      </xdr:nvSpPr>
      <xdr:spPr>
        <a:xfrm>
          <a:off x="88614250" y="9186333"/>
          <a:ext cx="1820333" cy="687917"/>
        </a:xfrm>
        <a:prstGeom prst="rect">
          <a:avLst/>
        </a:prstGeom>
        <a:solidFill>
          <a:schemeClr val="bg2"/>
        </a:solidFill>
        <a:ln w="28575">
          <a:solidFill>
            <a:schemeClr val="accent5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r"/>
          <a:r>
            <a:rPr lang="ru-RU" sz="1600" b="1"/>
            <a:t>44а</a:t>
          </a:r>
        </a:p>
      </xdr:txBody>
    </xdr:sp>
    <xdr:clientData/>
  </xdr:twoCellAnchor>
  <xdr:twoCellAnchor>
    <xdr:from>
      <xdr:col>227</xdr:col>
      <xdr:colOff>158749</xdr:colOff>
      <xdr:row>31</xdr:row>
      <xdr:rowOff>370416</xdr:rowOff>
    </xdr:from>
    <xdr:to>
      <xdr:col>229</xdr:col>
      <xdr:colOff>10584</xdr:colOff>
      <xdr:row>36</xdr:row>
      <xdr:rowOff>105833</xdr:rowOff>
    </xdr:to>
    <xdr:sp macro="" textlink="">
      <xdr:nvSpPr>
        <xdr:cNvPr id="27" name="Прямоугольник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/>
      </xdr:nvSpPr>
      <xdr:spPr>
        <a:xfrm>
          <a:off x="99578582" y="12181416"/>
          <a:ext cx="740835" cy="1640417"/>
        </a:xfrm>
        <a:prstGeom prst="rect">
          <a:avLst/>
        </a:prstGeom>
        <a:solidFill>
          <a:schemeClr val="bg2"/>
        </a:solidFill>
        <a:ln w="28575">
          <a:solidFill>
            <a:schemeClr val="accent5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r"/>
          <a:r>
            <a:rPr lang="ru-RU" sz="1600" b="1"/>
            <a:t>50</a:t>
          </a:r>
        </a:p>
      </xdr:txBody>
    </xdr:sp>
    <xdr:clientData/>
  </xdr:twoCellAnchor>
  <xdr:twoCellAnchor>
    <xdr:from>
      <xdr:col>86</xdr:col>
      <xdr:colOff>349250</xdr:colOff>
      <xdr:row>31</xdr:row>
      <xdr:rowOff>169333</xdr:rowOff>
    </xdr:from>
    <xdr:to>
      <xdr:col>89</xdr:col>
      <xdr:colOff>190500</xdr:colOff>
      <xdr:row>32</xdr:row>
      <xdr:rowOff>359833</xdr:rowOff>
    </xdr:to>
    <xdr:sp macro="" textlink="">
      <xdr:nvSpPr>
        <xdr:cNvPr id="30" name="Прямоугольник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/>
      </xdr:nvSpPr>
      <xdr:spPr>
        <a:xfrm>
          <a:off x="38576250" y="11980333"/>
          <a:ext cx="1174750" cy="571500"/>
        </a:xfrm>
        <a:prstGeom prst="rect">
          <a:avLst/>
        </a:prstGeom>
        <a:solidFill>
          <a:schemeClr val="bg2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r"/>
          <a:r>
            <a:rPr lang="ru-RU" sz="1400" b="1"/>
            <a:t>20       </a:t>
          </a:r>
        </a:p>
      </xdr:txBody>
    </xdr:sp>
    <xdr:clientData/>
  </xdr:twoCellAnchor>
  <xdr:twoCellAnchor>
    <xdr:from>
      <xdr:col>158</xdr:col>
      <xdr:colOff>31750</xdr:colOff>
      <xdr:row>40</xdr:row>
      <xdr:rowOff>201083</xdr:rowOff>
    </xdr:from>
    <xdr:to>
      <xdr:col>162</xdr:col>
      <xdr:colOff>10583</xdr:colOff>
      <xdr:row>42</xdr:row>
      <xdr:rowOff>42333</xdr:rowOff>
    </xdr:to>
    <xdr:sp macro="" textlink="">
      <xdr:nvSpPr>
        <xdr:cNvPr id="32" name="Прямоугольник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/>
      </xdr:nvSpPr>
      <xdr:spPr>
        <a:xfrm>
          <a:off x="70262750" y="15441083"/>
          <a:ext cx="1756833" cy="603250"/>
        </a:xfrm>
        <a:prstGeom prst="rect">
          <a:avLst/>
        </a:prstGeom>
        <a:solidFill>
          <a:schemeClr val="bg2"/>
        </a:solidFill>
        <a:ln>
          <a:solidFill>
            <a:schemeClr val="accent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r"/>
          <a:r>
            <a:rPr lang="en-US" sz="1400" b="1"/>
            <a:t>39</a:t>
          </a:r>
          <a:endParaRPr lang="ru-RU" sz="1400" b="1"/>
        </a:p>
      </xdr:txBody>
    </xdr:sp>
    <xdr:clientData/>
  </xdr:twoCellAnchor>
  <xdr:twoCellAnchor>
    <xdr:from>
      <xdr:col>69</xdr:col>
      <xdr:colOff>95250</xdr:colOff>
      <xdr:row>73</xdr:row>
      <xdr:rowOff>116417</xdr:rowOff>
    </xdr:from>
    <xdr:to>
      <xdr:col>69</xdr:col>
      <xdr:colOff>105833</xdr:colOff>
      <xdr:row>74</xdr:row>
      <xdr:rowOff>306917</xdr:rowOff>
    </xdr:to>
    <xdr:cxnSp macro="">
      <xdr:nvCxnSpPr>
        <xdr:cNvPr id="38" name="Прямая соединительная линия 37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CxnSpPr/>
      </xdr:nvCxnSpPr>
      <xdr:spPr>
        <a:xfrm flipV="1">
          <a:off x="30765750" y="27929417"/>
          <a:ext cx="10583" cy="571500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118</xdr:col>
      <xdr:colOff>391585</xdr:colOff>
      <xdr:row>44</xdr:row>
      <xdr:rowOff>370417</xdr:rowOff>
    </xdr:from>
    <xdr:to>
      <xdr:col>119</xdr:col>
      <xdr:colOff>338668</xdr:colOff>
      <xdr:row>45</xdr:row>
      <xdr:rowOff>169333</xdr:rowOff>
    </xdr:to>
    <xdr:cxnSp macro="">
      <xdr:nvCxnSpPr>
        <xdr:cNvPr id="28" name="Прямая соединительная линия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CxnSpPr/>
      </xdr:nvCxnSpPr>
      <xdr:spPr>
        <a:xfrm flipV="1">
          <a:off x="54567668" y="17134417"/>
          <a:ext cx="391583" cy="179916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328083</xdr:colOff>
      <xdr:row>24</xdr:row>
      <xdr:rowOff>349250</xdr:rowOff>
    </xdr:from>
    <xdr:to>
      <xdr:col>16</xdr:col>
      <xdr:colOff>349250</xdr:colOff>
      <xdr:row>25</xdr:row>
      <xdr:rowOff>306917</xdr:rowOff>
    </xdr:to>
    <xdr:cxnSp macro="">
      <xdr:nvCxnSpPr>
        <xdr:cNvPr id="29" name="Прямая соединительная линия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CxnSpPr/>
      </xdr:nvCxnSpPr>
      <xdr:spPr>
        <a:xfrm>
          <a:off x="7440083" y="9493250"/>
          <a:ext cx="21167" cy="338667"/>
        </a:xfrm>
        <a:prstGeom prst="line">
          <a:avLst/>
        </a:prstGeom>
        <a:ln w="222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137583</xdr:colOff>
      <xdr:row>20</xdr:row>
      <xdr:rowOff>243417</xdr:rowOff>
    </xdr:from>
    <xdr:to>
      <xdr:col>26</xdr:col>
      <xdr:colOff>21167</xdr:colOff>
      <xdr:row>20</xdr:row>
      <xdr:rowOff>328083</xdr:rowOff>
    </xdr:to>
    <xdr:cxnSp macro="">
      <xdr:nvCxnSpPr>
        <xdr:cNvPr id="34" name="Прямая соединительная линия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CxnSpPr/>
      </xdr:nvCxnSpPr>
      <xdr:spPr>
        <a:xfrm>
          <a:off x="11250083" y="7863417"/>
          <a:ext cx="328084" cy="84666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39956</xdr:colOff>
      <xdr:row>20</xdr:row>
      <xdr:rowOff>286180</xdr:rowOff>
    </xdr:from>
    <xdr:to>
      <xdr:col>26</xdr:col>
      <xdr:colOff>158750</xdr:colOff>
      <xdr:row>21</xdr:row>
      <xdr:rowOff>179918</xdr:rowOff>
    </xdr:to>
    <xdr:cxnSp macro="">
      <xdr:nvCxnSpPr>
        <xdr:cNvPr id="47" name="Прямая соединительная линия 46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CxnSpPr/>
      </xdr:nvCxnSpPr>
      <xdr:spPr>
        <a:xfrm>
          <a:off x="13322039" y="7906180"/>
          <a:ext cx="118794" cy="274738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84667</xdr:colOff>
      <xdr:row>22</xdr:row>
      <xdr:rowOff>74084</xdr:rowOff>
    </xdr:from>
    <xdr:to>
      <xdr:col>25</xdr:col>
      <xdr:colOff>391584</xdr:colOff>
      <xdr:row>22</xdr:row>
      <xdr:rowOff>74084</xdr:rowOff>
    </xdr:to>
    <xdr:cxnSp macro="">
      <xdr:nvCxnSpPr>
        <xdr:cNvPr id="15041" name="Прямая соединительная линия 15040">
          <a:extLst>
            <a:ext uri="{FF2B5EF4-FFF2-40B4-BE49-F238E27FC236}">
              <a16:creationId xmlns:a16="http://schemas.microsoft.com/office/drawing/2014/main" xmlns="" id="{00000000-0008-0000-0000-0000C13A0000}"/>
            </a:ext>
          </a:extLst>
        </xdr:cNvPr>
        <xdr:cNvCxnSpPr/>
      </xdr:nvCxnSpPr>
      <xdr:spPr>
        <a:xfrm>
          <a:off x="11197167" y="8456084"/>
          <a:ext cx="306917" cy="0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251947</xdr:colOff>
      <xdr:row>44</xdr:row>
      <xdr:rowOff>221191</xdr:rowOff>
    </xdr:from>
    <xdr:to>
      <xdr:col>31</xdr:col>
      <xdr:colOff>275167</xdr:colOff>
      <xdr:row>47</xdr:row>
      <xdr:rowOff>253999</xdr:rowOff>
    </xdr:to>
    <xdr:cxnSp macro="">
      <xdr:nvCxnSpPr>
        <xdr:cNvPr id="15045" name="Прямая соединительная линия 15044">
          <a:extLst>
            <a:ext uri="{FF2B5EF4-FFF2-40B4-BE49-F238E27FC236}">
              <a16:creationId xmlns:a16="http://schemas.microsoft.com/office/drawing/2014/main" xmlns="" id="{00000000-0008-0000-0000-0000C53A0000}"/>
            </a:ext>
          </a:extLst>
        </xdr:cNvPr>
        <xdr:cNvCxnSpPr>
          <a:stCxn id="1701" idx="4"/>
        </xdr:cNvCxnSpPr>
      </xdr:nvCxnSpPr>
      <xdr:spPr>
        <a:xfrm>
          <a:off x="14031447" y="16985191"/>
          <a:ext cx="23220" cy="1175808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116417</xdr:colOff>
      <xdr:row>45</xdr:row>
      <xdr:rowOff>95250</xdr:rowOff>
    </xdr:from>
    <xdr:to>
      <xdr:col>31</xdr:col>
      <xdr:colOff>391583</xdr:colOff>
      <xdr:row>46</xdr:row>
      <xdr:rowOff>74083</xdr:rowOff>
    </xdr:to>
    <xdr:sp macro="" textlink="">
      <xdr:nvSpPr>
        <xdr:cNvPr id="15065" name="Умножение 15064">
          <a:extLst>
            <a:ext uri="{FF2B5EF4-FFF2-40B4-BE49-F238E27FC236}">
              <a16:creationId xmlns:a16="http://schemas.microsoft.com/office/drawing/2014/main" xmlns="" id="{00000000-0008-0000-0000-0000D93A0000}"/>
            </a:ext>
          </a:extLst>
        </xdr:cNvPr>
        <xdr:cNvSpPr/>
      </xdr:nvSpPr>
      <xdr:spPr>
        <a:xfrm>
          <a:off x="13895917" y="17240250"/>
          <a:ext cx="275166" cy="359833"/>
        </a:xfrm>
        <a:prstGeom prst="mathMultiply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41</xdr:col>
      <xdr:colOff>232834</xdr:colOff>
      <xdr:row>15</xdr:row>
      <xdr:rowOff>116417</xdr:rowOff>
    </xdr:from>
    <xdr:to>
      <xdr:col>42</xdr:col>
      <xdr:colOff>211667</xdr:colOff>
      <xdr:row>15</xdr:row>
      <xdr:rowOff>116417</xdr:rowOff>
    </xdr:to>
    <xdr:cxnSp macro="">
      <xdr:nvCxnSpPr>
        <xdr:cNvPr id="15081" name="Прямая соединительная линия 15080">
          <a:extLst>
            <a:ext uri="{FF2B5EF4-FFF2-40B4-BE49-F238E27FC236}">
              <a16:creationId xmlns:a16="http://schemas.microsoft.com/office/drawing/2014/main" xmlns="" id="{00000000-0008-0000-0000-0000E93A0000}"/>
            </a:ext>
          </a:extLst>
        </xdr:cNvPr>
        <xdr:cNvCxnSpPr/>
      </xdr:nvCxnSpPr>
      <xdr:spPr>
        <a:xfrm>
          <a:off x="20182417" y="5831417"/>
          <a:ext cx="423333" cy="0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359833</xdr:colOff>
      <xdr:row>50</xdr:row>
      <xdr:rowOff>0</xdr:rowOff>
    </xdr:from>
    <xdr:to>
      <xdr:col>40</xdr:col>
      <xdr:colOff>391583</xdr:colOff>
      <xdr:row>50</xdr:row>
      <xdr:rowOff>359834</xdr:rowOff>
    </xdr:to>
    <xdr:cxnSp macro="">
      <xdr:nvCxnSpPr>
        <xdr:cNvPr id="15084" name="Прямая соединительная линия 15083">
          <a:extLst>
            <a:ext uri="{FF2B5EF4-FFF2-40B4-BE49-F238E27FC236}">
              <a16:creationId xmlns:a16="http://schemas.microsoft.com/office/drawing/2014/main" xmlns="" id="{00000000-0008-0000-0000-0000EC3A0000}"/>
            </a:ext>
          </a:extLst>
        </xdr:cNvPr>
        <xdr:cNvCxnSpPr/>
      </xdr:nvCxnSpPr>
      <xdr:spPr>
        <a:xfrm>
          <a:off x="18139833" y="19050000"/>
          <a:ext cx="31750" cy="359834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349249</xdr:colOff>
      <xdr:row>73</xdr:row>
      <xdr:rowOff>264584</xdr:rowOff>
    </xdr:from>
    <xdr:to>
      <xdr:col>41</xdr:col>
      <xdr:colOff>359833</xdr:colOff>
      <xdr:row>74</xdr:row>
      <xdr:rowOff>254000</xdr:rowOff>
    </xdr:to>
    <xdr:cxnSp macro="">
      <xdr:nvCxnSpPr>
        <xdr:cNvPr id="15087" name="Прямая соединительная линия 15086">
          <a:extLst>
            <a:ext uri="{FF2B5EF4-FFF2-40B4-BE49-F238E27FC236}">
              <a16:creationId xmlns:a16="http://schemas.microsoft.com/office/drawing/2014/main" xmlns="" id="{00000000-0008-0000-0000-0000EF3A0000}"/>
            </a:ext>
          </a:extLst>
        </xdr:cNvPr>
        <xdr:cNvCxnSpPr/>
      </xdr:nvCxnSpPr>
      <xdr:spPr>
        <a:xfrm>
          <a:off x="20298832" y="27813001"/>
          <a:ext cx="10584" cy="370416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63500</xdr:colOff>
      <xdr:row>73</xdr:row>
      <xdr:rowOff>179917</xdr:rowOff>
    </xdr:from>
    <xdr:to>
      <xdr:col>43</xdr:col>
      <xdr:colOff>74084</xdr:colOff>
      <xdr:row>74</xdr:row>
      <xdr:rowOff>169333</xdr:rowOff>
    </xdr:to>
    <xdr:cxnSp macro="">
      <xdr:nvCxnSpPr>
        <xdr:cNvPr id="15095" name="Прямая соединительная линия 15094">
          <a:extLst>
            <a:ext uri="{FF2B5EF4-FFF2-40B4-BE49-F238E27FC236}">
              <a16:creationId xmlns:a16="http://schemas.microsoft.com/office/drawing/2014/main" xmlns="" id="{00000000-0008-0000-0000-0000F73A0000}"/>
            </a:ext>
          </a:extLst>
        </xdr:cNvPr>
        <xdr:cNvCxnSpPr/>
      </xdr:nvCxnSpPr>
      <xdr:spPr>
        <a:xfrm>
          <a:off x="19177000" y="27992917"/>
          <a:ext cx="10584" cy="370416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222251</xdr:colOff>
      <xdr:row>65</xdr:row>
      <xdr:rowOff>296333</xdr:rowOff>
    </xdr:from>
    <xdr:to>
      <xdr:col>42</xdr:col>
      <xdr:colOff>232833</xdr:colOff>
      <xdr:row>66</xdr:row>
      <xdr:rowOff>275167</xdr:rowOff>
    </xdr:to>
    <xdr:cxnSp macro="">
      <xdr:nvCxnSpPr>
        <xdr:cNvPr id="15101" name="Прямая соединительная линия 15100">
          <a:extLst>
            <a:ext uri="{FF2B5EF4-FFF2-40B4-BE49-F238E27FC236}">
              <a16:creationId xmlns:a16="http://schemas.microsoft.com/office/drawing/2014/main" xmlns="" id="{00000000-0008-0000-0000-0000FD3A0000}"/>
            </a:ext>
          </a:extLst>
        </xdr:cNvPr>
        <xdr:cNvCxnSpPr/>
      </xdr:nvCxnSpPr>
      <xdr:spPr>
        <a:xfrm>
          <a:off x="18891251" y="25061333"/>
          <a:ext cx="10582" cy="359834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84667</xdr:colOff>
      <xdr:row>44</xdr:row>
      <xdr:rowOff>317499</xdr:rowOff>
    </xdr:from>
    <xdr:to>
      <xdr:col>29</xdr:col>
      <xdr:colOff>42334</xdr:colOff>
      <xdr:row>44</xdr:row>
      <xdr:rowOff>317500</xdr:rowOff>
    </xdr:to>
    <xdr:cxnSp macro="">
      <xdr:nvCxnSpPr>
        <xdr:cNvPr id="323" name="Прямая соединительная линия 322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CxnSpPr/>
      </xdr:nvCxnSpPr>
      <xdr:spPr>
        <a:xfrm flipV="1">
          <a:off x="14255750" y="17081499"/>
          <a:ext cx="402167" cy="1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89</xdr:col>
      <xdr:colOff>224367</xdr:colOff>
      <xdr:row>16</xdr:row>
      <xdr:rowOff>311151</xdr:rowOff>
    </xdr:from>
    <xdr:to>
      <xdr:col>89</xdr:col>
      <xdr:colOff>228600</xdr:colOff>
      <xdr:row>18</xdr:row>
      <xdr:rowOff>152400</xdr:rowOff>
    </xdr:to>
    <xdr:cxnSp macro="">
      <xdr:nvCxnSpPr>
        <xdr:cNvPr id="327" name="Прямая соединительная линия 326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CxnSpPr/>
      </xdr:nvCxnSpPr>
      <xdr:spPr>
        <a:xfrm>
          <a:off x="41512067" y="6407151"/>
          <a:ext cx="4233" cy="603249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222250</xdr:colOff>
      <xdr:row>25</xdr:row>
      <xdr:rowOff>105833</xdr:rowOff>
    </xdr:from>
    <xdr:to>
      <xdr:col>84</xdr:col>
      <xdr:colOff>211667</xdr:colOff>
      <xdr:row>25</xdr:row>
      <xdr:rowOff>116417</xdr:rowOff>
    </xdr:to>
    <xdr:cxnSp macro="">
      <xdr:nvCxnSpPr>
        <xdr:cNvPr id="330" name="Прямая соединительная линия 329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CxnSpPr/>
      </xdr:nvCxnSpPr>
      <xdr:spPr>
        <a:xfrm flipV="1">
          <a:off x="38840833" y="9630833"/>
          <a:ext cx="433917" cy="10584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211667</xdr:colOff>
      <xdr:row>35</xdr:row>
      <xdr:rowOff>0</xdr:rowOff>
    </xdr:from>
    <xdr:to>
      <xdr:col>84</xdr:col>
      <xdr:colOff>190500</xdr:colOff>
      <xdr:row>35</xdr:row>
      <xdr:rowOff>10583</xdr:rowOff>
    </xdr:to>
    <xdr:cxnSp macro="">
      <xdr:nvCxnSpPr>
        <xdr:cNvPr id="342" name="Прямая соединительная линия 341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CxnSpPr/>
      </xdr:nvCxnSpPr>
      <xdr:spPr>
        <a:xfrm flipV="1">
          <a:off x="38830250" y="13335000"/>
          <a:ext cx="423333" cy="10583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61</xdr:col>
      <xdr:colOff>243417</xdr:colOff>
      <xdr:row>62</xdr:row>
      <xdr:rowOff>285750</xdr:rowOff>
    </xdr:from>
    <xdr:to>
      <xdr:col>62</xdr:col>
      <xdr:colOff>190500</xdr:colOff>
      <xdr:row>62</xdr:row>
      <xdr:rowOff>285751</xdr:rowOff>
    </xdr:to>
    <xdr:cxnSp macro="">
      <xdr:nvCxnSpPr>
        <xdr:cNvPr id="346" name="Прямая соединительная линия 345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CxnSpPr/>
      </xdr:nvCxnSpPr>
      <xdr:spPr>
        <a:xfrm>
          <a:off x="27357917" y="23907750"/>
          <a:ext cx="391583" cy="1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113</xdr:col>
      <xdr:colOff>296333</xdr:colOff>
      <xdr:row>60</xdr:row>
      <xdr:rowOff>232833</xdr:rowOff>
    </xdr:from>
    <xdr:to>
      <xdr:col>113</xdr:col>
      <xdr:colOff>306917</xdr:colOff>
      <xdr:row>61</xdr:row>
      <xdr:rowOff>158750</xdr:rowOff>
    </xdr:to>
    <xdr:cxnSp macro="">
      <xdr:nvCxnSpPr>
        <xdr:cNvPr id="359" name="Прямая соединительная линия 358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CxnSpPr/>
      </xdr:nvCxnSpPr>
      <xdr:spPr>
        <a:xfrm flipH="1">
          <a:off x="50524833" y="23092833"/>
          <a:ext cx="10584" cy="306917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108</xdr:col>
      <xdr:colOff>148167</xdr:colOff>
      <xdr:row>43</xdr:row>
      <xdr:rowOff>375708</xdr:rowOff>
    </xdr:from>
    <xdr:to>
      <xdr:col>112</xdr:col>
      <xdr:colOff>171450</xdr:colOff>
      <xdr:row>44</xdr:row>
      <xdr:rowOff>0</xdr:rowOff>
    </xdr:to>
    <xdr:cxnSp macro="">
      <xdr:nvCxnSpPr>
        <xdr:cNvPr id="391" name="Прямая соединительная линия 39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CxnSpPr>
          <a:stCxn id="15068" idx="6"/>
        </xdr:cNvCxnSpPr>
      </xdr:nvCxnSpPr>
      <xdr:spPr>
        <a:xfrm>
          <a:off x="50221092" y="16758708"/>
          <a:ext cx="1813983" cy="5292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161</xdr:col>
      <xdr:colOff>254000</xdr:colOff>
      <xdr:row>8</xdr:row>
      <xdr:rowOff>228600</xdr:rowOff>
    </xdr:from>
    <xdr:to>
      <xdr:col>162</xdr:col>
      <xdr:colOff>165100</xdr:colOff>
      <xdr:row>8</xdr:row>
      <xdr:rowOff>241300</xdr:rowOff>
    </xdr:to>
    <xdr:cxnSp macro="">
      <xdr:nvCxnSpPr>
        <xdr:cNvPr id="401" name="Прямая соединительная линия 4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CxnSpPr/>
      </xdr:nvCxnSpPr>
      <xdr:spPr>
        <a:xfrm flipH="1">
          <a:off x="73545700" y="3276600"/>
          <a:ext cx="355600" cy="12700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187</xdr:col>
      <xdr:colOff>169333</xdr:colOff>
      <xdr:row>26</xdr:row>
      <xdr:rowOff>179917</xdr:rowOff>
    </xdr:from>
    <xdr:to>
      <xdr:col>187</xdr:col>
      <xdr:colOff>169333</xdr:colOff>
      <xdr:row>27</xdr:row>
      <xdr:rowOff>137583</xdr:rowOff>
    </xdr:to>
    <xdr:cxnSp macro="">
      <xdr:nvCxnSpPr>
        <xdr:cNvPr id="15067" name="Прямая соединительная линия 15066">
          <a:extLst>
            <a:ext uri="{FF2B5EF4-FFF2-40B4-BE49-F238E27FC236}">
              <a16:creationId xmlns:a16="http://schemas.microsoft.com/office/drawing/2014/main" xmlns="" id="{00000000-0008-0000-0000-0000DB3A0000}"/>
            </a:ext>
          </a:extLst>
        </xdr:cNvPr>
        <xdr:cNvCxnSpPr/>
      </xdr:nvCxnSpPr>
      <xdr:spPr>
        <a:xfrm>
          <a:off x="83290833" y="10085917"/>
          <a:ext cx="0" cy="338666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137</xdr:col>
      <xdr:colOff>306917</xdr:colOff>
      <xdr:row>55</xdr:row>
      <xdr:rowOff>264583</xdr:rowOff>
    </xdr:from>
    <xdr:to>
      <xdr:col>137</xdr:col>
      <xdr:colOff>317500</xdr:colOff>
      <xdr:row>56</xdr:row>
      <xdr:rowOff>158750</xdr:rowOff>
    </xdr:to>
    <xdr:cxnSp macro="">
      <xdr:nvCxnSpPr>
        <xdr:cNvPr id="15080" name="Прямая соединительная линия 15079">
          <a:extLst>
            <a:ext uri="{FF2B5EF4-FFF2-40B4-BE49-F238E27FC236}">
              <a16:creationId xmlns:a16="http://schemas.microsoft.com/office/drawing/2014/main" xmlns="" id="{00000000-0008-0000-0000-0000E83A0000}"/>
            </a:ext>
          </a:extLst>
        </xdr:cNvPr>
        <xdr:cNvCxnSpPr/>
      </xdr:nvCxnSpPr>
      <xdr:spPr>
        <a:xfrm flipH="1">
          <a:off x="61203417" y="21219583"/>
          <a:ext cx="10583" cy="275167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69</xdr:col>
      <xdr:colOff>133350</xdr:colOff>
      <xdr:row>66</xdr:row>
      <xdr:rowOff>370417</xdr:rowOff>
    </xdr:from>
    <xdr:to>
      <xdr:col>70</xdr:col>
      <xdr:colOff>370414</xdr:colOff>
      <xdr:row>66</xdr:row>
      <xdr:rowOff>371475</xdr:rowOff>
    </xdr:to>
    <xdr:cxnSp macro="">
      <xdr:nvCxnSpPr>
        <xdr:cNvPr id="31" name="Прямая соединительная линия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CxnSpPr>
          <a:endCxn id="48" idx="2"/>
        </xdr:cNvCxnSpPr>
      </xdr:nvCxnSpPr>
      <xdr:spPr>
        <a:xfrm flipV="1">
          <a:off x="32746950" y="25249717"/>
          <a:ext cx="684739" cy="1058"/>
        </a:xfrm>
        <a:prstGeom prst="line">
          <a:avLst/>
        </a:prstGeom>
        <a:ln w="2222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70</xdr:col>
      <xdr:colOff>370414</xdr:colOff>
      <xdr:row>66</xdr:row>
      <xdr:rowOff>137583</xdr:rowOff>
    </xdr:from>
    <xdr:to>
      <xdr:col>72</xdr:col>
      <xdr:colOff>42331</xdr:colOff>
      <xdr:row>67</xdr:row>
      <xdr:rowOff>222250</xdr:rowOff>
    </xdr:to>
    <xdr:sp macro="" textlink="">
      <xdr:nvSpPr>
        <xdr:cNvPr id="48" name="Овал 47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/>
      </xdr:nvSpPr>
      <xdr:spPr>
        <a:xfrm>
          <a:off x="31485414" y="25283583"/>
          <a:ext cx="560917" cy="465667"/>
        </a:xfrm>
        <a:prstGeom prst="ellipse">
          <a:avLst/>
        </a:prstGeom>
        <a:ln w="190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overflow" horzOverflow="overflow" rtlCol="0" anchor="ctr"/>
        <a:lstStyle/>
        <a:p>
          <a:pPr algn="ctr"/>
          <a:r>
            <a:rPr lang="ru-RU" sz="1100" b="1"/>
            <a:t>100</a:t>
          </a:r>
        </a:p>
        <a:p>
          <a:pPr algn="ctr"/>
          <a:r>
            <a:rPr lang="ru-RU" sz="1100" b="1"/>
            <a:t>А</a:t>
          </a:r>
        </a:p>
      </xdr:txBody>
    </xdr:sp>
    <xdr:clientData/>
  </xdr:twoCellAnchor>
  <xdr:twoCellAnchor>
    <xdr:from>
      <xdr:col>71</xdr:col>
      <xdr:colOff>206373</xdr:colOff>
      <xdr:row>67</xdr:row>
      <xdr:rowOff>222250</xdr:rowOff>
    </xdr:from>
    <xdr:to>
      <xdr:col>71</xdr:col>
      <xdr:colOff>243417</xdr:colOff>
      <xdr:row>73</xdr:row>
      <xdr:rowOff>148167</xdr:rowOff>
    </xdr:to>
    <xdr:cxnSp macro="">
      <xdr:nvCxnSpPr>
        <xdr:cNvPr id="61" name="Прямая соединительная линия 6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CxnSpPr>
          <a:stCxn id="48" idx="4"/>
        </xdr:cNvCxnSpPr>
      </xdr:nvCxnSpPr>
      <xdr:spPr>
        <a:xfrm>
          <a:off x="31765873" y="25749250"/>
          <a:ext cx="37044" cy="2211917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69</xdr:col>
      <xdr:colOff>105837</xdr:colOff>
      <xdr:row>73</xdr:row>
      <xdr:rowOff>127000</xdr:rowOff>
    </xdr:from>
    <xdr:to>
      <xdr:col>69</xdr:col>
      <xdr:colOff>349249</xdr:colOff>
      <xdr:row>74</xdr:row>
      <xdr:rowOff>328083</xdr:rowOff>
    </xdr:to>
    <xdr:cxnSp macro="">
      <xdr:nvCxnSpPr>
        <xdr:cNvPr id="15082" name="Прямая соединительная линия 15081">
          <a:extLst>
            <a:ext uri="{FF2B5EF4-FFF2-40B4-BE49-F238E27FC236}">
              <a16:creationId xmlns:a16="http://schemas.microsoft.com/office/drawing/2014/main" xmlns="" id="{00000000-0008-0000-0000-0000EA3A0000}"/>
            </a:ext>
          </a:extLst>
        </xdr:cNvPr>
        <xdr:cNvCxnSpPr>
          <a:stCxn id="1330" idx="1"/>
        </xdr:cNvCxnSpPr>
      </xdr:nvCxnSpPr>
      <xdr:spPr>
        <a:xfrm flipH="1">
          <a:off x="30776337" y="27940000"/>
          <a:ext cx="243412" cy="582083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69</xdr:col>
      <xdr:colOff>142875</xdr:colOff>
      <xdr:row>67</xdr:row>
      <xdr:rowOff>257175</xdr:rowOff>
    </xdr:from>
    <xdr:to>
      <xdr:col>69</xdr:col>
      <xdr:colOff>146051</xdr:colOff>
      <xdr:row>69</xdr:row>
      <xdr:rowOff>30693</xdr:rowOff>
    </xdr:to>
    <xdr:cxnSp macro="">
      <xdr:nvCxnSpPr>
        <xdr:cNvPr id="15099" name="Прямая соединительная линия 15098">
          <a:extLst>
            <a:ext uri="{FF2B5EF4-FFF2-40B4-BE49-F238E27FC236}">
              <a16:creationId xmlns:a16="http://schemas.microsoft.com/office/drawing/2014/main" xmlns="" id="{00000000-0008-0000-0000-0000FB3A0000}"/>
            </a:ext>
          </a:extLst>
        </xdr:cNvPr>
        <xdr:cNvCxnSpPr/>
      </xdr:nvCxnSpPr>
      <xdr:spPr>
        <a:xfrm flipH="1" flipV="1">
          <a:off x="32756475" y="25517475"/>
          <a:ext cx="3176" cy="535518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201083</xdr:colOff>
      <xdr:row>73</xdr:row>
      <xdr:rowOff>137583</xdr:rowOff>
    </xdr:from>
    <xdr:to>
      <xdr:col>72</xdr:col>
      <xdr:colOff>116417</xdr:colOff>
      <xdr:row>73</xdr:row>
      <xdr:rowOff>148167</xdr:rowOff>
    </xdr:to>
    <xdr:cxnSp macro="">
      <xdr:nvCxnSpPr>
        <xdr:cNvPr id="329" name="Прямая соединительная линия 328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CxnSpPr>
          <a:endCxn id="1083" idx="1"/>
        </xdr:cNvCxnSpPr>
      </xdr:nvCxnSpPr>
      <xdr:spPr>
        <a:xfrm>
          <a:off x="31760583" y="27950583"/>
          <a:ext cx="359834" cy="10584"/>
        </a:xfrm>
        <a:prstGeom prst="line">
          <a:avLst/>
        </a:prstGeom>
        <a:ln>
          <a:solidFill>
            <a:schemeClr val="tx2">
              <a:lumMod val="20000"/>
              <a:lumOff val="8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82</xdr:col>
      <xdr:colOff>388938</xdr:colOff>
      <xdr:row>53</xdr:row>
      <xdr:rowOff>266700</xdr:rowOff>
    </xdr:from>
    <xdr:to>
      <xdr:col>82</xdr:col>
      <xdr:colOff>412750</xdr:colOff>
      <xdr:row>62</xdr:row>
      <xdr:rowOff>10583</xdr:rowOff>
    </xdr:to>
    <xdr:cxnSp macro="">
      <xdr:nvCxnSpPr>
        <xdr:cNvPr id="60" name="Прямая соединительная линия 59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CxnSpPr>
          <a:stCxn id="1387" idx="2"/>
        </xdr:cNvCxnSpPr>
      </xdr:nvCxnSpPr>
      <xdr:spPr>
        <a:xfrm>
          <a:off x="36837938" y="20459700"/>
          <a:ext cx="23812" cy="3172883"/>
        </a:xfrm>
        <a:prstGeom prst="line">
          <a:avLst/>
        </a:prstGeom>
        <a:ln>
          <a:solidFill>
            <a:schemeClr val="tx2">
              <a:lumMod val="20000"/>
              <a:lumOff val="8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79</xdr:col>
      <xdr:colOff>238125</xdr:colOff>
      <xdr:row>61</xdr:row>
      <xdr:rowOff>371475</xdr:rowOff>
    </xdr:from>
    <xdr:to>
      <xdr:col>82</xdr:col>
      <xdr:colOff>412750</xdr:colOff>
      <xdr:row>62</xdr:row>
      <xdr:rowOff>10583</xdr:rowOff>
    </xdr:to>
    <xdr:cxnSp macro="">
      <xdr:nvCxnSpPr>
        <xdr:cNvPr id="15051" name="Прямая соединительная линия 15050">
          <a:extLst>
            <a:ext uri="{FF2B5EF4-FFF2-40B4-BE49-F238E27FC236}">
              <a16:creationId xmlns:a16="http://schemas.microsoft.com/office/drawing/2014/main" xmlns="" id="{00000000-0008-0000-0000-0000CB3A0000}"/>
            </a:ext>
          </a:extLst>
        </xdr:cNvPr>
        <xdr:cNvCxnSpPr>
          <a:endCxn id="1051" idx="6"/>
        </xdr:cNvCxnSpPr>
      </xdr:nvCxnSpPr>
      <xdr:spPr>
        <a:xfrm flipH="1" flipV="1">
          <a:off x="35353625" y="23612475"/>
          <a:ext cx="1508125" cy="20108"/>
        </a:xfrm>
        <a:prstGeom prst="line">
          <a:avLst/>
        </a:prstGeom>
        <a:ln>
          <a:solidFill>
            <a:schemeClr val="tx2">
              <a:lumMod val="20000"/>
              <a:lumOff val="8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69</xdr:col>
      <xdr:colOff>95250</xdr:colOff>
      <xdr:row>73</xdr:row>
      <xdr:rowOff>127000</xdr:rowOff>
    </xdr:from>
    <xdr:to>
      <xdr:col>69</xdr:col>
      <xdr:colOff>349249</xdr:colOff>
      <xdr:row>73</xdr:row>
      <xdr:rowOff>127000</xdr:rowOff>
    </xdr:to>
    <xdr:cxnSp macro="">
      <xdr:nvCxnSpPr>
        <xdr:cNvPr id="343" name="Прямая соединительная линия 342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CxnSpPr>
          <a:stCxn id="1330" idx="1"/>
        </xdr:cNvCxnSpPr>
      </xdr:nvCxnSpPr>
      <xdr:spPr>
        <a:xfrm flipH="1">
          <a:off x="30765750" y="27940000"/>
          <a:ext cx="25399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69</xdr:col>
      <xdr:colOff>10583</xdr:colOff>
      <xdr:row>72</xdr:row>
      <xdr:rowOff>179917</xdr:rowOff>
    </xdr:from>
    <xdr:to>
      <xdr:col>69</xdr:col>
      <xdr:colOff>254000</xdr:colOff>
      <xdr:row>73</xdr:row>
      <xdr:rowOff>127000</xdr:rowOff>
    </xdr:to>
    <xdr:cxnSp macro="">
      <xdr:nvCxnSpPr>
        <xdr:cNvPr id="348" name="Прямая со стрелкой 347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CxnSpPr/>
      </xdr:nvCxnSpPr>
      <xdr:spPr>
        <a:xfrm>
          <a:off x="30681083" y="27611917"/>
          <a:ext cx="243417" cy="32808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70</xdr:col>
      <xdr:colOff>158750</xdr:colOff>
      <xdr:row>72</xdr:row>
      <xdr:rowOff>158750</xdr:rowOff>
    </xdr:from>
    <xdr:to>
      <xdr:col>70</xdr:col>
      <xdr:colOff>370417</xdr:colOff>
      <xdr:row>73</xdr:row>
      <xdr:rowOff>95250</xdr:rowOff>
    </xdr:to>
    <xdr:cxnSp macro="">
      <xdr:nvCxnSpPr>
        <xdr:cNvPr id="376" name="Прямая со стрелкой 375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CxnSpPr/>
      </xdr:nvCxnSpPr>
      <xdr:spPr>
        <a:xfrm>
          <a:off x="31273750" y="27590750"/>
          <a:ext cx="211667" cy="3175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433917</xdr:colOff>
      <xdr:row>72</xdr:row>
      <xdr:rowOff>370417</xdr:rowOff>
    </xdr:from>
    <xdr:to>
      <xdr:col>69</xdr:col>
      <xdr:colOff>201083</xdr:colOff>
      <xdr:row>73</xdr:row>
      <xdr:rowOff>95250</xdr:rowOff>
    </xdr:to>
    <xdr:cxnSp macro="">
      <xdr:nvCxnSpPr>
        <xdr:cNvPr id="390" name="Прямая со стрелкой 389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CxnSpPr/>
      </xdr:nvCxnSpPr>
      <xdr:spPr>
        <a:xfrm>
          <a:off x="30215417" y="27802417"/>
          <a:ext cx="656166" cy="10583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285750</xdr:colOff>
      <xdr:row>72</xdr:row>
      <xdr:rowOff>370417</xdr:rowOff>
    </xdr:from>
    <xdr:to>
      <xdr:col>67</xdr:col>
      <xdr:colOff>423333</xdr:colOff>
      <xdr:row>72</xdr:row>
      <xdr:rowOff>370417</xdr:rowOff>
    </xdr:to>
    <xdr:cxnSp macro="">
      <xdr:nvCxnSpPr>
        <xdr:cNvPr id="403" name="Прямая соединительная линия 402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CxnSpPr/>
      </xdr:nvCxnSpPr>
      <xdr:spPr>
        <a:xfrm flipH="1">
          <a:off x="30067250" y="27802417"/>
          <a:ext cx="137583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69</xdr:col>
      <xdr:colOff>306917</xdr:colOff>
      <xdr:row>73</xdr:row>
      <xdr:rowOff>232833</xdr:rowOff>
    </xdr:from>
    <xdr:to>
      <xdr:col>71</xdr:col>
      <xdr:colOff>21167</xdr:colOff>
      <xdr:row>74</xdr:row>
      <xdr:rowOff>328084</xdr:rowOff>
    </xdr:to>
    <xdr:cxnSp macro="">
      <xdr:nvCxnSpPr>
        <xdr:cNvPr id="417" name="Прямая со стрелкой 416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CxnSpPr/>
      </xdr:nvCxnSpPr>
      <xdr:spPr>
        <a:xfrm flipH="1" flipV="1">
          <a:off x="30977417" y="28045833"/>
          <a:ext cx="603250" cy="47625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42333</xdr:colOff>
      <xdr:row>74</xdr:row>
      <xdr:rowOff>338667</xdr:rowOff>
    </xdr:from>
    <xdr:to>
      <xdr:col>72</xdr:col>
      <xdr:colOff>222250</xdr:colOff>
      <xdr:row>74</xdr:row>
      <xdr:rowOff>338667</xdr:rowOff>
    </xdr:to>
    <xdr:cxnSp macro="">
      <xdr:nvCxnSpPr>
        <xdr:cNvPr id="423" name="Прямая соединительная линия 422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CxnSpPr/>
      </xdr:nvCxnSpPr>
      <xdr:spPr>
        <a:xfrm>
          <a:off x="31601833" y="28532667"/>
          <a:ext cx="624417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84</xdr:col>
      <xdr:colOff>238125</xdr:colOff>
      <xdr:row>43</xdr:row>
      <xdr:rowOff>358775</xdr:rowOff>
    </xdr:from>
    <xdr:to>
      <xdr:col>90</xdr:col>
      <xdr:colOff>197909</xdr:colOff>
      <xdr:row>44</xdr:row>
      <xdr:rowOff>0</xdr:rowOff>
    </xdr:to>
    <xdr:cxnSp macro="">
      <xdr:nvCxnSpPr>
        <xdr:cNvPr id="15085" name="Прямая соединительная линия 15084">
          <a:extLst>
            <a:ext uri="{FF2B5EF4-FFF2-40B4-BE49-F238E27FC236}">
              <a16:creationId xmlns:a16="http://schemas.microsoft.com/office/drawing/2014/main" xmlns="" id="{00000000-0008-0000-0000-0000ED3A0000}"/>
            </a:ext>
          </a:extLst>
        </xdr:cNvPr>
        <xdr:cNvCxnSpPr>
          <a:stCxn id="1354" idx="3"/>
          <a:endCxn id="1136" idx="2"/>
        </xdr:cNvCxnSpPr>
      </xdr:nvCxnSpPr>
      <xdr:spPr>
        <a:xfrm flipV="1">
          <a:off x="39301208" y="16741775"/>
          <a:ext cx="2626784" cy="22225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75</xdr:col>
      <xdr:colOff>228600</xdr:colOff>
      <xdr:row>43</xdr:row>
      <xdr:rowOff>368300</xdr:rowOff>
    </xdr:from>
    <xdr:to>
      <xdr:col>82</xdr:col>
      <xdr:colOff>114300</xdr:colOff>
      <xdr:row>43</xdr:row>
      <xdr:rowOff>374650</xdr:rowOff>
    </xdr:to>
    <xdr:cxnSp macro="">
      <xdr:nvCxnSpPr>
        <xdr:cNvPr id="15096" name="Прямая соединительная линия 15095">
          <a:extLst>
            <a:ext uri="{FF2B5EF4-FFF2-40B4-BE49-F238E27FC236}">
              <a16:creationId xmlns:a16="http://schemas.microsoft.com/office/drawing/2014/main" xmlns="" id="{00000000-0008-0000-0000-0000F83A0000}"/>
            </a:ext>
          </a:extLst>
        </xdr:cNvPr>
        <xdr:cNvCxnSpPr/>
      </xdr:nvCxnSpPr>
      <xdr:spPr>
        <a:xfrm>
          <a:off x="35293300" y="16751300"/>
          <a:ext cx="2997200" cy="6350"/>
        </a:xfrm>
        <a:prstGeom prst="line">
          <a:avLst/>
        </a:prstGeom>
        <a:ln w="22225"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20</xdr:col>
      <xdr:colOff>441325</xdr:colOff>
      <xdr:row>37</xdr:row>
      <xdr:rowOff>10583</xdr:rowOff>
    </xdr:from>
    <xdr:to>
      <xdr:col>21</xdr:col>
      <xdr:colOff>10583</xdr:colOff>
      <xdr:row>43</xdr:row>
      <xdr:rowOff>152400</xdr:rowOff>
    </xdr:to>
    <xdr:cxnSp macro="">
      <xdr:nvCxnSpPr>
        <xdr:cNvPr id="15042" name="Прямая соединительная линия 15041">
          <a:extLst>
            <a:ext uri="{FF2B5EF4-FFF2-40B4-BE49-F238E27FC236}">
              <a16:creationId xmlns:a16="http://schemas.microsoft.com/office/drawing/2014/main" xmlns="" id="{00000000-0008-0000-0000-0000C23A0000}"/>
            </a:ext>
          </a:extLst>
        </xdr:cNvPr>
        <xdr:cNvCxnSpPr/>
      </xdr:nvCxnSpPr>
      <xdr:spPr>
        <a:xfrm flipH="1">
          <a:off x="9331325" y="14107583"/>
          <a:ext cx="13758" cy="2427817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32</xdr:col>
      <xdr:colOff>39284</xdr:colOff>
      <xdr:row>43</xdr:row>
      <xdr:rowOff>373591</xdr:rowOff>
    </xdr:from>
    <xdr:to>
      <xdr:col>37</xdr:col>
      <xdr:colOff>229658</xdr:colOff>
      <xdr:row>44</xdr:row>
      <xdr:rowOff>4233</xdr:rowOff>
    </xdr:to>
    <xdr:cxnSp macro="">
      <xdr:nvCxnSpPr>
        <xdr:cNvPr id="15078" name="Прямая соединительная линия 15077">
          <a:extLst>
            <a:ext uri="{FF2B5EF4-FFF2-40B4-BE49-F238E27FC236}">
              <a16:creationId xmlns:a16="http://schemas.microsoft.com/office/drawing/2014/main" xmlns="" id="{00000000-0008-0000-0000-0000E63A0000}"/>
            </a:ext>
          </a:extLst>
        </xdr:cNvPr>
        <xdr:cNvCxnSpPr>
          <a:stCxn id="1701" idx="6"/>
          <a:endCxn id="1695" idx="2"/>
        </xdr:cNvCxnSpPr>
      </xdr:nvCxnSpPr>
      <xdr:spPr>
        <a:xfrm>
          <a:off x="14263284" y="16756591"/>
          <a:ext cx="2412874" cy="11642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69</xdr:col>
      <xdr:colOff>148167</xdr:colOff>
      <xdr:row>71</xdr:row>
      <xdr:rowOff>42333</xdr:rowOff>
    </xdr:from>
    <xdr:to>
      <xdr:col>69</xdr:col>
      <xdr:colOff>169333</xdr:colOff>
      <xdr:row>74</xdr:row>
      <xdr:rowOff>211667</xdr:rowOff>
    </xdr:to>
    <xdr:cxnSp macro="">
      <xdr:nvCxnSpPr>
        <xdr:cNvPr id="15062" name="Прямая соединительная линия 15061">
          <a:extLst>
            <a:ext uri="{FF2B5EF4-FFF2-40B4-BE49-F238E27FC236}">
              <a16:creationId xmlns:a16="http://schemas.microsoft.com/office/drawing/2014/main" xmlns="" id="{00000000-0008-0000-0000-0000D63A0000}"/>
            </a:ext>
          </a:extLst>
        </xdr:cNvPr>
        <xdr:cNvCxnSpPr/>
      </xdr:nvCxnSpPr>
      <xdr:spPr>
        <a:xfrm flipH="1" flipV="1">
          <a:off x="30818667" y="27093333"/>
          <a:ext cx="21166" cy="131233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68</xdr:col>
      <xdr:colOff>116417</xdr:colOff>
      <xdr:row>71</xdr:row>
      <xdr:rowOff>31750</xdr:rowOff>
    </xdr:from>
    <xdr:to>
      <xdr:col>68</xdr:col>
      <xdr:colOff>116417</xdr:colOff>
      <xdr:row>74</xdr:row>
      <xdr:rowOff>179917</xdr:rowOff>
    </xdr:to>
    <xdr:cxnSp macro="">
      <xdr:nvCxnSpPr>
        <xdr:cNvPr id="15089" name="Прямая соединительная линия 15088">
          <a:extLst>
            <a:ext uri="{FF2B5EF4-FFF2-40B4-BE49-F238E27FC236}">
              <a16:creationId xmlns:a16="http://schemas.microsoft.com/office/drawing/2014/main" xmlns="" id="{00000000-0008-0000-0000-0000F13A0000}"/>
            </a:ext>
          </a:extLst>
        </xdr:cNvPr>
        <xdr:cNvCxnSpPr/>
      </xdr:nvCxnSpPr>
      <xdr:spPr>
        <a:xfrm flipV="1">
          <a:off x="30342417" y="27082750"/>
          <a:ext cx="0" cy="129116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296333</xdr:colOff>
      <xdr:row>65</xdr:row>
      <xdr:rowOff>158749</xdr:rowOff>
    </xdr:from>
    <xdr:to>
      <xdr:col>49</xdr:col>
      <xdr:colOff>433917</xdr:colOff>
      <xdr:row>68</xdr:row>
      <xdr:rowOff>105832</xdr:rowOff>
    </xdr:to>
    <xdr:sp macro="" textlink="">
      <xdr:nvSpPr>
        <xdr:cNvPr id="4" name="Прямоугольник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/>
      </xdr:nvSpPr>
      <xdr:spPr>
        <a:xfrm>
          <a:off x="21632333" y="24923749"/>
          <a:ext cx="582084" cy="1090083"/>
        </a:xfrm>
        <a:prstGeom prst="rect">
          <a:avLst/>
        </a:prstGeom>
        <a:ln w="1905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overflow" horzOverflow="overflow" vert="vert270" rtlCol="0" anchor="t"/>
        <a:lstStyle/>
        <a:p>
          <a:pPr algn="ctr"/>
          <a:r>
            <a:rPr lang="ru-RU" sz="1600"/>
            <a:t>мастерские</a:t>
          </a:r>
        </a:p>
      </xdr:txBody>
    </xdr:sp>
    <xdr:clientData/>
  </xdr:twoCellAnchor>
  <xdr:twoCellAnchor>
    <xdr:from>
      <xdr:col>46</xdr:col>
      <xdr:colOff>419100</xdr:colOff>
      <xdr:row>66</xdr:row>
      <xdr:rowOff>42333</xdr:rowOff>
    </xdr:from>
    <xdr:to>
      <xdr:col>48</xdr:col>
      <xdr:colOff>317500</xdr:colOff>
      <xdr:row>66</xdr:row>
      <xdr:rowOff>57151</xdr:rowOff>
    </xdr:to>
    <xdr:cxnSp macro="">
      <xdr:nvCxnSpPr>
        <xdr:cNvPr id="15092" name="Прямая соединительная линия 15091">
          <a:extLst>
            <a:ext uri="{FF2B5EF4-FFF2-40B4-BE49-F238E27FC236}">
              <a16:creationId xmlns:a16="http://schemas.microsoft.com/office/drawing/2014/main" xmlns="" id="{00000000-0008-0000-0000-0000F43A0000}"/>
            </a:ext>
          </a:extLst>
        </xdr:cNvPr>
        <xdr:cNvCxnSpPr>
          <a:stCxn id="1461" idx="1"/>
        </xdr:cNvCxnSpPr>
      </xdr:nvCxnSpPr>
      <xdr:spPr>
        <a:xfrm flipV="1">
          <a:off x="20866100" y="25188333"/>
          <a:ext cx="787400" cy="14818"/>
        </a:xfrm>
        <a:prstGeom prst="line">
          <a:avLst/>
        </a:prstGeom>
        <a:ln w="19050">
          <a:solidFill>
            <a:srgbClr val="C0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172</xdr:col>
      <xdr:colOff>328084</xdr:colOff>
      <xdr:row>50</xdr:row>
      <xdr:rowOff>137584</xdr:rowOff>
    </xdr:from>
    <xdr:to>
      <xdr:col>173</xdr:col>
      <xdr:colOff>201084</xdr:colOff>
      <xdr:row>50</xdr:row>
      <xdr:rowOff>148168</xdr:rowOff>
    </xdr:to>
    <xdr:cxnSp macro="">
      <xdr:nvCxnSpPr>
        <xdr:cNvPr id="15088" name="Прямая соединительная линия 15087">
          <a:extLst>
            <a:ext uri="{FF2B5EF4-FFF2-40B4-BE49-F238E27FC236}">
              <a16:creationId xmlns:a16="http://schemas.microsoft.com/office/drawing/2014/main" xmlns="" id="{00000000-0008-0000-0000-0000F03A0000}"/>
            </a:ext>
          </a:extLst>
        </xdr:cNvPr>
        <xdr:cNvCxnSpPr/>
      </xdr:nvCxnSpPr>
      <xdr:spPr>
        <a:xfrm>
          <a:off x="78507167" y="18923001"/>
          <a:ext cx="317500" cy="10584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253999</xdr:colOff>
      <xdr:row>40</xdr:row>
      <xdr:rowOff>328083</xdr:rowOff>
    </xdr:from>
    <xdr:to>
      <xdr:col>48</xdr:col>
      <xdr:colOff>21166</xdr:colOff>
      <xdr:row>42</xdr:row>
      <xdr:rowOff>222249</xdr:rowOff>
    </xdr:to>
    <xdr:sp macro="" textlink="">
      <xdr:nvSpPr>
        <xdr:cNvPr id="15102" name="Прямоугольник 15101">
          <a:extLst>
            <a:ext uri="{FF2B5EF4-FFF2-40B4-BE49-F238E27FC236}">
              <a16:creationId xmlns:a16="http://schemas.microsoft.com/office/drawing/2014/main" xmlns="" id="{00000000-0008-0000-0000-0000FE3A0000}"/>
            </a:ext>
          </a:extLst>
        </xdr:cNvPr>
        <xdr:cNvSpPr/>
      </xdr:nvSpPr>
      <xdr:spPr>
        <a:xfrm>
          <a:off x="19811999" y="15568083"/>
          <a:ext cx="1545167" cy="656166"/>
        </a:xfrm>
        <a:prstGeom prst="rect">
          <a:avLst/>
        </a:prstGeom>
        <a:solidFill>
          <a:schemeClr val="bg2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r"/>
          <a:r>
            <a:rPr lang="ru-RU" sz="1400" b="1"/>
            <a:t>13</a:t>
          </a:r>
        </a:p>
      </xdr:txBody>
    </xdr:sp>
    <xdr:clientData/>
  </xdr:twoCellAnchor>
  <xdr:twoCellAnchor>
    <xdr:from>
      <xdr:col>50</xdr:col>
      <xdr:colOff>190500</xdr:colOff>
      <xdr:row>40</xdr:row>
      <xdr:rowOff>254000</xdr:rowOff>
    </xdr:from>
    <xdr:to>
      <xdr:col>53</xdr:col>
      <xdr:colOff>328083</xdr:colOff>
      <xdr:row>42</xdr:row>
      <xdr:rowOff>127000</xdr:rowOff>
    </xdr:to>
    <xdr:sp macro="" textlink="">
      <xdr:nvSpPr>
        <xdr:cNvPr id="15103" name="Прямоугольник 15102">
          <a:extLst>
            <a:ext uri="{FF2B5EF4-FFF2-40B4-BE49-F238E27FC236}">
              <a16:creationId xmlns:a16="http://schemas.microsoft.com/office/drawing/2014/main" xmlns="" id="{00000000-0008-0000-0000-0000FF3A0000}"/>
            </a:ext>
          </a:extLst>
        </xdr:cNvPr>
        <xdr:cNvSpPr/>
      </xdr:nvSpPr>
      <xdr:spPr>
        <a:xfrm>
          <a:off x="22415500" y="15494000"/>
          <a:ext cx="1471083" cy="635000"/>
        </a:xfrm>
        <a:prstGeom prst="rect">
          <a:avLst/>
        </a:prstGeom>
        <a:solidFill>
          <a:schemeClr val="bg2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r"/>
          <a:r>
            <a:rPr lang="ru-RU" sz="1400" b="1"/>
            <a:t>13А</a:t>
          </a:r>
        </a:p>
      </xdr:txBody>
    </xdr:sp>
    <xdr:clientData/>
  </xdr:twoCellAnchor>
  <xdr:twoCellAnchor>
    <xdr:from>
      <xdr:col>86</xdr:col>
      <xdr:colOff>370417</xdr:colOff>
      <xdr:row>41</xdr:row>
      <xdr:rowOff>42333</xdr:rowOff>
    </xdr:from>
    <xdr:to>
      <xdr:col>89</xdr:col>
      <xdr:colOff>222250</xdr:colOff>
      <xdr:row>42</xdr:row>
      <xdr:rowOff>264583</xdr:rowOff>
    </xdr:to>
    <xdr:sp macro="" textlink="">
      <xdr:nvSpPr>
        <xdr:cNvPr id="320" name="Прямоугольник 319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SpPr/>
      </xdr:nvSpPr>
      <xdr:spPr>
        <a:xfrm>
          <a:off x="38597417" y="15663333"/>
          <a:ext cx="1185333" cy="603250"/>
        </a:xfrm>
        <a:prstGeom prst="rect">
          <a:avLst/>
        </a:prstGeom>
        <a:solidFill>
          <a:schemeClr val="bg2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r"/>
          <a:r>
            <a:rPr lang="ru-RU" sz="1400" b="1"/>
            <a:t>23</a:t>
          </a:r>
        </a:p>
      </xdr:txBody>
    </xdr:sp>
    <xdr:clientData/>
  </xdr:twoCellAnchor>
  <xdr:twoCellAnchor>
    <xdr:from>
      <xdr:col>124</xdr:col>
      <xdr:colOff>243417</xdr:colOff>
      <xdr:row>40</xdr:row>
      <xdr:rowOff>95250</xdr:rowOff>
    </xdr:from>
    <xdr:to>
      <xdr:col>127</xdr:col>
      <xdr:colOff>137583</xdr:colOff>
      <xdr:row>42</xdr:row>
      <xdr:rowOff>21167</xdr:rowOff>
    </xdr:to>
    <xdr:sp macro="" textlink="">
      <xdr:nvSpPr>
        <xdr:cNvPr id="321" name="Прямоугольник 32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SpPr/>
      </xdr:nvSpPr>
      <xdr:spPr>
        <a:xfrm>
          <a:off x="55361417" y="15335250"/>
          <a:ext cx="1227666" cy="687917"/>
        </a:xfrm>
        <a:prstGeom prst="rect">
          <a:avLst/>
        </a:prstGeom>
        <a:solidFill>
          <a:schemeClr val="bg2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r"/>
          <a:r>
            <a:rPr lang="ru-RU" sz="1400" b="1"/>
            <a:t>31</a:t>
          </a:r>
        </a:p>
      </xdr:txBody>
    </xdr:sp>
    <xdr:clientData/>
  </xdr:twoCellAnchor>
  <xdr:twoCellAnchor>
    <xdr:from>
      <xdr:col>149</xdr:col>
      <xdr:colOff>201084</xdr:colOff>
      <xdr:row>49</xdr:row>
      <xdr:rowOff>74085</xdr:rowOff>
    </xdr:from>
    <xdr:to>
      <xdr:col>153</xdr:col>
      <xdr:colOff>21167</xdr:colOff>
      <xdr:row>51</xdr:row>
      <xdr:rowOff>10584</xdr:rowOff>
    </xdr:to>
    <xdr:sp macro="" textlink="">
      <xdr:nvSpPr>
        <xdr:cNvPr id="326" name="Прямоугольник 325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SpPr/>
      </xdr:nvSpPr>
      <xdr:spPr>
        <a:xfrm>
          <a:off x="66431584" y="18743085"/>
          <a:ext cx="1598083" cy="698499"/>
        </a:xfrm>
        <a:prstGeom prst="rect">
          <a:avLst/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/>
          <a:r>
            <a:rPr lang="en-US" sz="1400" b="1">
              <a:solidFill>
                <a:sysClr val="windowText" lastClr="000000"/>
              </a:solidFill>
            </a:rPr>
            <a:t>30</a:t>
          </a:r>
          <a:endParaRPr lang="ru-RU" sz="14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44</xdr:col>
      <xdr:colOff>433917</xdr:colOff>
      <xdr:row>10</xdr:row>
      <xdr:rowOff>127000</xdr:rowOff>
    </xdr:from>
    <xdr:to>
      <xdr:col>47</xdr:col>
      <xdr:colOff>412750</xdr:colOff>
      <xdr:row>13</xdr:row>
      <xdr:rowOff>31750</xdr:rowOff>
    </xdr:to>
    <xdr:sp macro="" textlink="">
      <xdr:nvSpPr>
        <xdr:cNvPr id="328" name="Прямоугольник 327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SpPr/>
      </xdr:nvSpPr>
      <xdr:spPr>
        <a:xfrm>
          <a:off x="21717000" y="3937000"/>
          <a:ext cx="1312333" cy="1047750"/>
        </a:xfrm>
        <a:prstGeom prst="rect">
          <a:avLst/>
        </a:prstGeom>
        <a:ln w="222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u-RU" sz="1600" b="1"/>
            <a:t>ООО  "АПС"    (дом № 3б)</a:t>
          </a:r>
        </a:p>
      </xdr:txBody>
    </xdr:sp>
    <xdr:clientData/>
  </xdr:twoCellAnchor>
  <xdr:twoCellAnchor>
    <xdr:from>
      <xdr:col>57</xdr:col>
      <xdr:colOff>169333</xdr:colOff>
      <xdr:row>31</xdr:row>
      <xdr:rowOff>222250</xdr:rowOff>
    </xdr:from>
    <xdr:to>
      <xdr:col>60</xdr:col>
      <xdr:colOff>211667</xdr:colOff>
      <xdr:row>33</xdr:row>
      <xdr:rowOff>158750</xdr:rowOff>
    </xdr:to>
    <xdr:sp macro="" textlink="">
      <xdr:nvSpPr>
        <xdr:cNvPr id="331" name="Прямоугольник 33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SpPr/>
      </xdr:nvSpPr>
      <xdr:spPr>
        <a:xfrm>
          <a:off x="25505833" y="12033250"/>
          <a:ext cx="1375834" cy="698500"/>
        </a:xfrm>
        <a:prstGeom prst="rect">
          <a:avLst/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/>
          <a:r>
            <a:rPr lang="ru-RU" sz="1400" b="1">
              <a:solidFill>
                <a:sysClr val="windowText" lastClr="000000"/>
              </a:solidFill>
            </a:rPr>
            <a:t>12</a:t>
          </a:r>
        </a:p>
      </xdr:txBody>
    </xdr:sp>
    <xdr:clientData/>
  </xdr:twoCellAnchor>
  <xdr:twoCellAnchor>
    <xdr:from>
      <xdr:col>103</xdr:col>
      <xdr:colOff>219075</xdr:colOff>
      <xdr:row>43</xdr:row>
      <xdr:rowOff>247650</xdr:rowOff>
    </xdr:from>
    <xdr:to>
      <xdr:col>104</xdr:col>
      <xdr:colOff>209550</xdr:colOff>
      <xdr:row>44</xdr:row>
      <xdr:rowOff>171450</xdr:rowOff>
    </xdr:to>
    <xdr:sp macro="" textlink="">
      <xdr:nvSpPr>
        <xdr:cNvPr id="700" name="Rectangle 288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SpPr>
          <a:spLocks noChangeArrowheads="1"/>
        </xdr:cNvSpPr>
      </xdr:nvSpPr>
      <xdr:spPr bwMode="auto">
        <a:xfrm>
          <a:off x="47780575" y="16630650"/>
          <a:ext cx="434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4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89</xdr:col>
      <xdr:colOff>84667</xdr:colOff>
      <xdr:row>57</xdr:row>
      <xdr:rowOff>338667</xdr:rowOff>
    </xdr:from>
    <xdr:to>
      <xdr:col>90</xdr:col>
      <xdr:colOff>63500</xdr:colOff>
      <xdr:row>59</xdr:row>
      <xdr:rowOff>211666</xdr:rowOff>
    </xdr:to>
    <xdr:cxnSp macro="">
      <xdr:nvCxnSpPr>
        <xdr:cNvPr id="15098" name="Прямая со стрелкой 15097">
          <a:extLst>
            <a:ext uri="{FF2B5EF4-FFF2-40B4-BE49-F238E27FC236}">
              <a16:creationId xmlns:a16="http://schemas.microsoft.com/office/drawing/2014/main" xmlns="" id="{00000000-0008-0000-0000-0000FA3A0000}"/>
            </a:ext>
          </a:extLst>
        </xdr:cNvPr>
        <xdr:cNvCxnSpPr/>
      </xdr:nvCxnSpPr>
      <xdr:spPr>
        <a:xfrm flipV="1">
          <a:off x="41370250" y="21791084"/>
          <a:ext cx="423333" cy="63499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46</xdr:col>
      <xdr:colOff>63500</xdr:colOff>
      <xdr:row>30</xdr:row>
      <xdr:rowOff>370417</xdr:rowOff>
    </xdr:from>
    <xdr:to>
      <xdr:col>50</xdr:col>
      <xdr:colOff>21167</xdr:colOff>
      <xdr:row>32</xdr:row>
      <xdr:rowOff>359833</xdr:rowOff>
    </xdr:to>
    <xdr:sp macro="" textlink="">
      <xdr:nvSpPr>
        <xdr:cNvPr id="335" name="Прямоугольник 334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SpPr/>
      </xdr:nvSpPr>
      <xdr:spPr>
        <a:xfrm>
          <a:off x="20510500" y="11800417"/>
          <a:ext cx="1735667" cy="751416"/>
        </a:xfrm>
        <a:prstGeom prst="rect">
          <a:avLst/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/>
          <a:r>
            <a:rPr lang="ru-RU" sz="1400" b="1">
              <a:solidFill>
                <a:sysClr val="windowText" lastClr="000000"/>
              </a:solidFill>
            </a:rPr>
            <a:t>10</a:t>
          </a:r>
        </a:p>
      </xdr:txBody>
    </xdr:sp>
    <xdr:clientData/>
  </xdr:twoCellAnchor>
  <xdr:twoCellAnchor>
    <xdr:from>
      <xdr:col>45</xdr:col>
      <xdr:colOff>21166</xdr:colOff>
      <xdr:row>19</xdr:row>
      <xdr:rowOff>84667</xdr:rowOff>
    </xdr:from>
    <xdr:to>
      <xdr:col>47</xdr:col>
      <xdr:colOff>412749</xdr:colOff>
      <xdr:row>22</xdr:row>
      <xdr:rowOff>285750</xdr:rowOff>
    </xdr:to>
    <xdr:sp macro="" textlink="">
      <xdr:nvSpPr>
        <xdr:cNvPr id="45" name="Прямоугольник 44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/>
      </xdr:nvSpPr>
      <xdr:spPr>
        <a:xfrm>
          <a:off x="21748749" y="7323667"/>
          <a:ext cx="1280583" cy="1344083"/>
        </a:xfrm>
        <a:prstGeom prst="rect">
          <a:avLst/>
        </a:prstGeom>
        <a:ln w="2222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ru-RU" sz="1800" b="1"/>
            <a:t>Магазин</a:t>
          </a:r>
        </a:p>
      </xdr:txBody>
    </xdr:sp>
    <xdr:clientData/>
  </xdr:twoCellAnchor>
  <xdr:twoCellAnchor>
    <xdr:from>
      <xdr:col>30</xdr:col>
      <xdr:colOff>158750</xdr:colOff>
      <xdr:row>40</xdr:row>
      <xdr:rowOff>21166</xdr:rowOff>
    </xdr:from>
    <xdr:to>
      <xdr:col>30</xdr:col>
      <xdr:colOff>158750</xdr:colOff>
      <xdr:row>40</xdr:row>
      <xdr:rowOff>349250</xdr:rowOff>
    </xdr:to>
    <xdr:cxnSp macro="">
      <xdr:nvCxnSpPr>
        <xdr:cNvPr id="325" name="Прямая соединительная линия 324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CxnSpPr>
          <a:stCxn id="1430" idx="1"/>
        </xdr:cNvCxnSpPr>
      </xdr:nvCxnSpPr>
      <xdr:spPr>
        <a:xfrm>
          <a:off x="15220950" y="15261166"/>
          <a:ext cx="0" cy="328084"/>
        </a:xfrm>
        <a:prstGeom prst="line">
          <a:avLst/>
        </a:prstGeom>
        <a:ln w="28575">
          <a:solidFill>
            <a:srgbClr val="C0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306917</xdr:colOff>
      <xdr:row>39</xdr:row>
      <xdr:rowOff>349249</xdr:rowOff>
    </xdr:from>
    <xdr:to>
      <xdr:col>30</xdr:col>
      <xdr:colOff>116417</xdr:colOff>
      <xdr:row>40</xdr:row>
      <xdr:rowOff>264582</xdr:rowOff>
    </xdr:to>
    <xdr:sp macro="" textlink="">
      <xdr:nvSpPr>
        <xdr:cNvPr id="336" name="Прямоугольник 335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SpPr/>
      </xdr:nvSpPr>
      <xdr:spPr>
        <a:xfrm>
          <a:off x="13197417" y="15208249"/>
          <a:ext cx="254000" cy="296333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ru-RU" sz="1800"/>
            <a:t>3</a:t>
          </a:r>
        </a:p>
      </xdr:txBody>
    </xdr:sp>
    <xdr:clientData/>
  </xdr:twoCellAnchor>
  <xdr:twoCellAnchor>
    <xdr:from>
      <xdr:col>34</xdr:col>
      <xdr:colOff>84667</xdr:colOff>
      <xdr:row>71</xdr:row>
      <xdr:rowOff>254000</xdr:rowOff>
    </xdr:from>
    <xdr:to>
      <xdr:col>36</xdr:col>
      <xdr:colOff>169334</xdr:colOff>
      <xdr:row>71</xdr:row>
      <xdr:rowOff>264584</xdr:rowOff>
    </xdr:to>
    <xdr:cxnSp macro="">
      <xdr:nvCxnSpPr>
        <xdr:cNvPr id="15100" name="Прямая соединительная линия 15099">
          <a:extLst>
            <a:ext uri="{FF2B5EF4-FFF2-40B4-BE49-F238E27FC236}">
              <a16:creationId xmlns:a16="http://schemas.microsoft.com/office/drawing/2014/main" xmlns="" id="{00000000-0008-0000-0000-0000FC3A0000}"/>
            </a:ext>
          </a:extLst>
        </xdr:cNvPr>
        <xdr:cNvCxnSpPr/>
      </xdr:nvCxnSpPr>
      <xdr:spPr>
        <a:xfrm>
          <a:off x="16922750" y="27019250"/>
          <a:ext cx="973667" cy="10584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158750</xdr:colOff>
      <xdr:row>71</xdr:row>
      <xdr:rowOff>328083</xdr:rowOff>
    </xdr:from>
    <xdr:to>
      <xdr:col>36</xdr:col>
      <xdr:colOff>137584</xdr:colOff>
      <xdr:row>73</xdr:row>
      <xdr:rowOff>21167</xdr:rowOff>
    </xdr:to>
    <xdr:sp macro="" textlink="">
      <xdr:nvSpPr>
        <xdr:cNvPr id="338" name="Прямоугольник 337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SpPr/>
      </xdr:nvSpPr>
      <xdr:spPr>
        <a:xfrm>
          <a:off x="16996833" y="27093333"/>
          <a:ext cx="867834" cy="455084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ru-RU" sz="1100" b="1"/>
            <a:t>Отделение </a:t>
          </a:r>
          <a:r>
            <a:rPr lang="ru-RU" sz="1200" b="1"/>
            <a:t>МОМВД</a:t>
          </a:r>
        </a:p>
      </xdr:txBody>
    </xdr:sp>
    <xdr:clientData/>
  </xdr:twoCellAnchor>
  <xdr:twoCellAnchor>
    <xdr:from>
      <xdr:col>96</xdr:col>
      <xdr:colOff>10584</xdr:colOff>
      <xdr:row>52</xdr:row>
      <xdr:rowOff>0</xdr:rowOff>
    </xdr:from>
    <xdr:to>
      <xdr:col>98</xdr:col>
      <xdr:colOff>31750</xdr:colOff>
      <xdr:row>52</xdr:row>
      <xdr:rowOff>1</xdr:rowOff>
    </xdr:to>
    <xdr:cxnSp macro="">
      <xdr:nvCxnSpPr>
        <xdr:cNvPr id="337" name="Прямая соединительная линия 336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CxnSpPr/>
      </xdr:nvCxnSpPr>
      <xdr:spPr>
        <a:xfrm>
          <a:off x="44407667" y="19526250"/>
          <a:ext cx="910166" cy="1"/>
        </a:xfrm>
        <a:prstGeom prst="line">
          <a:avLst/>
        </a:prstGeom>
        <a:ln w="28575">
          <a:solidFill>
            <a:sysClr val="windowText" lastClr="00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98</xdr:col>
      <xdr:colOff>21166</xdr:colOff>
      <xdr:row>51</xdr:row>
      <xdr:rowOff>0</xdr:rowOff>
    </xdr:from>
    <xdr:to>
      <xdr:col>98</xdr:col>
      <xdr:colOff>39157</xdr:colOff>
      <xdr:row>52</xdr:row>
      <xdr:rowOff>31750</xdr:rowOff>
    </xdr:to>
    <xdr:cxnSp macro="">
      <xdr:nvCxnSpPr>
        <xdr:cNvPr id="340" name="Прямая соединительная линия 339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CxnSpPr>
          <a:endCxn id="1328" idx="2"/>
        </xdr:cNvCxnSpPr>
      </xdr:nvCxnSpPr>
      <xdr:spPr>
        <a:xfrm flipV="1">
          <a:off x="45307249" y="19166417"/>
          <a:ext cx="17991" cy="412750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95</xdr:col>
      <xdr:colOff>201084</xdr:colOff>
      <xdr:row>51</xdr:row>
      <xdr:rowOff>10583</xdr:rowOff>
    </xdr:from>
    <xdr:to>
      <xdr:col>96</xdr:col>
      <xdr:colOff>10584</xdr:colOff>
      <xdr:row>51</xdr:row>
      <xdr:rowOff>349250</xdr:rowOff>
    </xdr:to>
    <xdr:cxnSp macro="">
      <xdr:nvCxnSpPr>
        <xdr:cNvPr id="356" name="Прямая соединительная линия 355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CxnSpPr/>
      </xdr:nvCxnSpPr>
      <xdr:spPr>
        <a:xfrm flipH="1">
          <a:off x="44153667" y="19155833"/>
          <a:ext cx="254000" cy="338667"/>
        </a:xfrm>
        <a:prstGeom prst="line">
          <a:avLst/>
        </a:prstGeom>
        <a:ln w="28575">
          <a:solidFill>
            <a:srgbClr val="C0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12700</xdr:colOff>
      <xdr:row>84</xdr:row>
      <xdr:rowOff>431800</xdr:rowOff>
    </xdr:from>
    <xdr:to>
      <xdr:col>241</xdr:col>
      <xdr:colOff>1</xdr:colOff>
      <xdr:row>85</xdr:row>
      <xdr:rowOff>0</xdr:rowOff>
    </xdr:to>
    <xdr:cxnSp macro="">
      <xdr:nvCxnSpPr>
        <xdr:cNvPr id="375" name="Прямая соединительная линия 374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CxnSpPr/>
      </xdr:nvCxnSpPr>
      <xdr:spPr>
        <a:xfrm flipH="1">
          <a:off x="1346200" y="32258000"/>
          <a:ext cx="107975401" cy="12700"/>
        </a:xfrm>
        <a:prstGeom prst="line">
          <a:avLst/>
        </a:prstGeom>
        <a:ln w="381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433919</xdr:colOff>
      <xdr:row>0</xdr:row>
      <xdr:rowOff>370418</xdr:rowOff>
    </xdr:from>
    <xdr:to>
      <xdr:col>3</xdr:col>
      <xdr:colOff>25400</xdr:colOff>
      <xdr:row>85</xdr:row>
      <xdr:rowOff>12700</xdr:rowOff>
    </xdr:to>
    <xdr:cxnSp macro="">
      <xdr:nvCxnSpPr>
        <xdr:cNvPr id="396" name="Прямая соединительная линия 395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CxnSpPr/>
      </xdr:nvCxnSpPr>
      <xdr:spPr>
        <a:xfrm flipH="1" flipV="1">
          <a:off x="1322919" y="370418"/>
          <a:ext cx="35981" cy="31912982"/>
        </a:xfrm>
        <a:prstGeom prst="line">
          <a:avLst/>
        </a:prstGeom>
        <a:ln w="381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423333</xdr:colOff>
      <xdr:row>0</xdr:row>
      <xdr:rowOff>359833</xdr:rowOff>
    </xdr:from>
    <xdr:to>
      <xdr:col>241</xdr:col>
      <xdr:colOff>12700</xdr:colOff>
      <xdr:row>1</xdr:row>
      <xdr:rowOff>0</xdr:rowOff>
    </xdr:to>
    <xdr:cxnSp macro="">
      <xdr:nvCxnSpPr>
        <xdr:cNvPr id="404" name="Прямая соединительная линия 403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CxnSpPr/>
      </xdr:nvCxnSpPr>
      <xdr:spPr>
        <a:xfrm>
          <a:off x="1312333" y="359833"/>
          <a:ext cx="108021967" cy="21167"/>
        </a:xfrm>
        <a:prstGeom prst="line">
          <a:avLst/>
        </a:prstGeom>
        <a:ln w="381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240</xdr:col>
      <xdr:colOff>872066</xdr:colOff>
      <xdr:row>1</xdr:row>
      <xdr:rowOff>38100</xdr:rowOff>
    </xdr:from>
    <xdr:to>
      <xdr:col>240</xdr:col>
      <xdr:colOff>889000</xdr:colOff>
      <xdr:row>85</xdr:row>
      <xdr:rowOff>0</xdr:rowOff>
    </xdr:to>
    <xdr:cxnSp macro="">
      <xdr:nvCxnSpPr>
        <xdr:cNvPr id="410" name="Прямая соединительная линия 409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CxnSpPr/>
      </xdr:nvCxnSpPr>
      <xdr:spPr>
        <a:xfrm flipH="1">
          <a:off x="109291966" y="419100"/>
          <a:ext cx="16934" cy="31851600"/>
        </a:xfrm>
        <a:prstGeom prst="line">
          <a:avLst/>
        </a:prstGeom>
        <a:ln w="381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247650</xdr:colOff>
      <xdr:row>43</xdr:row>
      <xdr:rowOff>361950</xdr:rowOff>
    </xdr:from>
    <xdr:to>
      <xdr:col>98</xdr:col>
      <xdr:colOff>200025</xdr:colOff>
      <xdr:row>43</xdr:row>
      <xdr:rowOff>361950</xdr:rowOff>
    </xdr:to>
    <xdr:cxnSp macro="">
      <xdr:nvCxnSpPr>
        <xdr:cNvPr id="345" name="Прямая соединительная линия 344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CxnSpPr>
          <a:stCxn id="1134" idx="6"/>
          <a:endCxn id="1121" idx="2"/>
        </xdr:cNvCxnSpPr>
      </xdr:nvCxnSpPr>
      <xdr:spPr>
        <a:xfrm>
          <a:off x="44644733" y="16744950"/>
          <a:ext cx="841375" cy="0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10584</xdr:colOff>
      <xdr:row>44</xdr:row>
      <xdr:rowOff>209550</xdr:rowOff>
    </xdr:from>
    <xdr:to>
      <xdr:col>96</xdr:col>
      <xdr:colOff>15875</xdr:colOff>
      <xdr:row>51</xdr:row>
      <xdr:rowOff>0</xdr:rowOff>
    </xdr:to>
    <xdr:cxnSp macro="">
      <xdr:nvCxnSpPr>
        <xdr:cNvPr id="355" name="Прямая соединительная линия 354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CxnSpPr>
          <a:stCxn id="1134" idx="4"/>
        </xdr:cNvCxnSpPr>
      </xdr:nvCxnSpPr>
      <xdr:spPr>
        <a:xfrm flipH="1">
          <a:off x="44407667" y="16973550"/>
          <a:ext cx="5291" cy="2192867"/>
        </a:xfrm>
        <a:prstGeom prst="line">
          <a:avLst/>
        </a:prstGeom>
        <a:ln w="28575">
          <a:solidFill>
            <a:srgbClr val="C0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423334</xdr:colOff>
      <xdr:row>54</xdr:row>
      <xdr:rowOff>0</xdr:rowOff>
    </xdr:from>
    <xdr:to>
      <xdr:col>61</xdr:col>
      <xdr:colOff>219075</xdr:colOff>
      <xdr:row>54</xdr:row>
      <xdr:rowOff>10583</xdr:rowOff>
    </xdr:to>
    <xdr:cxnSp macro="">
      <xdr:nvCxnSpPr>
        <xdr:cNvPr id="409" name="Прямая соединительная линия 408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CxnSpPr>
          <a:endCxn id="1087" idx="2"/>
        </xdr:cNvCxnSpPr>
      </xdr:nvCxnSpPr>
      <xdr:spPr>
        <a:xfrm flipV="1">
          <a:off x="27484917" y="20309417"/>
          <a:ext cx="1573741" cy="10583"/>
        </a:xfrm>
        <a:prstGeom prst="line">
          <a:avLst/>
        </a:prstGeom>
        <a:ln w="28575"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433917</xdr:colOff>
      <xdr:row>56</xdr:row>
      <xdr:rowOff>0</xdr:rowOff>
    </xdr:from>
    <xdr:to>
      <xdr:col>58</xdr:col>
      <xdr:colOff>328084</xdr:colOff>
      <xdr:row>56</xdr:row>
      <xdr:rowOff>0</xdr:rowOff>
    </xdr:to>
    <xdr:cxnSp macro="">
      <xdr:nvCxnSpPr>
        <xdr:cNvPr id="412" name="Прямая соединительная линия 411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CxnSpPr/>
      </xdr:nvCxnSpPr>
      <xdr:spPr>
        <a:xfrm>
          <a:off x="27495500" y="21071417"/>
          <a:ext cx="338667" cy="0"/>
        </a:xfrm>
        <a:prstGeom prst="line">
          <a:avLst/>
        </a:prstGeom>
        <a:ln w="28575"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433917</xdr:colOff>
      <xdr:row>53</xdr:row>
      <xdr:rowOff>370416</xdr:rowOff>
    </xdr:from>
    <xdr:to>
      <xdr:col>57</xdr:col>
      <xdr:colOff>433917</xdr:colOff>
      <xdr:row>56</xdr:row>
      <xdr:rowOff>0</xdr:rowOff>
    </xdr:to>
    <xdr:cxnSp macro="">
      <xdr:nvCxnSpPr>
        <xdr:cNvPr id="416" name="Прямая соединительная линия 415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CxnSpPr/>
      </xdr:nvCxnSpPr>
      <xdr:spPr>
        <a:xfrm>
          <a:off x="27495500" y="20298833"/>
          <a:ext cx="0" cy="772584"/>
        </a:xfrm>
        <a:prstGeom prst="line">
          <a:avLst/>
        </a:prstGeom>
        <a:ln w="28575"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6350</xdr:colOff>
      <xdr:row>44</xdr:row>
      <xdr:rowOff>209550</xdr:rowOff>
    </xdr:from>
    <xdr:to>
      <xdr:col>62</xdr:col>
      <xdr:colOff>31750</xdr:colOff>
      <xdr:row>53</xdr:row>
      <xdr:rowOff>148167</xdr:rowOff>
    </xdr:to>
    <xdr:cxnSp macro="">
      <xdr:nvCxnSpPr>
        <xdr:cNvPr id="425" name="Прямая соединительная линия 424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CxnSpPr>
          <a:stCxn id="1078" idx="4"/>
        </xdr:cNvCxnSpPr>
      </xdr:nvCxnSpPr>
      <xdr:spPr>
        <a:xfrm>
          <a:off x="29290433" y="16973550"/>
          <a:ext cx="25400" cy="3103034"/>
        </a:xfrm>
        <a:prstGeom prst="line">
          <a:avLst/>
        </a:prstGeom>
        <a:ln w="28575">
          <a:solidFill>
            <a:srgbClr val="C0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128</xdr:col>
      <xdr:colOff>412750</xdr:colOff>
      <xdr:row>44</xdr:row>
      <xdr:rowOff>306916</xdr:rowOff>
    </xdr:from>
    <xdr:to>
      <xdr:col>128</xdr:col>
      <xdr:colOff>426509</xdr:colOff>
      <xdr:row>52</xdr:row>
      <xdr:rowOff>0</xdr:rowOff>
    </xdr:to>
    <xdr:cxnSp macro="">
      <xdr:nvCxnSpPr>
        <xdr:cNvPr id="432" name="Прямая соединительная линия 431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CxnSpPr>
          <a:stCxn id="18" idx="4"/>
        </xdr:cNvCxnSpPr>
      </xdr:nvCxnSpPr>
      <xdr:spPr>
        <a:xfrm flipH="1">
          <a:off x="59033833" y="17070916"/>
          <a:ext cx="13759" cy="2476501"/>
        </a:xfrm>
        <a:prstGeom prst="line">
          <a:avLst/>
        </a:prstGeom>
        <a:ln w="28575"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125</xdr:col>
      <xdr:colOff>31750</xdr:colOff>
      <xdr:row>51</xdr:row>
      <xdr:rowOff>359833</xdr:rowOff>
    </xdr:from>
    <xdr:to>
      <xdr:col>129</xdr:col>
      <xdr:colOff>0</xdr:colOff>
      <xdr:row>52</xdr:row>
      <xdr:rowOff>0</xdr:rowOff>
    </xdr:to>
    <xdr:cxnSp macro="">
      <xdr:nvCxnSpPr>
        <xdr:cNvPr id="436" name="Прямая соединительная линия 435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CxnSpPr/>
      </xdr:nvCxnSpPr>
      <xdr:spPr>
        <a:xfrm flipH="1">
          <a:off x="57319333" y="19526250"/>
          <a:ext cx="1746250" cy="21167"/>
        </a:xfrm>
        <a:prstGeom prst="line">
          <a:avLst/>
        </a:prstGeom>
        <a:ln w="28575"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125</xdr:col>
      <xdr:colOff>21167</xdr:colOff>
      <xdr:row>50</xdr:row>
      <xdr:rowOff>371475</xdr:rowOff>
    </xdr:from>
    <xdr:to>
      <xdr:col>125</xdr:col>
      <xdr:colOff>23283</xdr:colOff>
      <xdr:row>52</xdr:row>
      <xdr:rowOff>0</xdr:rowOff>
    </xdr:to>
    <xdr:cxnSp macro="">
      <xdr:nvCxnSpPr>
        <xdr:cNvPr id="439" name="Прямая соединительная линия 438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CxnSpPr>
          <a:endCxn id="1349" idx="2"/>
        </xdr:cNvCxnSpPr>
      </xdr:nvCxnSpPr>
      <xdr:spPr>
        <a:xfrm flipV="1">
          <a:off x="57308750" y="19156892"/>
          <a:ext cx="2116" cy="390525"/>
        </a:xfrm>
        <a:prstGeom prst="line">
          <a:avLst/>
        </a:prstGeom>
        <a:ln w="28575"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84</xdr:col>
      <xdr:colOff>229658</xdr:colOff>
      <xdr:row>27</xdr:row>
      <xdr:rowOff>147108</xdr:rowOff>
    </xdr:from>
    <xdr:to>
      <xdr:col>88</xdr:col>
      <xdr:colOff>10583</xdr:colOff>
      <xdr:row>27</xdr:row>
      <xdr:rowOff>148166</xdr:rowOff>
    </xdr:to>
    <xdr:cxnSp macro="">
      <xdr:nvCxnSpPr>
        <xdr:cNvPr id="443" name="Прямая соединительная линия 442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CxnSpPr/>
      </xdr:nvCxnSpPr>
      <xdr:spPr>
        <a:xfrm>
          <a:off x="39292741" y="10434108"/>
          <a:ext cx="1558925" cy="1058"/>
        </a:xfrm>
        <a:prstGeom prst="line">
          <a:avLst/>
        </a:prstGeom>
        <a:ln w="28575">
          <a:solidFill>
            <a:srgbClr val="C0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137</xdr:col>
      <xdr:colOff>258233</xdr:colOff>
      <xdr:row>56</xdr:row>
      <xdr:rowOff>0</xdr:rowOff>
    </xdr:from>
    <xdr:to>
      <xdr:col>142</xdr:col>
      <xdr:colOff>10584</xdr:colOff>
      <xdr:row>56</xdr:row>
      <xdr:rowOff>29105</xdr:rowOff>
    </xdr:to>
    <xdr:cxnSp macro="">
      <xdr:nvCxnSpPr>
        <xdr:cNvPr id="447" name="Прямая соединительная линия 446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CxnSpPr>
          <a:stCxn id="1198" idx="3"/>
        </xdr:cNvCxnSpPr>
      </xdr:nvCxnSpPr>
      <xdr:spPr>
        <a:xfrm flipV="1">
          <a:off x="62879816" y="21071417"/>
          <a:ext cx="1974851" cy="29105"/>
        </a:xfrm>
        <a:prstGeom prst="line">
          <a:avLst/>
        </a:prstGeom>
        <a:ln w="28575"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187</xdr:col>
      <xdr:colOff>137584</xdr:colOff>
      <xdr:row>41</xdr:row>
      <xdr:rowOff>42333</xdr:rowOff>
    </xdr:from>
    <xdr:to>
      <xdr:col>190</xdr:col>
      <xdr:colOff>317500</xdr:colOff>
      <xdr:row>43</xdr:row>
      <xdr:rowOff>0</xdr:rowOff>
    </xdr:to>
    <xdr:sp macro="" textlink="">
      <xdr:nvSpPr>
        <xdr:cNvPr id="395" name="Прямоугольник 394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SpPr/>
      </xdr:nvSpPr>
      <xdr:spPr>
        <a:xfrm>
          <a:off x="84984167" y="15663333"/>
          <a:ext cx="1513416" cy="719667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r"/>
          <a:r>
            <a:rPr lang="ru-RU" sz="2000"/>
            <a:t>43</a:t>
          </a:r>
        </a:p>
      </xdr:txBody>
    </xdr:sp>
    <xdr:clientData/>
  </xdr:twoCellAnchor>
  <xdr:twoCellAnchor>
    <xdr:from>
      <xdr:col>193</xdr:col>
      <xdr:colOff>158750</xdr:colOff>
      <xdr:row>41</xdr:row>
      <xdr:rowOff>63500</xdr:rowOff>
    </xdr:from>
    <xdr:to>
      <xdr:col>197</xdr:col>
      <xdr:colOff>137584</xdr:colOff>
      <xdr:row>42</xdr:row>
      <xdr:rowOff>359833</xdr:rowOff>
    </xdr:to>
    <xdr:sp macro="" textlink="">
      <xdr:nvSpPr>
        <xdr:cNvPr id="399" name="Прямоугольник 398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SpPr/>
      </xdr:nvSpPr>
      <xdr:spPr>
        <a:xfrm>
          <a:off x="87672333" y="15684500"/>
          <a:ext cx="1756834" cy="677333"/>
        </a:xfrm>
        <a:prstGeom prst="rect">
          <a:avLst/>
        </a:prstGeom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r"/>
          <a:r>
            <a:rPr lang="ru-RU" sz="1800"/>
            <a:t>45</a:t>
          </a:r>
        </a:p>
      </xdr:txBody>
    </xdr:sp>
    <xdr:clientData/>
  </xdr:twoCellAnchor>
  <xdr:twoCellAnchor>
    <xdr:from>
      <xdr:col>61</xdr:col>
      <xdr:colOff>441325</xdr:colOff>
      <xdr:row>54</xdr:row>
      <xdr:rowOff>228600</xdr:rowOff>
    </xdr:from>
    <xdr:to>
      <xdr:col>62</xdr:col>
      <xdr:colOff>6350</xdr:colOff>
      <xdr:row>61</xdr:row>
      <xdr:rowOff>142875</xdr:rowOff>
    </xdr:to>
    <xdr:cxnSp macro="">
      <xdr:nvCxnSpPr>
        <xdr:cNvPr id="15090" name="Прямая соединительная линия 15089">
          <a:extLst>
            <a:ext uri="{FF2B5EF4-FFF2-40B4-BE49-F238E27FC236}">
              <a16:creationId xmlns:a16="http://schemas.microsoft.com/office/drawing/2014/main" xmlns="" id="{00000000-0008-0000-0000-0000F23A0000}"/>
            </a:ext>
          </a:extLst>
        </xdr:cNvPr>
        <xdr:cNvCxnSpPr>
          <a:stCxn id="1087" idx="4"/>
          <a:endCxn id="1109" idx="0"/>
        </xdr:cNvCxnSpPr>
      </xdr:nvCxnSpPr>
      <xdr:spPr>
        <a:xfrm flipH="1">
          <a:off x="29280908" y="20538017"/>
          <a:ext cx="9525" cy="2581275"/>
        </a:xfrm>
        <a:prstGeom prst="line">
          <a:avLst/>
        </a:prstGeom>
        <a:ln w="28575"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228600</xdr:colOff>
      <xdr:row>43</xdr:row>
      <xdr:rowOff>375444</xdr:rowOff>
    </xdr:from>
    <xdr:to>
      <xdr:col>28</xdr:col>
      <xdr:colOff>19152</xdr:colOff>
      <xdr:row>44</xdr:row>
      <xdr:rowOff>0</xdr:rowOff>
    </xdr:to>
    <xdr:cxnSp macro="">
      <xdr:nvCxnSpPr>
        <xdr:cNvPr id="411" name="Прямая соединительная линия 41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CxnSpPr>
          <a:stCxn id="1390" idx="6"/>
          <a:endCxn id="1699" idx="2"/>
        </xdr:cNvCxnSpPr>
      </xdr:nvCxnSpPr>
      <xdr:spPr>
        <a:xfrm flipV="1">
          <a:off x="11288183" y="16758444"/>
          <a:ext cx="2902052" cy="5556"/>
        </a:xfrm>
        <a:prstGeom prst="line">
          <a:avLst/>
        </a:prstGeom>
        <a:ln w="28575"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82665</xdr:colOff>
      <xdr:row>43</xdr:row>
      <xdr:rowOff>373591</xdr:rowOff>
    </xdr:from>
    <xdr:to>
      <xdr:col>31</xdr:col>
      <xdr:colOff>20109</xdr:colOff>
      <xdr:row>43</xdr:row>
      <xdr:rowOff>375444</xdr:rowOff>
    </xdr:to>
    <xdr:cxnSp macro="">
      <xdr:nvCxnSpPr>
        <xdr:cNvPr id="422" name="Прямая соединительная линия 421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CxnSpPr>
          <a:stCxn id="1699" idx="6"/>
          <a:endCxn id="1701" idx="2"/>
        </xdr:cNvCxnSpPr>
      </xdr:nvCxnSpPr>
      <xdr:spPr>
        <a:xfrm flipV="1">
          <a:off x="14698248" y="16756591"/>
          <a:ext cx="826444" cy="1853"/>
        </a:xfrm>
        <a:prstGeom prst="line">
          <a:avLst/>
        </a:prstGeom>
        <a:ln w="28575"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39284</xdr:colOff>
      <xdr:row>43</xdr:row>
      <xdr:rowOff>373591</xdr:rowOff>
    </xdr:from>
    <xdr:to>
      <xdr:col>37</xdr:col>
      <xdr:colOff>229658</xdr:colOff>
      <xdr:row>44</xdr:row>
      <xdr:rowOff>4233</xdr:rowOff>
    </xdr:to>
    <xdr:cxnSp macro="">
      <xdr:nvCxnSpPr>
        <xdr:cNvPr id="427" name="Прямая соединительная линия 426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CxnSpPr>
          <a:stCxn id="1701" idx="6"/>
          <a:endCxn id="1695" idx="2"/>
        </xdr:cNvCxnSpPr>
      </xdr:nvCxnSpPr>
      <xdr:spPr>
        <a:xfrm>
          <a:off x="15988367" y="16756591"/>
          <a:ext cx="2412874" cy="11642"/>
        </a:xfrm>
        <a:prstGeom prst="line">
          <a:avLst/>
        </a:prstGeom>
        <a:ln w="34925"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254000</xdr:colOff>
      <xdr:row>43</xdr:row>
      <xdr:rowOff>349250</xdr:rowOff>
    </xdr:from>
    <xdr:to>
      <xdr:col>41</xdr:col>
      <xdr:colOff>254000</xdr:colOff>
      <xdr:row>43</xdr:row>
      <xdr:rowOff>349250</xdr:rowOff>
    </xdr:to>
    <xdr:cxnSp macro="">
      <xdr:nvCxnSpPr>
        <xdr:cNvPr id="435" name="Прямая соединительная линия 434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CxnSpPr/>
      </xdr:nvCxnSpPr>
      <xdr:spPr>
        <a:xfrm>
          <a:off x="18870083" y="16732250"/>
          <a:ext cx="1333500" cy="0"/>
        </a:xfrm>
        <a:prstGeom prst="line">
          <a:avLst/>
        </a:prstGeom>
        <a:ln w="34925"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423334</xdr:colOff>
      <xdr:row>27</xdr:row>
      <xdr:rowOff>359833</xdr:rowOff>
    </xdr:from>
    <xdr:to>
      <xdr:col>84</xdr:col>
      <xdr:colOff>6350</xdr:colOff>
      <xdr:row>43</xdr:row>
      <xdr:rowOff>133350</xdr:rowOff>
    </xdr:to>
    <xdr:cxnSp macro="">
      <xdr:nvCxnSpPr>
        <xdr:cNvPr id="15233" name="Прямая соединительная линия 15232">
          <a:extLst>
            <a:ext uri="{FF2B5EF4-FFF2-40B4-BE49-F238E27FC236}">
              <a16:creationId xmlns:a16="http://schemas.microsoft.com/office/drawing/2014/main" xmlns="" id="{00000000-0008-0000-0000-0000813B0000}"/>
            </a:ext>
          </a:extLst>
        </xdr:cNvPr>
        <xdr:cNvCxnSpPr>
          <a:stCxn id="15064" idx="4"/>
          <a:endCxn id="1273" idx="0"/>
        </xdr:cNvCxnSpPr>
      </xdr:nvCxnSpPr>
      <xdr:spPr>
        <a:xfrm>
          <a:off x="39041917" y="10646833"/>
          <a:ext cx="27516" cy="5869517"/>
        </a:xfrm>
        <a:prstGeom prst="line">
          <a:avLst/>
        </a:prstGeom>
        <a:ln w="28575"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137</xdr:col>
      <xdr:colOff>301626</xdr:colOff>
      <xdr:row>43</xdr:row>
      <xdr:rowOff>340783</xdr:rowOff>
    </xdr:from>
    <xdr:to>
      <xdr:col>155</xdr:col>
      <xdr:colOff>334434</xdr:colOff>
      <xdr:row>44</xdr:row>
      <xdr:rowOff>3175</xdr:rowOff>
    </xdr:to>
    <xdr:cxnSp macro="">
      <xdr:nvCxnSpPr>
        <xdr:cNvPr id="15235" name="Прямая соединительная линия 15234">
          <a:extLst>
            <a:ext uri="{FF2B5EF4-FFF2-40B4-BE49-F238E27FC236}">
              <a16:creationId xmlns:a16="http://schemas.microsoft.com/office/drawing/2014/main" xmlns="" id="{00000000-0008-0000-0000-0000833B0000}"/>
            </a:ext>
          </a:extLst>
        </xdr:cNvPr>
        <xdr:cNvCxnSpPr>
          <a:stCxn id="17" idx="6"/>
          <a:endCxn id="1122" idx="2"/>
        </xdr:cNvCxnSpPr>
      </xdr:nvCxnSpPr>
      <xdr:spPr>
        <a:xfrm flipV="1">
          <a:off x="62923209" y="16723783"/>
          <a:ext cx="8033808" cy="43392"/>
        </a:xfrm>
        <a:prstGeom prst="line">
          <a:avLst/>
        </a:prstGeom>
        <a:ln w="31750"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107</xdr:col>
      <xdr:colOff>21167</xdr:colOff>
      <xdr:row>43</xdr:row>
      <xdr:rowOff>126999</xdr:rowOff>
    </xdr:from>
    <xdr:to>
      <xdr:col>108</xdr:col>
      <xdr:colOff>148167</xdr:colOff>
      <xdr:row>44</xdr:row>
      <xdr:rowOff>243416</xdr:rowOff>
    </xdr:to>
    <xdr:sp macro="" textlink="">
      <xdr:nvSpPr>
        <xdr:cNvPr id="15068" name="Овал 15067">
          <a:extLst>
            <a:ext uri="{FF2B5EF4-FFF2-40B4-BE49-F238E27FC236}">
              <a16:creationId xmlns:a16="http://schemas.microsoft.com/office/drawing/2014/main" xmlns="" id="{00000000-0008-0000-0000-0000DC3A0000}"/>
            </a:ext>
          </a:extLst>
        </xdr:cNvPr>
        <xdr:cNvSpPr/>
      </xdr:nvSpPr>
      <xdr:spPr>
        <a:xfrm>
          <a:off x="49307750" y="16509999"/>
          <a:ext cx="571500" cy="497417"/>
        </a:xfrm>
        <a:prstGeom prst="ellipse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ru-RU" sz="1200" b="1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72</a:t>
          </a:r>
        </a:p>
      </xdr:txBody>
    </xdr:sp>
    <xdr:clientData/>
  </xdr:twoCellAnchor>
  <xdr:twoCellAnchor>
    <xdr:from>
      <xdr:col>99</xdr:col>
      <xdr:colOff>228600</xdr:colOff>
      <xdr:row>43</xdr:row>
      <xdr:rowOff>375708</xdr:rowOff>
    </xdr:from>
    <xdr:to>
      <xdr:col>107</xdr:col>
      <xdr:colOff>21167</xdr:colOff>
      <xdr:row>44</xdr:row>
      <xdr:rowOff>0</xdr:rowOff>
    </xdr:to>
    <xdr:cxnSp macro="">
      <xdr:nvCxnSpPr>
        <xdr:cNvPr id="63" name="Прямая соединительная линия 62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CxnSpPr>
          <a:stCxn id="1317" idx="3"/>
          <a:endCxn id="15068" idx="2"/>
        </xdr:cNvCxnSpPr>
      </xdr:nvCxnSpPr>
      <xdr:spPr>
        <a:xfrm flipV="1">
          <a:off x="45959183" y="16758708"/>
          <a:ext cx="3348567" cy="5292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112</xdr:col>
      <xdr:colOff>428626</xdr:colOff>
      <xdr:row>44</xdr:row>
      <xdr:rowOff>249767</xdr:rowOff>
    </xdr:from>
    <xdr:to>
      <xdr:col>113</xdr:col>
      <xdr:colOff>10584</xdr:colOff>
      <xdr:row>51</xdr:row>
      <xdr:rowOff>158750</xdr:rowOff>
    </xdr:to>
    <xdr:cxnSp macro="">
      <xdr:nvCxnSpPr>
        <xdr:cNvPr id="431" name="Прямая соединительная линия 43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CxnSpPr>
          <a:endCxn id="1173" idx="4"/>
        </xdr:cNvCxnSpPr>
      </xdr:nvCxnSpPr>
      <xdr:spPr>
        <a:xfrm flipH="1" flipV="1">
          <a:off x="51937709" y="17013767"/>
          <a:ext cx="26458" cy="231140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115</xdr:col>
      <xdr:colOff>338667</xdr:colOff>
      <xdr:row>44</xdr:row>
      <xdr:rowOff>158750</xdr:rowOff>
    </xdr:from>
    <xdr:to>
      <xdr:col>118</xdr:col>
      <xdr:colOff>202141</xdr:colOff>
      <xdr:row>44</xdr:row>
      <xdr:rowOff>167746</xdr:rowOff>
    </xdr:to>
    <xdr:cxnSp macro="">
      <xdr:nvCxnSpPr>
        <xdr:cNvPr id="15093" name="Прямая соединительная линия 15092">
          <a:extLst>
            <a:ext uri="{FF2B5EF4-FFF2-40B4-BE49-F238E27FC236}">
              <a16:creationId xmlns:a16="http://schemas.microsoft.com/office/drawing/2014/main" xmlns="" id="{00000000-0008-0000-0000-0000F53A0000}"/>
            </a:ext>
          </a:extLst>
        </xdr:cNvPr>
        <xdr:cNvCxnSpPr>
          <a:endCxn id="22" idx="2"/>
        </xdr:cNvCxnSpPr>
      </xdr:nvCxnSpPr>
      <xdr:spPr>
        <a:xfrm>
          <a:off x="53181250" y="16922750"/>
          <a:ext cx="1196974" cy="8996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119</xdr:col>
      <xdr:colOff>275166</xdr:colOff>
      <xdr:row>44</xdr:row>
      <xdr:rowOff>66146</xdr:rowOff>
    </xdr:from>
    <xdr:to>
      <xdr:col>128</xdr:col>
      <xdr:colOff>154517</xdr:colOff>
      <xdr:row>44</xdr:row>
      <xdr:rowOff>167746</xdr:rowOff>
    </xdr:to>
    <xdr:cxnSp macro="">
      <xdr:nvCxnSpPr>
        <xdr:cNvPr id="413" name="Прямая соединительная линия 412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CxnSpPr>
          <a:stCxn id="22" idx="6"/>
          <a:endCxn id="18" idx="2"/>
        </xdr:cNvCxnSpPr>
      </xdr:nvCxnSpPr>
      <xdr:spPr>
        <a:xfrm flipV="1">
          <a:off x="54895749" y="16830146"/>
          <a:ext cx="3879851" cy="10160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129</xdr:col>
      <xdr:colOff>254001</xdr:colOff>
      <xdr:row>44</xdr:row>
      <xdr:rowOff>3175</xdr:rowOff>
    </xdr:from>
    <xdr:to>
      <xdr:col>136</xdr:col>
      <xdr:colOff>211667</xdr:colOff>
      <xdr:row>44</xdr:row>
      <xdr:rowOff>66146</xdr:rowOff>
    </xdr:to>
    <xdr:cxnSp macro="">
      <xdr:nvCxnSpPr>
        <xdr:cNvPr id="15234" name="Прямая соединительная линия 15233">
          <a:extLst>
            <a:ext uri="{FF2B5EF4-FFF2-40B4-BE49-F238E27FC236}">
              <a16:creationId xmlns:a16="http://schemas.microsoft.com/office/drawing/2014/main" xmlns="" id="{00000000-0008-0000-0000-0000823B0000}"/>
            </a:ext>
          </a:extLst>
        </xdr:cNvPr>
        <xdr:cNvCxnSpPr>
          <a:stCxn id="18" idx="6"/>
          <a:endCxn id="17" idx="2"/>
        </xdr:cNvCxnSpPr>
      </xdr:nvCxnSpPr>
      <xdr:spPr>
        <a:xfrm flipV="1">
          <a:off x="59319584" y="16767175"/>
          <a:ext cx="3069166" cy="62971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109</xdr:col>
      <xdr:colOff>219075</xdr:colOff>
      <xdr:row>43</xdr:row>
      <xdr:rowOff>247650</xdr:rowOff>
    </xdr:from>
    <xdr:to>
      <xdr:col>110</xdr:col>
      <xdr:colOff>209550</xdr:colOff>
      <xdr:row>44</xdr:row>
      <xdr:rowOff>171450</xdr:rowOff>
    </xdr:to>
    <xdr:sp macro="" textlink="">
      <xdr:nvSpPr>
        <xdr:cNvPr id="740" name="Rectangle 288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SpPr>
          <a:spLocks noChangeArrowheads="1"/>
        </xdr:cNvSpPr>
      </xdr:nvSpPr>
      <xdr:spPr bwMode="auto">
        <a:xfrm>
          <a:off x="47727658" y="16630650"/>
          <a:ext cx="434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14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115</xdr:col>
      <xdr:colOff>349250</xdr:colOff>
      <xdr:row>43</xdr:row>
      <xdr:rowOff>370417</xdr:rowOff>
    </xdr:from>
    <xdr:to>
      <xdr:col>115</xdr:col>
      <xdr:colOff>349250</xdr:colOff>
      <xdr:row>44</xdr:row>
      <xdr:rowOff>179918</xdr:rowOff>
    </xdr:to>
    <xdr:cxnSp macro="">
      <xdr:nvCxnSpPr>
        <xdr:cNvPr id="15240" name="Прямая соединительная линия 15239">
          <a:extLst>
            <a:ext uri="{FF2B5EF4-FFF2-40B4-BE49-F238E27FC236}">
              <a16:creationId xmlns:a16="http://schemas.microsoft.com/office/drawing/2014/main" xmlns="" id="{00000000-0008-0000-0000-0000883B0000}"/>
            </a:ext>
          </a:extLst>
        </xdr:cNvPr>
        <xdr:cNvCxnSpPr/>
      </xdr:nvCxnSpPr>
      <xdr:spPr>
        <a:xfrm flipV="1">
          <a:off x="53191833" y="16753417"/>
          <a:ext cx="0" cy="190501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113</xdr:col>
      <xdr:colOff>263525</xdr:colOff>
      <xdr:row>44</xdr:row>
      <xdr:rowOff>9525</xdr:rowOff>
    </xdr:from>
    <xdr:to>
      <xdr:col>115</xdr:col>
      <xdr:colOff>361950</xdr:colOff>
      <xdr:row>44</xdr:row>
      <xdr:rowOff>11642</xdr:rowOff>
    </xdr:to>
    <xdr:cxnSp macro="">
      <xdr:nvCxnSpPr>
        <xdr:cNvPr id="15244" name="Прямая соединительная линия 15243">
          <a:extLst>
            <a:ext uri="{FF2B5EF4-FFF2-40B4-BE49-F238E27FC236}">
              <a16:creationId xmlns:a16="http://schemas.microsoft.com/office/drawing/2014/main" xmlns="" id="{00000000-0008-0000-0000-00008C3B0000}"/>
            </a:ext>
          </a:extLst>
        </xdr:cNvPr>
        <xdr:cNvCxnSpPr/>
      </xdr:nvCxnSpPr>
      <xdr:spPr>
        <a:xfrm flipH="1">
          <a:off x="52574825" y="16773525"/>
          <a:ext cx="993775" cy="2117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137</xdr:col>
      <xdr:colOff>15875</xdr:colOff>
      <xdr:row>44</xdr:row>
      <xdr:rowOff>222250</xdr:rowOff>
    </xdr:from>
    <xdr:to>
      <xdr:col>137</xdr:col>
      <xdr:colOff>34397</xdr:colOff>
      <xdr:row>55</xdr:row>
      <xdr:rowOff>142875</xdr:rowOff>
    </xdr:to>
    <xdr:cxnSp macro="">
      <xdr:nvCxnSpPr>
        <xdr:cNvPr id="15260" name="Прямая соединительная линия 15259">
          <a:extLst>
            <a:ext uri="{FF2B5EF4-FFF2-40B4-BE49-F238E27FC236}">
              <a16:creationId xmlns:a16="http://schemas.microsoft.com/office/drawing/2014/main" xmlns="" id="{00000000-0008-0000-0000-00009C3B0000}"/>
            </a:ext>
          </a:extLst>
        </xdr:cNvPr>
        <xdr:cNvCxnSpPr>
          <a:stCxn id="17" idx="4"/>
          <a:endCxn id="1146" idx="0"/>
        </xdr:cNvCxnSpPr>
      </xdr:nvCxnSpPr>
      <xdr:spPr>
        <a:xfrm flipH="1">
          <a:off x="62637458" y="16986250"/>
          <a:ext cx="18522" cy="3847042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370417</xdr:colOff>
      <xdr:row>25</xdr:row>
      <xdr:rowOff>127000</xdr:rowOff>
    </xdr:from>
    <xdr:to>
      <xdr:col>35</xdr:col>
      <xdr:colOff>201084</xdr:colOff>
      <xdr:row>25</xdr:row>
      <xdr:rowOff>349250</xdr:rowOff>
    </xdr:to>
    <xdr:sp macro="" textlink="">
      <xdr:nvSpPr>
        <xdr:cNvPr id="50" name="Прямоугольник 49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/>
      </xdr:nvSpPr>
      <xdr:spPr>
        <a:xfrm>
          <a:off x="16764000" y="9652000"/>
          <a:ext cx="719667" cy="22225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ru-RU" sz="1200" b="1"/>
            <a:t>Аптека</a:t>
          </a:r>
        </a:p>
      </xdr:txBody>
    </xdr:sp>
    <xdr:clientData/>
  </xdr:twoCellAnchor>
  <xdr:twoCellAnchor>
    <xdr:from>
      <xdr:col>33</xdr:col>
      <xdr:colOff>105834</xdr:colOff>
      <xdr:row>24</xdr:row>
      <xdr:rowOff>127000</xdr:rowOff>
    </xdr:from>
    <xdr:to>
      <xdr:col>33</xdr:col>
      <xdr:colOff>116417</xdr:colOff>
      <xdr:row>25</xdr:row>
      <xdr:rowOff>370417</xdr:rowOff>
    </xdr:to>
    <xdr:cxnSp macro="">
      <xdr:nvCxnSpPr>
        <xdr:cNvPr id="351" name="Прямая соединительная линия 35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CxnSpPr/>
      </xdr:nvCxnSpPr>
      <xdr:spPr>
        <a:xfrm flipH="1">
          <a:off x="16499417" y="9271000"/>
          <a:ext cx="10583" cy="624417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148167</xdr:colOff>
      <xdr:row>25</xdr:row>
      <xdr:rowOff>349250</xdr:rowOff>
    </xdr:from>
    <xdr:to>
      <xdr:col>35</xdr:col>
      <xdr:colOff>158750</xdr:colOff>
      <xdr:row>27</xdr:row>
      <xdr:rowOff>10584</xdr:rowOff>
    </xdr:to>
    <xdr:cxnSp macro="">
      <xdr:nvCxnSpPr>
        <xdr:cNvPr id="15236" name="Прямая соединительная линия 15235">
          <a:extLst>
            <a:ext uri="{FF2B5EF4-FFF2-40B4-BE49-F238E27FC236}">
              <a16:creationId xmlns:a16="http://schemas.microsoft.com/office/drawing/2014/main" xmlns="" id="{00000000-0008-0000-0000-0000843B0000}"/>
            </a:ext>
          </a:extLst>
        </xdr:cNvPr>
        <xdr:cNvCxnSpPr/>
      </xdr:nvCxnSpPr>
      <xdr:spPr>
        <a:xfrm flipH="1">
          <a:off x="17430750" y="9874250"/>
          <a:ext cx="10583" cy="423334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169334</xdr:colOff>
      <xdr:row>27</xdr:row>
      <xdr:rowOff>0</xdr:rowOff>
    </xdr:from>
    <xdr:to>
      <xdr:col>41</xdr:col>
      <xdr:colOff>211667</xdr:colOff>
      <xdr:row>27</xdr:row>
      <xdr:rowOff>10583</xdr:rowOff>
    </xdr:to>
    <xdr:cxnSp macro="">
      <xdr:nvCxnSpPr>
        <xdr:cNvPr id="15238" name="Прямая соединительная линия 15237">
          <a:extLst>
            <a:ext uri="{FF2B5EF4-FFF2-40B4-BE49-F238E27FC236}">
              <a16:creationId xmlns:a16="http://schemas.microsoft.com/office/drawing/2014/main" xmlns="" id="{00000000-0008-0000-0000-0000863B0000}"/>
            </a:ext>
          </a:extLst>
        </xdr:cNvPr>
        <xdr:cNvCxnSpPr/>
      </xdr:nvCxnSpPr>
      <xdr:spPr>
        <a:xfrm>
          <a:off x="17451917" y="10287000"/>
          <a:ext cx="2709333" cy="10583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206375</xdr:colOff>
      <xdr:row>27</xdr:row>
      <xdr:rowOff>190501</xdr:rowOff>
    </xdr:from>
    <xdr:to>
      <xdr:col>38</xdr:col>
      <xdr:colOff>220132</xdr:colOff>
      <xdr:row>27</xdr:row>
      <xdr:rowOff>373591</xdr:rowOff>
    </xdr:to>
    <xdr:cxnSp macro="">
      <xdr:nvCxnSpPr>
        <xdr:cNvPr id="15232" name="Прямая соединительная линия 15231">
          <a:extLst>
            <a:ext uri="{FF2B5EF4-FFF2-40B4-BE49-F238E27FC236}">
              <a16:creationId xmlns:a16="http://schemas.microsoft.com/office/drawing/2014/main" xmlns="" id="{00000000-0008-0000-0000-0000803B0000}"/>
            </a:ext>
          </a:extLst>
        </xdr:cNvPr>
        <xdr:cNvCxnSpPr>
          <a:stCxn id="1774" idx="0"/>
          <a:endCxn id="15239" idx="4"/>
        </xdr:cNvCxnSpPr>
      </xdr:nvCxnSpPr>
      <xdr:spPr>
        <a:xfrm flipH="1" flipV="1">
          <a:off x="18822458" y="10477501"/>
          <a:ext cx="13757" cy="183090"/>
        </a:xfrm>
        <a:prstGeom prst="line">
          <a:avLst/>
        </a:prstGeom>
        <a:ln w="127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285749</xdr:colOff>
      <xdr:row>26</xdr:row>
      <xdr:rowOff>169333</xdr:rowOff>
    </xdr:from>
    <xdr:to>
      <xdr:col>39</xdr:col>
      <xdr:colOff>127000</xdr:colOff>
      <xdr:row>27</xdr:row>
      <xdr:rowOff>190501</xdr:rowOff>
    </xdr:to>
    <xdr:sp macro="" textlink="">
      <xdr:nvSpPr>
        <xdr:cNvPr id="15239" name="Овал 15238">
          <a:extLst>
            <a:ext uri="{FF2B5EF4-FFF2-40B4-BE49-F238E27FC236}">
              <a16:creationId xmlns:a16="http://schemas.microsoft.com/office/drawing/2014/main" xmlns="" id="{00000000-0008-0000-0000-0000873B0000}"/>
            </a:ext>
          </a:extLst>
        </xdr:cNvPr>
        <xdr:cNvSpPr/>
      </xdr:nvSpPr>
      <xdr:spPr>
        <a:xfrm>
          <a:off x="18457332" y="10075333"/>
          <a:ext cx="730251" cy="402168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ru-RU" sz="1200" b="1">
              <a:solidFill>
                <a:sysClr val="windowText" lastClr="000000"/>
              </a:solidFill>
            </a:rPr>
            <a:t>123А</a:t>
          </a:r>
        </a:p>
      </xdr:txBody>
    </xdr:sp>
    <xdr:clientData/>
  </xdr:twoCellAnchor>
  <xdr:twoCellAnchor>
    <xdr:from>
      <xdr:col>166</xdr:col>
      <xdr:colOff>15875</xdr:colOff>
      <xdr:row>44</xdr:row>
      <xdr:rowOff>219075</xdr:rowOff>
    </xdr:from>
    <xdr:to>
      <xdr:col>166</xdr:col>
      <xdr:colOff>31752</xdr:colOff>
      <xdr:row>45</xdr:row>
      <xdr:rowOff>211667</xdr:rowOff>
    </xdr:to>
    <xdr:cxnSp macro="">
      <xdr:nvCxnSpPr>
        <xdr:cNvPr id="15242" name="Прямая соединительная линия 15241">
          <a:extLst>
            <a:ext uri="{FF2B5EF4-FFF2-40B4-BE49-F238E27FC236}">
              <a16:creationId xmlns:a16="http://schemas.microsoft.com/office/drawing/2014/main" xmlns="" id="{00000000-0008-0000-0000-00008A3B0000}"/>
            </a:ext>
          </a:extLst>
        </xdr:cNvPr>
        <xdr:cNvCxnSpPr>
          <a:stCxn id="7" idx="4"/>
          <a:endCxn id="344" idx="0"/>
        </xdr:cNvCxnSpPr>
      </xdr:nvCxnSpPr>
      <xdr:spPr>
        <a:xfrm>
          <a:off x="75527958" y="16983075"/>
          <a:ext cx="15877" cy="373592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166</xdr:col>
      <xdr:colOff>211667</xdr:colOff>
      <xdr:row>44</xdr:row>
      <xdr:rowOff>243417</xdr:rowOff>
    </xdr:from>
    <xdr:to>
      <xdr:col>168</xdr:col>
      <xdr:colOff>0</xdr:colOff>
      <xdr:row>45</xdr:row>
      <xdr:rowOff>137583</xdr:rowOff>
    </xdr:to>
    <xdr:sp macro="" textlink="">
      <xdr:nvSpPr>
        <xdr:cNvPr id="15248" name="Прямоугольник 15247">
          <a:extLst>
            <a:ext uri="{FF2B5EF4-FFF2-40B4-BE49-F238E27FC236}">
              <a16:creationId xmlns:a16="http://schemas.microsoft.com/office/drawing/2014/main" xmlns="" id="{00000000-0008-0000-0000-0000903B0000}"/>
            </a:ext>
          </a:extLst>
        </xdr:cNvPr>
        <xdr:cNvSpPr/>
      </xdr:nvSpPr>
      <xdr:spPr>
        <a:xfrm>
          <a:off x="75723750" y="17007417"/>
          <a:ext cx="677333" cy="275166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ru-RU" sz="1100"/>
            <a:t>2</a:t>
          </a:r>
          <a:r>
            <a:rPr lang="en-US" sz="1100"/>
            <a:t>d=45</a:t>
          </a:r>
          <a:r>
            <a:rPr lang="ru-RU" sz="1100"/>
            <a:t>мм</a:t>
          </a:r>
        </a:p>
      </xdr:txBody>
    </xdr:sp>
    <xdr:clientData/>
  </xdr:twoCellAnchor>
  <xdr:twoCellAnchor>
    <xdr:from>
      <xdr:col>41</xdr:col>
      <xdr:colOff>264584</xdr:colOff>
      <xdr:row>20</xdr:row>
      <xdr:rowOff>222251</xdr:rowOff>
    </xdr:from>
    <xdr:to>
      <xdr:col>42</xdr:col>
      <xdr:colOff>211667</xdr:colOff>
      <xdr:row>21</xdr:row>
      <xdr:rowOff>84667</xdr:rowOff>
    </xdr:to>
    <xdr:sp macro="" textlink="">
      <xdr:nvSpPr>
        <xdr:cNvPr id="15237" name="Овал 15236">
          <a:extLst>
            <a:ext uri="{FF2B5EF4-FFF2-40B4-BE49-F238E27FC236}">
              <a16:creationId xmlns:a16="http://schemas.microsoft.com/office/drawing/2014/main" xmlns="" id="{00000000-0008-0000-0000-0000853B0000}"/>
            </a:ext>
          </a:extLst>
        </xdr:cNvPr>
        <xdr:cNvSpPr/>
      </xdr:nvSpPr>
      <xdr:spPr>
        <a:xfrm>
          <a:off x="20214167" y="7842251"/>
          <a:ext cx="391583" cy="243416"/>
        </a:xfrm>
        <a:prstGeom prst="ellipse">
          <a:avLst/>
        </a:prstGeom>
        <a:ln w="1905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42</xdr:col>
      <xdr:colOff>21166</xdr:colOff>
      <xdr:row>11</xdr:row>
      <xdr:rowOff>148167</xdr:rowOff>
    </xdr:from>
    <xdr:to>
      <xdr:col>45</xdr:col>
      <xdr:colOff>0</xdr:colOff>
      <xdr:row>12</xdr:row>
      <xdr:rowOff>254001</xdr:rowOff>
    </xdr:to>
    <xdr:cxnSp macro="">
      <xdr:nvCxnSpPr>
        <xdr:cNvPr id="15250" name="Прямая соединительная линия 15249">
          <a:extLst>
            <a:ext uri="{FF2B5EF4-FFF2-40B4-BE49-F238E27FC236}">
              <a16:creationId xmlns:a16="http://schemas.microsoft.com/office/drawing/2014/main" xmlns="" id="{00000000-0008-0000-0000-0000923B0000}"/>
            </a:ext>
          </a:extLst>
        </xdr:cNvPr>
        <xdr:cNvCxnSpPr/>
      </xdr:nvCxnSpPr>
      <xdr:spPr>
        <a:xfrm flipV="1">
          <a:off x="20415249" y="4339167"/>
          <a:ext cx="1312334" cy="486834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328084</xdr:colOff>
      <xdr:row>14</xdr:row>
      <xdr:rowOff>137583</xdr:rowOff>
    </xdr:from>
    <xdr:to>
      <xdr:col>42</xdr:col>
      <xdr:colOff>127000</xdr:colOff>
      <xdr:row>14</xdr:row>
      <xdr:rowOff>275167</xdr:rowOff>
    </xdr:to>
    <xdr:cxnSp macro="">
      <xdr:nvCxnSpPr>
        <xdr:cNvPr id="15255" name="Прямая соединительная линия 15254">
          <a:extLst>
            <a:ext uri="{FF2B5EF4-FFF2-40B4-BE49-F238E27FC236}">
              <a16:creationId xmlns:a16="http://schemas.microsoft.com/office/drawing/2014/main" xmlns="" id="{00000000-0008-0000-0000-0000973B0000}"/>
            </a:ext>
          </a:extLst>
        </xdr:cNvPr>
        <xdr:cNvCxnSpPr/>
      </xdr:nvCxnSpPr>
      <xdr:spPr>
        <a:xfrm>
          <a:off x="20277667" y="5471583"/>
          <a:ext cx="243416" cy="137584"/>
        </a:xfrm>
        <a:prstGeom prst="lin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359834</xdr:colOff>
      <xdr:row>14</xdr:row>
      <xdr:rowOff>74083</xdr:rowOff>
    </xdr:from>
    <xdr:to>
      <xdr:col>42</xdr:col>
      <xdr:colOff>127000</xdr:colOff>
      <xdr:row>14</xdr:row>
      <xdr:rowOff>328084</xdr:rowOff>
    </xdr:to>
    <xdr:cxnSp macro="">
      <xdr:nvCxnSpPr>
        <xdr:cNvPr id="15257" name="Прямая соединительная линия 15256">
          <a:extLst>
            <a:ext uri="{FF2B5EF4-FFF2-40B4-BE49-F238E27FC236}">
              <a16:creationId xmlns:a16="http://schemas.microsoft.com/office/drawing/2014/main" xmlns="" id="{00000000-0008-0000-0000-0000993B0000}"/>
            </a:ext>
          </a:extLst>
        </xdr:cNvPr>
        <xdr:cNvCxnSpPr/>
      </xdr:nvCxnSpPr>
      <xdr:spPr>
        <a:xfrm flipV="1">
          <a:off x="20309417" y="5408083"/>
          <a:ext cx="211666" cy="254001"/>
        </a:xfrm>
        <a:prstGeom prst="lin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207</xdr:col>
      <xdr:colOff>0</xdr:colOff>
      <xdr:row>32</xdr:row>
      <xdr:rowOff>0</xdr:rowOff>
    </xdr:from>
    <xdr:to>
      <xdr:col>209</xdr:col>
      <xdr:colOff>295276</xdr:colOff>
      <xdr:row>32</xdr:row>
      <xdr:rowOff>276225</xdr:rowOff>
    </xdr:to>
    <xdr:sp macro="" textlink="">
      <xdr:nvSpPr>
        <xdr:cNvPr id="748" name="Text Box 74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SpPr txBox="1">
          <a:spLocks noChangeArrowheads="1"/>
        </xdr:cNvSpPr>
      </xdr:nvSpPr>
      <xdr:spPr bwMode="auto">
        <a:xfrm>
          <a:off x="93736583" y="12192000"/>
          <a:ext cx="1184276" cy="27622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сЗад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. Ду150- 2                   </a:t>
          </a:r>
        </a:p>
      </xdr:txBody>
    </xdr:sp>
    <xdr:clientData/>
  </xdr:twoCellAnchor>
  <xdr:twoCellAnchor>
    <xdr:from>
      <xdr:col>68</xdr:col>
      <xdr:colOff>431801</xdr:colOff>
      <xdr:row>32</xdr:row>
      <xdr:rowOff>12700</xdr:rowOff>
    </xdr:from>
    <xdr:to>
      <xdr:col>70</xdr:col>
      <xdr:colOff>441325</xdr:colOff>
      <xdr:row>32</xdr:row>
      <xdr:rowOff>22225</xdr:rowOff>
    </xdr:to>
    <xdr:cxnSp macro="">
      <xdr:nvCxnSpPr>
        <xdr:cNvPr id="15251" name="Прямая соединительная линия 15250">
          <a:extLst>
            <a:ext uri="{FF2B5EF4-FFF2-40B4-BE49-F238E27FC236}">
              <a16:creationId xmlns:a16="http://schemas.microsoft.com/office/drawing/2014/main" xmlns="" id="{00000000-0008-0000-0000-0000933B0000}"/>
            </a:ext>
          </a:extLst>
        </xdr:cNvPr>
        <xdr:cNvCxnSpPr/>
      </xdr:nvCxnSpPr>
      <xdr:spPr>
        <a:xfrm flipV="1">
          <a:off x="32385001" y="12204700"/>
          <a:ext cx="898524" cy="9525"/>
        </a:xfrm>
        <a:prstGeom prst="line">
          <a:avLst/>
        </a:prstGeom>
        <a:ln w="3175">
          <a:solidFill>
            <a:schemeClr val="accent5">
              <a:lumMod val="40000"/>
              <a:lumOff val="60000"/>
            </a:schemeClr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349250</xdr:colOff>
      <xdr:row>18</xdr:row>
      <xdr:rowOff>222249</xdr:rowOff>
    </xdr:from>
    <xdr:to>
      <xdr:col>44</xdr:col>
      <xdr:colOff>359833</xdr:colOff>
      <xdr:row>20</xdr:row>
      <xdr:rowOff>10582</xdr:rowOff>
    </xdr:to>
    <xdr:cxnSp macro="">
      <xdr:nvCxnSpPr>
        <xdr:cNvPr id="15249" name="Прямая соединительная линия 15248">
          <a:extLst>
            <a:ext uri="{FF2B5EF4-FFF2-40B4-BE49-F238E27FC236}">
              <a16:creationId xmlns:a16="http://schemas.microsoft.com/office/drawing/2014/main" xmlns="" id="{00000000-0008-0000-0000-0000913B0000}"/>
            </a:ext>
          </a:extLst>
        </xdr:cNvPr>
        <xdr:cNvCxnSpPr/>
      </xdr:nvCxnSpPr>
      <xdr:spPr>
        <a:xfrm flipV="1">
          <a:off x="21632333" y="7080249"/>
          <a:ext cx="10583" cy="550333"/>
        </a:xfrm>
        <a:prstGeom prst="line">
          <a:avLst/>
        </a:prstGeom>
        <a:ln w="317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370417</xdr:colOff>
      <xdr:row>17</xdr:row>
      <xdr:rowOff>12700</xdr:rowOff>
    </xdr:from>
    <xdr:to>
      <xdr:col>47</xdr:col>
      <xdr:colOff>12700</xdr:colOff>
      <xdr:row>18</xdr:row>
      <xdr:rowOff>222251</xdr:rowOff>
    </xdr:to>
    <xdr:cxnSp macro="">
      <xdr:nvCxnSpPr>
        <xdr:cNvPr id="15256" name="Прямая соединительная линия 15255">
          <a:extLst>
            <a:ext uri="{FF2B5EF4-FFF2-40B4-BE49-F238E27FC236}">
              <a16:creationId xmlns:a16="http://schemas.microsoft.com/office/drawing/2014/main" xmlns="" id="{00000000-0008-0000-0000-0000983B0000}"/>
            </a:ext>
          </a:extLst>
        </xdr:cNvPr>
        <xdr:cNvCxnSpPr/>
      </xdr:nvCxnSpPr>
      <xdr:spPr>
        <a:xfrm flipV="1">
          <a:off x="21655617" y="6489700"/>
          <a:ext cx="975783" cy="590551"/>
        </a:xfrm>
        <a:prstGeom prst="line">
          <a:avLst/>
        </a:prstGeom>
        <a:ln w="317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264584</xdr:colOff>
      <xdr:row>20</xdr:row>
      <xdr:rowOff>10583</xdr:rowOff>
    </xdr:from>
    <xdr:to>
      <xdr:col>45</xdr:col>
      <xdr:colOff>42334</xdr:colOff>
      <xdr:row>20</xdr:row>
      <xdr:rowOff>21168</xdr:rowOff>
    </xdr:to>
    <xdr:cxnSp macro="">
      <xdr:nvCxnSpPr>
        <xdr:cNvPr id="15269" name="Прямая соединительная линия 15268">
          <a:extLst>
            <a:ext uri="{FF2B5EF4-FFF2-40B4-BE49-F238E27FC236}">
              <a16:creationId xmlns:a16="http://schemas.microsoft.com/office/drawing/2014/main" xmlns="" id="{00000000-0008-0000-0000-0000A53B0000}"/>
            </a:ext>
          </a:extLst>
        </xdr:cNvPr>
        <xdr:cNvCxnSpPr/>
      </xdr:nvCxnSpPr>
      <xdr:spPr>
        <a:xfrm flipV="1">
          <a:off x="20658667" y="7630583"/>
          <a:ext cx="1111250" cy="10585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47</xdr:col>
      <xdr:colOff>4234</xdr:colOff>
      <xdr:row>17</xdr:row>
      <xdr:rowOff>12699</xdr:rowOff>
    </xdr:from>
    <xdr:to>
      <xdr:col>50</xdr:col>
      <xdr:colOff>110067</xdr:colOff>
      <xdr:row>17</xdr:row>
      <xdr:rowOff>23283</xdr:rowOff>
    </xdr:to>
    <xdr:cxnSp macro="">
      <xdr:nvCxnSpPr>
        <xdr:cNvPr id="15254" name="Прямая соединительная линия 15253">
          <a:extLst>
            <a:ext uri="{FF2B5EF4-FFF2-40B4-BE49-F238E27FC236}">
              <a16:creationId xmlns:a16="http://schemas.microsoft.com/office/drawing/2014/main" xmlns="" id="{00000000-0008-0000-0000-0000963B0000}"/>
            </a:ext>
          </a:extLst>
        </xdr:cNvPr>
        <xdr:cNvCxnSpPr/>
      </xdr:nvCxnSpPr>
      <xdr:spPr>
        <a:xfrm>
          <a:off x="22622934" y="6489699"/>
          <a:ext cx="1439333" cy="10584"/>
        </a:xfrm>
        <a:prstGeom prst="line">
          <a:avLst/>
        </a:prstGeom>
        <a:ln w="349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76200</xdr:colOff>
      <xdr:row>17</xdr:row>
      <xdr:rowOff>12700</xdr:rowOff>
    </xdr:from>
    <xdr:to>
      <xdr:col>55</xdr:col>
      <xdr:colOff>38100</xdr:colOff>
      <xdr:row>17</xdr:row>
      <xdr:rowOff>25400</xdr:rowOff>
    </xdr:to>
    <xdr:cxnSp macro="">
      <xdr:nvCxnSpPr>
        <xdr:cNvPr id="15271" name="Прямая соединительная линия 15270">
          <a:extLst>
            <a:ext uri="{FF2B5EF4-FFF2-40B4-BE49-F238E27FC236}">
              <a16:creationId xmlns:a16="http://schemas.microsoft.com/office/drawing/2014/main" xmlns="" id="{00000000-0008-0000-0000-0000A73B0000}"/>
            </a:ext>
          </a:extLst>
        </xdr:cNvPr>
        <xdr:cNvCxnSpPr/>
      </xdr:nvCxnSpPr>
      <xdr:spPr>
        <a:xfrm flipV="1">
          <a:off x="24028400" y="6489700"/>
          <a:ext cx="2184400" cy="12700"/>
        </a:xfrm>
        <a:prstGeom prst="line">
          <a:avLst/>
        </a:prstGeom>
        <a:ln w="31750">
          <a:solidFill>
            <a:srgbClr val="C0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349250</xdr:colOff>
      <xdr:row>18</xdr:row>
      <xdr:rowOff>95250</xdr:rowOff>
    </xdr:from>
    <xdr:to>
      <xdr:col>42</xdr:col>
      <xdr:colOff>116416</xdr:colOff>
      <xdr:row>18</xdr:row>
      <xdr:rowOff>349251</xdr:rowOff>
    </xdr:to>
    <xdr:cxnSp macro="">
      <xdr:nvCxnSpPr>
        <xdr:cNvPr id="749" name="Прямая соединительная линия 748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CxnSpPr/>
      </xdr:nvCxnSpPr>
      <xdr:spPr>
        <a:xfrm flipV="1">
          <a:off x="20298833" y="6953250"/>
          <a:ext cx="211666" cy="254001"/>
        </a:xfrm>
        <a:prstGeom prst="lin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317500</xdr:colOff>
      <xdr:row>18</xdr:row>
      <xdr:rowOff>169334</xdr:rowOff>
    </xdr:from>
    <xdr:to>
      <xdr:col>42</xdr:col>
      <xdr:colOff>116416</xdr:colOff>
      <xdr:row>18</xdr:row>
      <xdr:rowOff>306918</xdr:rowOff>
    </xdr:to>
    <xdr:cxnSp macro="">
      <xdr:nvCxnSpPr>
        <xdr:cNvPr id="750" name="Прямая соединительная линия 749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CxnSpPr/>
      </xdr:nvCxnSpPr>
      <xdr:spPr>
        <a:xfrm>
          <a:off x="20267083" y="7027334"/>
          <a:ext cx="243416" cy="137584"/>
        </a:xfrm>
        <a:prstGeom prst="lin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217</xdr:col>
      <xdr:colOff>123825</xdr:colOff>
      <xdr:row>49</xdr:row>
      <xdr:rowOff>276225</xdr:rowOff>
    </xdr:from>
    <xdr:to>
      <xdr:col>219</xdr:col>
      <xdr:colOff>200025</xdr:colOff>
      <xdr:row>49</xdr:row>
      <xdr:rowOff>276225</xdr:rowOff>
    </xdr:to>
    <xdr:sp macro="" textlink="">
      <xdr:nvSpPr>
        <xdr:cNvPr id="751" name="Line 7153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SpPr>
          <a:spLocks noChangeShapeType="1"/>
        </xdr:cNvSpPr>
      </xdr:nvSpPr>
      <xdr:spPr bwMode="auto">
        <a:xfrm>
          <a:off x="82747908" y="18183225"/>
          <a:ext cx="965200" cy="0"/>
        </a:xfrm>
        <a:prstGeom prst="line">
          <a:avLst/>
        </a:prstGeom>
        <a:noFill/>
        <a:ln w="3810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217</xdr:col>
      <xdr:colOff>134409</xdr:colOff>
      <xdr:row>50</xdr:row>
      <xdr:rowOff>316441</xdr:rowOff>
    </xdr:from>
    <xdr:to>
      <xdr:col>219</xdr:col>
      <xdr:colOff>210609</xdr:colOff>
      <xdr:row>50</xdr:row>
      <xdr:rowOff>316441</xdr:rowOff>
    </xdr:to>
    <xdr:sp macro="" textlink="">
      <xdr:nvSpPr>
        <xdr:cNvPr id="752" name="Line 7155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SpPr>
          <a:spLocks noChangeShapeType="1"/>
        </xdr:cNvSpPr>
      </xdr:nvSpPr>
      <xdr:spPr bwMode="auto">
        <a:xfrm>
          <a:off x="98315992" y="19101858"/>
          <a:ext cx="1049867" cy="0"/>
        </a:xfrm>
        <a:prstGeom prst="line">
          <a:avLst/>
        </a:prstGeom>
        <a:noFill/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216</xdr:col>
      <xdr:colOff>371475</xdr:colOff>
      <xdr:row>51</xdr:row>
      <xdr:rowOff>152400</xdr:rowOff>
    </xdr:from>
    <xdr:to>
      <xdr:col>220</xdr:col>
      <xdr:colOff>19050</xdr:colOff>
      <xdr:row>52</xdr:row>
      <xdr:rowOff>104775</xdr:rowOff>
    </xdr:to>
    <xdr:sp macro="" textlink="">
      <xdr:nvSpPr>
        <xdr:cNvPr id="753" name="Text Box 7156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SpPr txBox="1">
          <a:spLocks noChangeArrowheads="1"/>
        </xdr:cNvSpPr>
      </xdr:nvSpPr>
      <xdr:spPr bwMode="auto">
        <a:xfrm>
          <a:off x="82551058" y="18673233"/>
          <a:ext cx="1425575" cy="216959"/>
        </a:xfrm>
        <a:prstGeom prst="rect">
          <a:avLst/>
        </a:prstGeom>
        <a:noFill/>
        <a:ln>
          <a:noFill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2Ду89</a:t>
          </a:r>
        </a:p>
        <a:p>
          <a:pPr algn="ctr" rtl="0">
            <a:defRPr sz="1000"/>
          </a:pPr>
          <a:endParaRPr lang="ru-RU" sz="12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217</xdr:col>
      <xdr:colOff>74083</xdr:colOff>
      <xdr:row>58</xdr:row>
      <xdr:rowOff>342900</xdr:rowOff>
    </xdr:from>
    <xdr:to>
      <xdr:col>220</xdr:col>
      <xdr:colOff>101600</xdr:colOff>
      <xdr:row>59</xdr:row>
      <xdr:rowOff>330200</xdr:rowOff>
    </xdr:to>
    <xdr:sp macro="" textlink="">
      <xdr:nvSpPr>
        <xdr:cNvPr id="754" name="Text Box 7157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SpPr txBox="1">
          <a:spLocks noChangeArrowheads="1"/>
        </xdr:cNvSpPr>
      </xdr:nvSpPr>
      <xdr:spPr bwMode="auto">
        <a:xfrm>
          <a:off x="98295883" y="22174200"/>
          <a:ext cx="1449917" cy="3683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Зад Ду80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-2</a:t>
          </a:r>
        </a:p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217</xdr:col>
      <xdr:colOff>194733</xdr:colOff>
      <xdr:row>61</xdr:row>
      <xdr:rowOff>0</xdr:rowOff>
    </xdr:from>
    <xdr:to>
      <xdr:col>220</xdr:col>
      <xdr:colOff>139700</xdr:colOff>
      <xdr:row>62</xdr:row>
      <xdr:rowOff>0</xdr:rowOff>
    </xdr:to>
    <xdr:sp macro="" textlink="">
      <xdr:nvSpPr>
        <xdr:cNvPr id="755" name="Text Box 7158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SpPr txBox="1">
          <a:spLocks noChangeArrowheads="1"/>
        </xdr:cNvSpPr>
      </xdr:nvSpPr>
      <xdr:spPr bwMode="auto">
        <a:xfrm>
          <a:off x="98416533" y="22974300"/>
          <a:ext cx="1367367" cy="3810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Вен Ду50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-1</a:t>
          </a:r>
        </a:p>
      </xdr:txBody>
    </xdr:sp>
    <xdr:clientData/>
  </xdr:twoCellAnchor>
  <xdr:twoCellAnchor>
    <xdr:from>
      <xdr:col>217</xdr:col>
      <xdr:colOff>421216</xdr:colOff>
      <xdr:row>62</xdr:row>
      <xdr:rowOff>345016</xdr:rowOff>
    </xdr:from>
    <xdr:to>
      <xdr:col>220</xdr:col>
      <xdr:colOff>57149</xdr:colOff>
      <xdr:row>63</xdr:row>
      <xdr:rowOff>323849</xdr:rowOff>
    </xdr:to>
    <xdr:sp macro="" textlink="">
      <xdr:nvSpPr>
        <xdr:cNvPr id="756" name="Text Box 7159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SpPr txBox="1">
          <a:spLocks noChangeArrowheads="1"/>
        </xdr:cNvSpPr>
      </xdr:nvSpPr>
      <xdr:spPr bwMode="auto">
        <a:xfrm>
          <a:off x="98643016" y="23700316"/>
          <a:ext cx="1058333" cy="359833"/>
        </a:xfrm>
        <a:prstGeom prst="rect">
          <a:avLst/>
        </a:prstGeom>
        <a:noFill/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Кран Ду50</a:t>
          </a:r>
          <a:r>
            <a:rPr lang="ru-RU" sz="12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-1</a:t>
          </a:r>
        </a:p>
      </xdr:txBody>
    </xdr:sp>
    <xdr:clientData/>
  </xdr:twoCellAnchor>
  <xdr:twoCellAnchor>
    <xdr:from>
      <xdr:col>218</xdr:col>
      <xdr:colOff>190500</xdr:colOff>
      <xdr:row>64</xdr:row>
      <xdr:rowOff>330200</xdr:rowOff>
    </xdr:from>
    <xdr:to>
      <xdr:col>219</xdr:col>
      <xdr:colOff>171450</xdr:colOff>
      <xdr:row>66</xdr:row>
      <xdr:rowOff>25400</xdr:rowOff>
    </xdr:to>
    <xdr:sp macro="" textlink="">
      <xdr:nvSpPr>
        <xdr:cNvPr id="757" name="Oval 157" descr="ТК№143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SpPr>
          <a:spLocks noChangeArrowheads="1"/>
        </xdr:cNvSpPr>
      </xdr:nvSpPr>
      <xdr:spPr bwMode="auto">
        <a:xfrm>
          <a:off x="98856800" y="24447500"/>
          <a:ext cx="514350" cy="457200"/>
        </a:xfrm>
        <a:prstGeom prst="ellipse">
          <a:avLst/>
        </a:prstGeom>
        <a:solidFill>
          <a:srgbClr val="FFFFFF"/>
        </a:solidFill>
        <a:ln w="2857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11</a:t>
          </a:r>
        </a:p>
      </xdr:txBody>
    </xdr:sp>
    <xdr:clientData/>
  </xdr:twoCellAnchor>
  <xdr:twoCellAnchor>
    <xdr:from>
      <xdr:col>217</xdr:col>
      <xdr:colOff>123825</xdr:colOff>
      <xdr:row>52</xdr:row>
      <xdr:rowOff>180975</xdr:rowOff>
    </xdr:from>
    <xdr:to>
      <xdr:col>219</xdr:col>
      <xdr:colOff>209550</xdr:colOff>
      <xdr:row>52</xdr:row>
      <xdr:rowOff>180975</xdr:rowOff>
    </xdr:to>
    <xdr:sp macro="" textlink="">
      <xdr:nvSpPr>
        <xdr:cNvPr id="758" name="Line 7161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SpPr>
          <a:spLocks noChangeShapeType="1"/>
        </xdr:cNvSpPr>
      </xdr:nvSpPr>
      <xdr:spPr bwMode="auto">
        <a:xfrm>
          <a:off x="82747908" y="18966392"/>
          <a:ext cx="974725" cy="0"/>
        </a:xfrm>
        <a:prstGeom prst="line">
          <a:avLst/>
        </a:prstGeom>
        <a:noFill/>
        <a:ln w="76200" cmpd="tri">
          <a:solidFill>
            <a:srgbClr val="969696"/>
          </a:solidFill>
          <a:round/>
          <a:headEnd/>
          <a:tailEnd/>
        </a:ln>
      </xdr:spPr>
    </xdr:sp>
    <xdr:clientData/>
  </xdr:twoCellAnchor>
  <xdr:twoCellAnchor>
    <xdr:from>
      <xdr:col>217</xdr:col>
      <xdr:colOff>123825</xdr:colOff>
      <xdr:row>53</xdr:row>
      <xdr:rowOff>247650</xdr:rowOff>
    </xdr:from>
    <xdr:to>
      <xdr:col>219</xdr:col>
      <xdr:colOff>200025</xdr:colOff>
      <xdr:row>53</xdr:row>
      <xdr:rowOff>266700</xdr:rowOff>
    </xdr:to>
    <xdr:sp macro="" textlink="">
      <xdr:nvSpPr>
        <xdr:cNvPr id="759" name="Line 7162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SpPr>
          <a:spLocks noChangeShapeType="1"/>
        </xdr:cNvSpPr>
      </xdr:nvSpPr>
      <xdr:spPr bwMode="auto">
        <a:xfrm flipH="1">
          <a:off x="82747908" y="19414067"/>
          <a:ext cx="965200" cy="19050"/>
        </a:xfrm>
        <a:prstGeom prst="line">
          <a:avLst/>
        </a:prstGeom>
        <a:noFill/>
        <a:ln w="28575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217</xdr:col>
      <xdr:colOff>419100</xdr:colOff>
      <xdr:row>53</xdr:row>
      <xdr:rowOff>123825</xdr:rowOff>
    </xdr:from>
    <xdr:to>
      <xdr:col>218</xdr:col>
      <xdr:colOff>390525</xdr:colOff>
      <xdr:row>54</xdr:row>
      <xdr:rowOff>76200</xdr:rowOff>
    </xdr:to>
    <xdr:sp macro="" textlink="">
      <xdr:nvSpPr>
        <xdr:cNvPr id="760" name="Text Box 7163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SpPr txBox="1">
          <a:spLocks noChangeArrowheads="1"/>
        </xdr:cNvSpPr>
      </xdr:nvSpPr>
      <xdr:spPr bwMode="auto">
        <a:xfrm>
          <a:off x="83043183" y="19290242"/>
          <a:ext cx="415925" cy="333375"/>
        </a:xfrm>
        <a:prstGeom prst="rect">
          <a:avLst/>
        </a:prstGeom>
        <a:noFill/>
        <a:ln>
          <a:noFill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К</a:t>
          </a:r>
        </a:p>
      </xdr:txBody>
    </xdr:sp>
    <xdr:clientData/>
  </xdr:twoCellAnchor>
  <xdr:twoCellAnchor>
    <xdr:from>
      <xdr:col>218</xdr:col>
      <xdr:colOff>95249</xdr:colOff>
      <xdr:row>54</xdr:row>
      <xdr:rowOff>63499</xdr:rowOff>
    </xdr:from>
    <xdr:to>
      <xdr:col>218</xdr:col>
      <xdr:colOff>370416</xdr:colOff>
      <xdr:row>54</xdr:row>
      <xdr:rowOff>349250</xdr:rowOff>
    </xdr:to>
    <xdr:sp macro="" textlink="">
      <xdr:nvSpPr>
        <xdr:cNvPr id="761" name="Умножение 76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SpPr/>
      </xdr:nvSpPr>
      <xdr:spPr>
        <a:xfrm>
          <a:off x="83163832" y="19610916"/>
          <a:ext cx="275167" cy="285751"/>
        </a:xfrm>
        <a:prstGeom prst="mathMultiply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218</xdr:col>
      <xdr:colOff>95249</xdr:colOff>
      <xdr:row>54</xdr:row>
      <xdr:rowOff>63499</xdr:rowOff>
    </xdr:from>
    <xdr:to>
      <xdr:col>218</xdr:col>
      <xdr:colOff>370416</xdr:colOff>
      <xdr:row>54</xdr:row>
      <xdr:rowOff>349250</xdr:rowOff>
    </xdr:to>
    <xdr:sp macro="" textlink="">
      <xdr:nvSpPr>
        <xdr:cNvPr id="762" name="Умножение 761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SpPr/>
      </xdr:nvSpPr>
      <xdr:spPr>
        <a:xfrm>
          <a:off x="83163832" y="19610916"/>
          <a:ext cx="275167" cy="285751"/>
        </a:xfrm>
        <a:prstGeom prst="mathMultiply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90</xdr:col>
      <xdr:colOff>211667</xdr:colOff>
      <xdr:row>44</xdr:row>
      <xdr:rowOff>306917</xdr:rowOff>
    </xdr:from>
    <xdr:to>
      <xdr:col>91</xdr:col>
      <xdr:colOff>203730</xdr:colOff>
      <xdr:row>44</xdr:row>
      <xdr:rowOff>318823</xdr:rowOff>
    </xdr:to>
    <xdr:cxnSp macro="">
      <xdr:nvCxnSpPr>
        <xdr:cNvPr id="765" name="Прямая соединительная линия 764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CxnSpPr/>
      </xdr:nvCxnSpPr>
      <xdr:spPr>
        <a:xfrm flipV="1">
          <a:off x="41941750" y="17070917"/>
          <a:ext cx="436563" cy="11906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317501</xdr:colOff>
      <xdr:row>19</xdr:row>
      <xdr:rowOff>211666</xdr:rowOff>
    </xdr:from>
    <xdr:to>
      <xdr:col>42</xdr:col>
      <xdr:colOff>330729</xdr:colOff>
      <xdr:row>20</xdr:row>
      <xdr:rowOff>181239</xdr:rowOff>
    </xdr:to>
    <xdr:cxnSp macro="">
      <xdr:nvCxnSpPr>
        <xdr:cNvPr id="766" name="Прямая соединительная линия 765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CxnSpPr/>
      </xdr:nvCxnSpPr>
      <xdr:spPr>
        <a:xfrm flipH="1">
          <a:off x="20711584" y="7450666"/>
          <a:ext cx="13228" cy="350573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74084</xdr:colOff>
      <xdr:row>55</xdr:row>
      <xdr:rowOff>338666</xdr:rowOff>
    </xdr:from>
    <xdr:to>
      <xdr:col>42</xdr:col>
      <xdr:colOff>76200</xdr:colOff>
      <xdr:row>57</xdr:row>
      <xdr:rowOff>9525</xdr:rowOff>
    </xdr:to>
    <xdr:sp macro="" textlink="">
      <xdr:nvSpPr>
        <xdr:cNvPr id="768" name="Line 218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SpPr>
          <a:spLocks noChangeShapeType="1"/>
        </xdr:cNvSpPr>
      </xdr:nvSpPr>
      <xdr:spPr bwMode="auto">
        <a:xfrm>
          <a:off x="20468167" y="21029083"/>
          <a:ext cx="2116" cy="432859"/>
        </a:xfrm>
        <a:prstGeom prst="line">
          <a:avLst/>
        </a:prstGeom>
        <a:noFill/>
        <a:ln w="38100">
          <a:solidFill>
            <a:schemeClr val="tx1"/>
          </a:solidFill>
          <a:round/>
          <a:headEnd/>
          <a:tailEnd/>
        </a:ln>
      </xdr:spPr>
    </xdr:sp>
    <xdr:clientData/>
  </xdr:twoCellAnchor>
  <xdr:twoCellAnchor>
    <xdr:from>
      <xdr:col>37</xdr:col>
      <xdr:colOff>84668</xdr:colOff>
      <xdr:row>26</xdr:row>
      <xdr:rowOff>232833</xdr:rowOff>
    </xdr:from>
    <xdr:to>
      <xdr:col>37</xdr:col>
      <xdr:colOff>89959</xdr:colOff>
      <xdr:row>27</xdr:row>
      <xdr:rowOff>158750</xdr:rowOff>
    </xdr:to>
    <xdr:cxnSp macro="">
      <xdr:nvCxnSpPr>
        <xdr:cNvPr id="42" name="Прямая соединительная линия 41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CxnSpPr/>
      </xdr:nvCxnSpPr>
      <xdr:spPr>
        <a:xfrm>
          <a:off x="18256251" y="10138833"/>
          <a:ext cx="5291" cy="306917"/>
        </a:xfrm>
        <a:prstGeom prst="line">
          <a:avLst/>
        </a:prstGeom>
        <a:ln w="158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232834</xdr:colOff>
      <xdr:row>61</xdr:row>
      <xdr:rowOff>285750</xdr:rowOff>
    </xdr:from>
    <xdr:to>
      <xdr:col>41</xdr:col>
      <xdr:colOff>243417</xdr:colOff>
      <xdr:row>62</xdr:row>
      <xdr:rowOff>169333</xdr:rowOff>
    </xdr:to>
    <xdr:cxnSp macro="">
      <xdr:nvCxnSpPr>
        <xdr:cNvPr id="15265" name="Прямая соединительная линия 15264">
          <a:extLst>
            <a:ext uri="{FF2B5EF4-FFF2-40B4-BE49-F238E27FC236}">
              <a16:creationId xmlns:a16="http://schemas.microsoft.com/office/drawing/2014/main" xmlns="" id="{00000000-0008-0000-0000-0000A13B0000}"/>
            </a:ext>
          </a:extLst>
        </xdr:cNvPr>
        <xdr:cNvCxnSpPr/>
      </xdr:nvCxnSpPr>
      <xdr:spPr>
        <a:xfrm>
          <a:off x="20182417" y="23262167"/>
          <a:ext cx="10583" cy="264583"/>
        </a:xfrm>
        <a:prstGeom prst="line">
          <a:avLst/>
        </a:prstGeom>
        <a:ln w="158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113</xdr:col>
      <xdr:colOff>338668</xdr:colOff>
      <xdr:row>51</xdr:row>
      <xdr:rowOff>190499</xdr:rowOff>
    </xdr:from>
    <xdr:to>
      <xdr:col>113</xdr:col>
      <xdr:colOff>338668</xdr:colOff>
      <xdr:row>52</xdr:row>
      <xdr:rowOff>169333</xdr:rowOff>
    </xdr:to>
    <xdr:cxnSp macro="">
      <xdr:nvCxnSpPr>
        <xdr:cNvPr id="15270" name="Прямая соединительная линия 15269">
          <a:extLst>
            <a:ext uri="{FF2B5EF4-FFF2-40B4-BE49-F238E27FC236}">
              <a16:creationId xmlns:a16="http://schemas.microsoft.com/office/drawing/2014/main" xmlns="" id="{00000000-0008-0000-0000-0000A63B0000}"/>
            </a:ext>
          </a:extLst>
        </xdr:cNvPr>
        <xdr:cNvCxnSpPr/>
      </xdr:nvCxnSpPr>
      <xdr:spPr>
        <a:xfrm>
          <a:off x="52292251" y="19356916"/>
          <a:ext cx="0" cy="35983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90</xdr:col>
      <xdr:colOff>414338</xdr:colOff>
      <xdr:row>58</xdr:row>
      <xdr:rowOff>116417</xdr:rowOff>
    </xdr:from>
    <xdr:to>
      <xdr:col>91</xdr:col>
      <xdr:colOff>0</xdr:colOff>
      <xdr:row>64</xdr:row>
      <xdr:rowOff>116416</xdr:rowOff>
    </xdr:to>
    <xdr:cxnSp macro="">
      <xdr:nvCxnSpPr>
        <xdr:cNvPr id="383" name="Прямая соединительная линия 382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CxnSpPr/>
      </xdr:nvCxnSpPr>
      <xdr:spPr>
        <a:xfrm>
          <a:off x="42144421" y="21949834"/>
          <a:ext cx="30162" cy="2285999"/>
        </a:xfrm>
        <a:prstGeom prst="line">
          <a:avLst/>
        </a:prstGeom>
        <a:ln w="28575">
          <a:prstDash val="lgDashDot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90</xdr:col>
      <xdr:colOff>433919</xdr:colOff>
      <xdr:row>44</xdr:row>
      <xdr:rowOff>211666</xdr:rowOff>
    </xdr:from>
    <xdr:to>
      <xdr:col>91</xdr:col>
      <xdr:colOff>0</xdr:colOff>
      <xdr:row>52</xdr:row>
      <xdr:rowOff>328083</xdr:rowOff>
    </xdr:to>
    <xdr:cxnSp macro="">
      <xdr:nvCxnSpPr>
        <xdr:cNvPr id="15261" name="Прямая соединительная линия 15260">
          <a:extLst>
            <a:ext uri="{FF2B5EF4-FFF2-40B4-BE49-F238E27FC236}">
              <a16:creationId xmlns:a16="http://schemas.microsoft.com/office/drawing/2014/main" xmlns="" id="{00000000-0008-0000-0000-00009D3B0000}"/>
            </a:ext>
          </a:extLst>
        </xdr:cNvPr>
        <xdr:cNvCxnSpPr/>
      </xdr:nvCxnSpPr>
      <xdr:spPr>
        <a:xfrm>
          <a:off x="42164002" y="16975666"/>
          <a:ext cx="10581" cy="2899834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90</xdr:col>
      <xdr:colOff>431800</xdr:colOff>
      <xdr:row>52</xdr:row>
      <xdr:rowOff>317500</xdr:rowOff>
    </xdr:from>
    <xdr:to>
      <xdr:col>91</xdr:col>
      <xdr:colOff>0</xdr:colOff>
      <xdr:row>57</xdr:row>
      <xdr:rowOff>119592</xdr:rowOff>
    </xdr:to>
    <xdr:cxnSp macro="">
      <xdr:nvCxnSpPr>
        <xdr:cNvPr id="15266" name="Прямая соединительная линия 15265">
          <a:extLst>
            <a:ext uri="{FF2B5EF4-FFF2-40B4-BE49-F238E27FC236}">
              <a16:creationId xmlns:a16="http://schemas.microsoft.com/office/drawing/2014/main" xmlns="" id="{00000000-0008-0000-0000-0000A23B0000}"/>
            </a:ext>
          </a:extLst>
        </xdr:cNvPr>
        <xdr:cNvCxnSpPr/>
      </xdr:nvCxnSpPr>
      <xdr:spPr>
        <a:xfrm flipH="1">
          <a:off x="42161883" y="19864917"/>
          <a:ext cx="12700" cy="1707092"/>
        </a:xfrm>
        <a:prstGeom prst="line">
          <a:avLst/>
        </a:prstGeom>
        <a:ln w="28575">
          <a:prstDash val="lgDashDot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90</xdr:col>
      <xdr:colOff>63500</xdr:colOff>
      <xdr:row>64</xdr:row>
      <xdr:rowOff>116416</xdr:rowOff>
    </xdr:from>
    <xdr:to>
      <xdr:col>90</xdr:col>
      <xdr:colOff>423334</xdr:colOff>
      <xdr:row>64</xdr:row>
      <xdr:rowOff>116416</xdr:rowOff>
    </xdr:to>
    <xdr:cxnSp macro="">
      <xdr:nvCxnSpPr>
        <xdr:cNvPr id="15273" name="Прямая соединительная линия 15272">
          <a:extLst>
            <a:ext uri="{FF2B5EF4-FFF2-40B4-BE49-F238E27FC236}">
              <a16:creationId xmlns:a16="http://schemas.microsoft.com/office/drawing/2014/main" xmlns="" id="{00000000-0008-0000-0000-0000A93B0000}"/>
            </a:ext>
          </a:extLst>
        </xdr:cNvPr>
        <xdr:cNvCxnSpPr/>
      </xdr:nvCxnSpPr>
      <xdr:spPr>
        <a:xfrm flipH="1">
          <a:off x="41793583" y="24235833"/>
          <a:ext cx="359834" cy="0"/>
        </a:xfrm>
        <a:prstGeom prst="line">
          <a:avLst/>
        </a:prstGeom>
        <a:ln w="28575"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90</xdr:col>
      <xdr:colOff>31750</xdr:colOff>
      <xdr:row>64</xdr:row>
      <xdr:rowOff>116416</xdr:rowOff>
    </xdr:from>
    <xdr:to>
      <xdr:col>90</xdr:col>
      <xdr:colOff>42334</xdr:colOff>
      <xdr:row>65</xdr:row>
      <xdr:rowOff>42333</xdr:rowOff>
    </xdr:to>
    <xdr:cxnSp macro="">
      <xdr:nvCxnSpPr>
        <xdr:cNvPr id="15275" name="Прямая соединительная линия 15274">
          <a:extLst>
            <a:ext uri="{FF2B5EF4-FFF2-40B4-BE49-F238E27FC236}">
              <a16:creationId xmlns:a16="http://schemas.microsoft.com/office/drawing/2014/main" xmlns="" id="{00000000-0008-0000-0000-0000AB3B0000}"/>
            </a:ext>
          </a:extLst>
        </xdr:cNvPr>
        <xdr:cNvCxnSpPr/>
      </xdr:nvCxnSpPr>
      <xdr:spPr>
        <a:xfrm>
          <a:off x="41761833" y="24235833"/>
          <a:ext cx="10584" cy="306917"/>
        </a:xfrm>
        <a:prstGeom prst="line">
          <a:avLst/>
        </a:prstGeom>
        <a:ln w="28575">
          <a:solidFill>
            <a:sysClr val="windowText" lastClr="000000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90</xdr:col>
      <xdr:colOff>52917</xdr:colOff>
      <xdr:row>65</xdr:row>
      <xdr:rowOff>52916</xdr:rowOff>
    </xdr:from>
    <xdr:to>
      <xdr:col>91</xdr:col>
      <xdr:colOff>1</xdr:colOff>
      <xdr:row>65</xdr:row>
      <xdr:rowOff>52916</xdr:rowOff>
    </xdr:to>
    <xdr:cxnSp macro="">
      <xdr:nvCxnSpPr>
        <xdr:cNvPr id="15277" name="Прямая соединительная линия 15276">
          <a:extLst>
            <a:ext uri="{FF2B5EF4-FFF2-40B4-BE49-F238E27FC236}">
              <a16:creationId xmlns:a16="http://schemas.microsoft.com/office/drawing/2014/main" xmlns="" id="{00000000-0008-0000-0000-0000AD3B0000}"/>
            </a:ext>
          </a:extLst>
        </xdr:cNvPr>
        <xdr:cNvCxnSpPr/>
      </xdr:nvCxnSpPr>
      <xdr:spPr>
        <a:xfrm>
          <a:off x="41783000" y="24553333"/>
          <a:ext cx="391584" cy="0"/>
        </a:xfrm>
        <a:prstGeom prst="line">
          <a:avLst/>
        </a:prstGeom>
        <a:ln w="28575"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90</xdr:col>
      <xdr:colOff>423334</xdr:colOff>
      <xdr:row>65</xdr:row>
      <xdr:rowOff>52916</xdr:rowOff>
    </xdr:from>
    <xdr:to>
      <xdr:col>90</xdr:col>
      <xdr:colOff>433917</xdr:colOff>
      <xdr:row>68</xdr:row>
      <xdr:rowOff>306916</xdr:rowOff>
    </xdr:to>
    <xdr:cxnSp macro="">
      <xdr:nvCxnSpPr>
        <xdr:cNvPr id="15279" name="Прямая соединительная линия 15278">
          <a:extLst>
            <a:ext uri="{FF2B5EF4-FFF2-40B4-BE49-F238E27FC236}">
              <a16:creationId xmlns:a16="http://schemas.microsoft.com/office/drawing/2014/main" xmlns="" id="{00000000-0008-0000-0000-0000AF3B0000}"/>
            </a:ext>
          </a:extLst>
        </xdr:cNvPr>
        <xdr:cNvCxnSpPr/>
      </xdr:nvCxnSpPr>
      <xdr:spPr>
        <a:xfrm>
          <a:off x="42153417" y="24553333"/>
          <a:ext cx="10583" cy="1397000"/>
        </a:xfrm>
        <a:prstGeom prst="line">
          <a:avLst/>
        </a:prstGeom>
        <a:ln w="28575"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90</xdr:col>
      <xdr:colOff>84667</xdr:colOff>
      <xdr:row>69</xdr:row>
      <xdr:rowOff>42332</xdr:rowOff>
    </xdr:from>
    <xdr:to>
      <xdr:col>90</xdr:col>
      <xdr:colOff>412750</xdr:colOff>
      <xdr:row>69</xdr:row>
      <xdr:rowOff>42333</xdr:rowOff>
    </xdr:to>
    <xdr:cxnSp macro="">
      <xdr:nvCxnSpPr>
        <xdr:cNvPr id="15282" name="Прямая соединительная линия 15281">
          <a:extLst>
            <a:ext uri="{FF2B5EF4-FFF2-40B4-BE49-F238E27FC236}">
              <a16:creationId xmlns:a16="http://schemas.microsoft.com/office/drawing/2014/main" xmlns="" id="{00000000-0008-0000-0000-0000B23B0000}"/>
            </a:ext>
          </a:extLst>
        </xdr:cNvPr>
        <xdr:cNvCxnSpPr/>
      </xdr:nvCxnSpPr>
      <xdr:spPr>
        <a:xfrm flipH="1" flipV="1">
          <a:off x="41814750" y="26066749"/>
          <a:ext cx="328083" cy="1"/>
        </a:xfrm>
        <a:prstGeom prst="line">
          <a:avLst/>
        </a:prstGeom>
        <a:ln w="28575"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90</xdr:col>
      <xdr:colOff>84667</xdr:colOff>
      <xdr:row>69</xdr:row>
      <xdr:rowOff>95250</xdr:rowOff>
    </xdr:from>
    <xdr:to>
      <xdr:col>90</xdr:col>
      <xdr:colOff>84667</xdr:colOff>
      <xdr:row>70</xdr:row>
      <xdr:rowOff>21166</xdr:rowOff>
    </xdr:to>
    <xdr:cxnSp macro="">
      <xdr:nvCxnSpPr>
        <xdr:cNvPr id="15285" name="Прямая соединительная линия 15284">
          <a:extLst>
            <a:ext uri="{FF2B5EF4-FFF2-40B4-BE49-F238E27FC236}">
              <a16:creationId xmlns:a16="http://schemas.microsoft.com/office/drawing/2014/main" xmlns="" id="{00000000-0008-0000-0000-0000B53B0000}"/>
            </a:ext>
          </a:extLst>
        </xdr:cNvPr>
        <xdr:cNvCxnSpPr/>
      </xdr:nvCxnSpPr>
      <xdr:spPr>
        <a:xfrm>
          <a:off x="41814750" y="26119667"/>
          <a:ext cx="0" cy="306916"/>
        </a:xfrm>
        <a:prstGeom prst="line">
          <a:avLst/>
        </a:prstGeom>
        <a:ln w="28575"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90</xdr:col>
      <xdr:colOff>412750</xdr:colOff>
      <xdr:row>70</xdr:row>
      <xdr:rowOff>0</xdr:rowOff>
    </xdr:from>
    <xdr:to>
      <xdr:col>90</xdr:col>
      <xdr:colOff>412750</xdr:colOff>
      <xdr:row>74</xdr:row>
      <xdr:rowOff>116416</xdr:rowOff>
    </xdr:to>
    <xdr:cxnSp macro="">
      <xdr:nvCxnSpPr>
        <xdr:cNvPr id="15293" name="Прямая соединительная линия 15292">
          <a:extLst>
            <a:ext uri="{FF2B5EF4-FFF2-40B4-BE49-F238E27FC236}">
              <a16:creationId xmlns:a16="http://schemas.microsoft.com/office/drawing/2014/main" xmlns="" id="{00000000-0008-0000-0000-0000BD3B0000}"/>
            </a:ext>
          </a:extLst>
        </xdr:cNvPr>
        <xdr:cNvCxnSpPr/>
      </xdr:nvCxnSpPr>
      <xdr:spPr>
        <a:xfrm>
          <a:off x="42142833" y="26405417"/>
          <a:ext cx="0" cy="1640416"/>
        </a:xfrm>
        <a:prstGeom prst="line">
          <a:avLst/>
        </a:prstGeom>
        <a:ln w="28575">
          <a:solidFill>
            <a:sysClr val="windowText" lastClr="000000"/>
          </a:solidFill>
          <a:prstDash val="lgDashDot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88</xdr:col>
      <xdr:colOff>31750</xdr:colOff>
      <xdr:row>74</xdr:row>
      <xdr:rowOff>127000</xdr:rowOff>
    </xdr:from>
    <xdr:to>
      <xdr:col>90</xdr:col>
      <xdr:colOff>433917</xdr:colOff>
      <xdr:row>74</xdr:row>
      <xdr:rowOff>127000</xdr:rowOff>
    </xdr:to>
    <xdr:cxnSp macro="">
      <xdr:nvCxnSpPr>
        <xdr:cNvPr id="406" name="Прямая соединительная линия 405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CxnSpPr/>
      </xdr:nvCxnSpPr>
      <xdr:spPr>
        <a:xfrm flipH="1">
          <a:off x="40872833" y="28056417"/>
          <a:ext cx="1291167" cy="0"/>
        </a:xfrm>
        <a:prstGeom prst="line">
          <a:avLst/>
        </a:prstGeom>
        <a:ln w="28575">
          <a:prstDash val="lgDashDot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88</xdr:col>
      <xdr:colOff>23284</xdr:colOff>
      <xdr:row>74</xdr:row>
      <xdr:rowOff>150284</xdr:rowOff>
    </xdr:from>
    <xdr:to>
      <xdr:col>88</xdr:col>
      <xdr:colOff>33867</xdr:colOff>
      <xdr:row>75</xdr:row>
      <xdr:rowOff>213784</xdr:rowOff>
    </xdr:to>
    <xdr:cxnSp macro="">
      <xdr:nvCxnSpPr>
        <xdr:cNvPr id="429" name="Прямая соединительная линия 428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CxnSpPr/>
      </xdr:nvCxnSpPr>
      <xdr:spPr>
        <a:xfrm flipH="1">
          <a:off x="40866484" y="27899784"/>
          <a:ext cx="10583" cy="444500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90</xdr:col>
      <xdr:colOff>95251</xdr:colOff>
      <xdr:row>70</xdr:row>
      <xdr:rowOff>10583</xdr:rowOff>
    </xdr:from>
    <xdr:to>
      <xdr:col>90</xdr:col>
      <xdr:colOff>391584</xdr:colOff>
      <xdr:row>70</xdr:row>
      <xdr:rowOff>10583</xdr:rowOff>
    </xdr:to>
    <xdr:cxnSp macro="">
      <xdr:nvCxnSpPr>
        <xdr:cNvPr id="805" name="Прямая соединительная линия 804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CxnSpPr/>
      </xdr:nvCxnSpPr>
      <xdr:spPr>
        <a:xfrm flipH="1">
          <a:off x="41825334" y="26416000"/>
          <a:ext cx="296333" cy="0"/>
        </a:xfrm>
        <a:prstGeom prst="line">
          <a:avLst/>
        </a:prstGeom>
        <a:ln w="28575"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91</xdr:col>
      <xdr:colOff>201084</xdr:colOff>
      <xdr:row>44</xdr:row>
      <xdr:rowOff>0</xdr:rowOff>
    </xdr:from>
    <xdr:to>
      <xdr:col>92</xdr:col>
      <xdr:colOff>105833</xdr:colOff>
      <xdr:row>44</xdr:row>
      <xdr:rowOff>0</xdr:rowOff>
    </xdr:to>
    <xdr:cxnSp macro="">
      <xdr:nvCxnSpPr>
        <xdr:cNvPr id="467" name="Прямая соединительная линия 466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CxnSpPr/>
      </xdr:nvCxnSpPr>
      <xdr:spPr>
        <a:xfrm>
          <a:off x="42375667" y="16764000"/>
          <a:ext cx="349249" cy="0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89</xdr:col>
      <xdr:colOff>127000</xdr:colOff>
      <xdr:row>59</xdr:row>
      <xdr:rowOff>190500</xdr:rowOff>
    </xdr:from>
    <xdr:to>
      <xdr:col>90</xdr:col>
      <xdr:colOff>370417</xdr:colOff>
      <xdr:row>59</xdr:row>
      <xdr:rowOff>190500</xdr:rowOff>
    </xdr:to>
    <xdr:cxnSp macro="">
      <xdr:nvCxnSpPr>
        <xdr:cNvPr id="483" name="Прямая соединительная линия 482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CxnSpPr/>
      </xdr:nvCxnSpPr>
      <xdr:spPr>
        <a:xfrm>
          <a:off x="41412583" y="22404917"/>
          <a:ext cx="687917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61</xdr:col>
      <xdr:colOff>441325</xdr:colOff>
      <xdr:row>62</xdr:row>
      <xdr:rowOff>219075</xdr:rowOff>
    </xdr:from>
    <xdr:to>
      <xdr:col>62</xdr:col>
      <xdr:colOff>0</xdr:colOff>
      <xdr:row>66</xdr:row>
      <xdr:rowOff>370416</xdr:rowOff>
    </xdr:to>
    <xdr:cxnSp macro="">
      <xdr:nvCxnSpPr>
        <xdr:cNvPr id="15268" name="Прямая соединительная линия 15267">
          <a:extLst>
            <a:ext uri="{FF2B5EF4-FFF2-40B4-BE49-F238E27FC236}">
              <a16:creationId xmlns:a16="http://schemas.microsoft.com/office/drawing/2014/main" xmlns="" id="{00000000-0008-0000-0000-0000A43B0000}"/>
            </a:ext>
          </a:extLst>
        </xdr:cNvPr>
        <xdr:cNvCxnSpPr>
          <a:stCxn id="1109" idx="4"/>
        </xdr:cNvCxnSpPr>
      </xdr:nvCxnSpPr>
      <xdr:spPr>
        <a:xfrm>
          <a:off x="29280908" y="23576492"/>
          <a:ext cx="3175" cy="1675341"/>
        </a:xfrm>
        <a:prstGeom prst="line">
          <a:avLst/>
        </a:prstGeom>
        <a:ln w="25400"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10584</xdr:colOff>
      <xdr:row>66</xdr:row>
      <xdr:rowOff>349250</xdr:rowOff>
    </xdr:from>
    <xdr:to>
      <xdr:col>66</xdr:col>
      <xdr:colOff>66675</xdr:colOff>
      <xdr:row>66</xdr:row>
      <xdr:rowOff>352425</xdr:rowOff>
    </xdr:to>
    <xdr:cxnSp macro="">
      <xdr:nvCxnSpPr>
        <xdr:cNvPr id="15274" name="Прямая соединительная линия 15273">
          <a:extLst>
            <a:ext uri="{FF2B5EF4-FFF2-40B4-BE49-F238E27FC236}">
              <a16:creationId xmlns:a16="http://schemas.microsoft.com/office/drawing/2014/main" xmlns="" id="{00000000-0008-0000-0000-0000AA3B0000}"/>
            </a:ext>
          </a:extLst>
        </xdr:cNvPr>
        <xdr:cNvCxnSpPr>
          <a:endCxn id="1339" idx="2"/>
        </xdr:cNvCxnSpPr>
      </xdr:nvCxnSpPr>
      <xdr:spPr>
        <a:xfrm>
          <a:off x="29294667" y="25230667"/>
          <a:ext cx="1834091" cy="3175"/>
        </a:xfrm>
        <a:prstGeom prst="line">
          <a:avLst/>
        </a:prstGeom>
        <a:ln w="25400"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85725</xdr:colOff>
      <xdr:row>66</xdr:row>
      <xdr:rowOff>352425</xdr:rowOff>
    </xdr:from>
    <xdr:to>
      <xdr:col>69</xdr:col>
      <xdr:colOff>142875</xdr:colOff>
      <xdr:row>66</xdr:row>
      <xdr:rowOff>371475</xdr:rowOff>
    </xdr:to>
    <xdr:cxnSp macro="">
      <xdr:nvCxnSpPr>
        <xdr:cNvPr id="15264" name="Прямая соединительная линия 15263">
          <a:extLst>
            <a:ext uri="{FF2B5EF4-FFF2-40B4-BE49-F238E27FC236}">
              <a16:creationId xmlns:a16="http://schemas.microsoft.com/office/drawing/2014/main" xmlns="" id="{00000000-0008-0000-0000-0000A03B0000}"/>
            </a:ext>
          </a:extLst>
        </xdr:cNvPr>
        <xdr:cNvCxnSpPr>
          <a:stCxn id="1339" idx="6"/>
        </xdr:cNvCxnSpPr>
      </xdr:nvCxnSpPr>
      <xdr:spPr>
        <a:xfrm>
          <a:off x="31803975" y="25231725"/>
          <a:ext cx="952500" cy="19050"/>
        </a:xfrm>
        <a:prstGeom prst="line">
          <a:avLst/>
        </a:prstGeom>
        <a:ln w="28575"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69</xdr:col>
      <xdr:colOff>133351</xdr:colOff>
      <xdr:row>67</xdr:row>
      <xdr:rowOff>0</xdr:rowOff>
    </xdr:from>
    <xdr:to>
      <xdr:col>69</xdr:col>
      <xdr:colOff>142875</xdr:colOff>
      <xdr:row>67</xdr:row>
      <xdr:rowOff>266700</xdr:rowOff>
    </xdr:to>
    <xdr:cxnSp macro="">
      <xdr:nvCxnSpPr>
        <xdr:cNvPr id="15278" name="Прямая соединительная линия 15277">
          <a:extLst>
            <a:ext uri="{FF2B5EF4-FFF2-40B4-BE49-F238E27FC236}">
              <a16:creationId xmlns:a16="http://schemas.microsoft.com/office/drawing/2014/main" xmlns="" id="{00000000-0008-0000-0000-0000AE3B0000}"/>
            </a:ext>
          </a:extLst>
        </xdr:cNvPr>
        <xdr:cNvCxnSpPr/>
      </xdr:nvCxnSpPr>
      <xdr:spPr>
        <a:xfrm flipH="1" flipV="1">
          <a:off x="32746951" y="25260300"/>
          <a:ext cx="9524" cy="266700"/>
        </a:xfrm>
        <a:prstGeom prst="line">
          <a:avLst/>
        </a:prstGeom>
        <a:ln w="28575"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42333</xdr:colOff>
      <xdr:row>43</xdr:row>
      <xdr:rowOff>222250</xdr:rowOff>
    </xdr:from>
    <xdr:to>
      <xdr:col>146</xdr:col>
      <xdr:colOff>190500</xdr:colOff>
      <xdr:row>44</xdr:row>
      <xdr:rowOff>285750</xdr:rowOff>
    </xdr:to>
    <xdr:sp macro="" textlink="">
      <xdr:nvSpPr>
        <xdr:cNvPr id="790" name="Rectangle 156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SpPr>
          <a:spLocks noChangeArrowheads="1"/>
        </xdr:cNvSpPr>
      </xdr:nvSpPr>
      <xdr:spPr bwMode="auto">
        <a:xfrm>
          <a:off x="68022258" y="16605250"/>
          <a:ext cx="595842" cy="4445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20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145</xdr:col>
      <xdr:colOff>42333</xdr:colOff>
      <xdr:row>43</xdr:row>
      <xdr:rowOff>222250</xdr:rowOff>
    </xdr:from>
    <xdr:to>
      <xdr:col>146</xdr:col>
      <xdr:colOff>190500</xdr:colOff>
      <xdr:row>44</xdr:row>
      <xdr:rowOff>285750</xdr:rowOff>
    </xdr:to>
    <xdr:sp macro="" textlink="">
      <xdr:nvSpPr>
        <xdr:cNvPr id="791" name="Rectangle 156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SpPr>
          <a:spLocks noChangeArrowheads="1"/>
        </xdr:cNvSpPr>
      </xdr:nvSpPr>
      <xdr:spPr bwMode="auto">
        <a:xfrm>
          <a:off x="68022258" y="16605250"/>
          <a:ext cx="595842" cy="4445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ru-RU" sz="20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103</xdr:col>
      <xdr:colOff>190500</xdr:colOff>
      <xdr:row>40</xdr:row>
      <xdr:rowOff>247649</xdr:rowOff>
    </xdr:from>
    <xdr:to>
      <xdr:col>106</xdr:col>
      <xdr:colOff>238125</xdr:colOff>
      <xdr:row>42</xdr:row>
      <xdr:rowOff>66674</xdr:rowOff>
    </xdr:to>
    <xdr:sp macro="" textlink="">
      <xdr:nvSpPr>
        <xdr:cNvPr id="322" name="Прямоугольник 321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SpPr/>
      </xdr:nvSpPr>
      <xdr:spPr>
        <a:xfrm>
          <a:off x="48025050" y="15487649"/>
          <a:ext cx="1390650" cy="581025"/>
        </a:xfrm>
        <a:prstGeom prst="rect">
          <a:avLst/>
        </a:prstGeom>
        <a:solidFill>
          <a:schemeClr val="bg2"/>
        </a:solidFill>
        <a:ln>
          <a:solidFill>
            <a:sysClr val="windowText" lastClr="000000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ru-RU" sz="2000" b="1">
              <a:solidFill>
                <a:sysClr val="windowText" lastClr="000000"/>
              </a:solidFill>
            </a:rPr>
            <a:t>                </a:t>
          </a:r>
          <a:r>
            <a:rPr lang="ru-RU" sz="1600" b="0">
              <a:solidFill>
                <a:sysClr val="windowText" lastClr="000000"/>
              </a:solidFill>
            </a:rPr>
            <a:t>27</a:t>
          </a:r>
        </a:p>
      </xdr:txBody>
    </xdr:sp>
    <xdr:clientData/>
  </xdr:twoCellAnchor>
  <xdr:twoCellAnchor>
    <xdr:from>
      <xdr:col>177</xdr:col>
      <xdr:colOff>409575</xdr:colOff>
      <xdr:row>37</xdr:row>
      <xdr:rowOff>0</xdr:rowOff>
    </xdr:from>
    <xdr:to>
      <xdr:col>180</xdr:col>
      <xdr:colOff>25400</xdr:colOff>
      <xdr:row>37</xdr:row>
      <xdr:rowOff>0</xdr:rowOff>
    </xdr:to>
    <xdr:cxnSp macro="">
      <xdr:nvCxnSpPr>
        <xdr:cNvPr id="15259" name="Прямая соединительная линия 15258">
          <a:extLst>
            <a:ext uri="{FF2B5EF4-FFF2-40B4-BE49-F238E27FC236}">
              <a16:creationId xmlns:a16="http://schemas.microsoft.com/office/drawing/2014/main" xmlns="" id="{00000000-0008-0000-0000-00009B3B0000}"/>
            </a:ext>
          </a:extLst>
        </xdr:cNvPr>
        <xdr:cNvCxnSpPr/>
      </xdr:nvCxnSpPr>
      <xdr:spPr>
        <a:xfrm>
          <a:off x="80813275" y="14097000"/>
          <a:ext cx="949325" cy="0"/>
        </a:xfrm>
        <a:prstGeom prst="line">
          <a:avLst/>
        </a:prstGeom>
        <a:ln w="31750">
          <a:solidFill>
            <a:srgbClr val="C00000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180</xdr:col>
      <xdr:colOff>0</xdr:colOff>
      <xdr:row>34</xdr:row>
      <xdr:rowOff>19050</xdr:rowOff>
    </xdr:from>
    <xdr:to>
      <xdr:col>180</xdr:col>
      <xdr:colOff>19050</xdr:colOff>
      <xdr:row>37</xdr:row>
      <xdr:rowOff>19052</xdr:rowOff>
    </xdr:to>
    <xdr:cxnSp macro="">
      <xdr:nvCxnSpPr>
        <xdr:cNvPr id="15287" name="Прямая соединительная линия 15286">
          <a:extLst>
            <a:ext uri="{FF2B5EF4-FFF2-40B4-BE49-F238E27FC236}">
              <a16:creationId xmlns:a16="http://schemas.microsoft.com/office/drawing/2014/main" xmlns="" id="{00000000-0008-0000-0000-0000B73B0000}"/>
            </a:ext>
          </a:extLst>
        </xdr:cNvPr>
        <xdr:cNvCxnSpPr/>
      </xdr:nvCxnSpPr>
      <xdr:spPr>
        <a:xfrm flipV="1">
          <a:off x="82305525" y="12973050"/>
          <a:ext cx="19050" cy="1143002"/>
        </a:xfrm>
        <a:prstGeom prst="line">
          <a:avLst/>
        </a:prstGeom>
        <a:ln w="31750"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180</xdr:col>
      <xdr:colOff>19050</xdr:colOff>
      <xdr:row>34</xdr:row>
      <xdr:rowOff>6351</xdr:rowOff>
    </xdr:from>
    <xdr:to>
      <xdr:col>186</xdr:col>
      <xdr:colOff>193676</xdr:colOff>
      <xdr:row>34</xdr:row>
      <xdr:rowOff>19050</xdr:rowOff>
    </xdr:to>
    <xdr:cxnSp macro="">
      <xdr:nvCxnSpPr>
        <xdr:cNvPr id="15290" name="Прямая соединительная линия 15289">
          <a:extLst>
            <a:ext uri="{FF2B5EF4-FFF2-40B4-BE49-F238E27FC236}">
              <a16:creationId xmlns:a16="http://schemas.microsoft.com/office/drawing/2014/main" xmlns="" id="{00000000-0008-0000-0000-0000BA3B0000}"/>
            </a:ext>
          </a:extLst>
        </xdr:cNvPr>
        <xdr:cNvCxnSpPr/>
      </xdr:nvCxnSpPr>
      <xdr:spPr>
        <a:xfrm flipV="1">
          <a:off x="82324575" y="12960351"/>
          <a:ext cx="2860676" cy="12699"/>
        </a:xfrm>
        <a:prstGeom prst="line">
          <a:avLst/>
        </a:prstGeom>
        <a:ln w="31750"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9524</xdr:colOff>
      <xdr:row>39</xdr:row>
      <xdr:rowOff>361950</xdr:rowOff>
    </xdr:from>
    <xdr:to>
      <xdr:col>38</xdr:col>
      <xdr:colOff>26147</xdr:colOff>
      <xdr:row>43</xdr:row>
      <xdr:rowOff>156633</xdr:rowOff>
    </xdr:to>
    <xdr:cxnSp macro="">
      <xdr:nvCxnSpPr>
        <xdr:cNvPr id="445" name="Прямая соединительная линия 444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CxnSpPr>
          <a:stCxn id="1428" idx="0"/>
          <a:endCxn id="1695" idx="0"/>
        </xdr:cNvCxnSpPr>
      </xdr:nvCxnSpPr>
      <xdr:spPr>
        <a:xfrm>
          <a:off x="18627724" y="15220950"/>
          <a:ext cx="16623" cy="1318683"/>
        </a:xfrm>
        <a:prstGeom prst="line">
          <a:avLst/>
        </a:prstGeom>
        <a:ln w="28575"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73</xdr:col>
      <xdr:colOff>380999</xdr:colOff>
      <xdr:row>24</xdr:row>
      <xdr:rowOff>47626</xdr:rowOff>
    </xdr:from>
    <xdr:to>
      <xdr:col>73</xdr:col>
      <xdr:colOff>390525</xdr:colOff>
      <xdr:row>25</xdr:row>
      <xdr:rowOff>76200</xdr:rowOff>
    </xdr:to>
    <xdr:cxnSp macro="">
      <xdr:nvCxnSpPr>
        <xdr:cNvPr id="15272" name="Прямая соединительная линия 15271">
          <a:extLst>
            <a:ext uri="{FF2B5EF4-FFF2-40B4-BE49-F238E27FC236}">
              <a16:creationId xmlns:a16="http://schemas.microsoft.com/office/drawing/2014/main" xmlns="" id="{00000000-0008-0000-0000-0000A83B0000}"/>
            </a:ext>
          </a:extLst>
        </xdr:cNvPr>
        <xdr:cNvCxnSpPr/>
      </xdr:nvCxnSpPr>
      <xdr:spPr>
        <a:xfrm>
          <a:off x="34785299" y="9191626"/>
          <a:ext cx="9526" cy="409574"/>
        </a:xfrm>
        <a:prstGeom prst="line">
          <a:avLst/>
        </a:prstGeom>
        <a:ln w="28575">
          <a:solidFill>
            <a:srgbClr val="FF0000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70</xdr:col>
      <xdr:colOff>400050</xdr:colOff>
      <xdr:row>25</xdr:row>
      <xdr:rowOff>66675</xdr:rowOff>
    </xdr:from>
    <xdr:to>
      <xdr:col>73</xdr:col>
      <xdr:colOff>381000</xdr:colOff>
      <xdr:row>25</xdr:row>
      <xdr:rowOff>76200</xdr:rowOff>
    </xdr:to>
    <xdr:cxnSp macro="">
      <xdr:nvCxnSpPr>
        <xdr:cNvPr id="15281" name="Прямая соединительная линия 15280">
          <a:extLst>
            <a:ext uri="{FF2B5EF4-FFF2-40B4-BE49-F238E27FC236}">
              <a16:creationId xmlns:a16="http://schemas.microsoft.com/office/drawing/2014/main" xmlns="" id="{00000000-0008-0000-0000-0000B13B0000}"/>
            </a:ext>
          </a:extLst>
        </xdr:cNvPr>
        <xdr:cNvCxnSpPr/>
      </xdr:nvCxnSpPr>
      <xdr:spPr>
        <a:xfrm flipH="1">
          <a:off x="33461325" y="9591675"/>
          <a:ext cx="1323975" cy="9525"/>
        </a:xfrm>
        <a:prstGeom prst="line">
          <a:avLst/>
        </a:prstGeom>
        <a:ln w="2857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84</xdr:col>
      <xdr:colOff>330200</xdr:colOff>
      <xdr:row>17</xdr:row>
      <xdr:rowOff>184150</xdr:rowOff>
    </xdr:from>
    <xdr:to>
      <xdr:col>89</xdr:col>
      <xdr:colOff>285751</xdr:colOff>
      <xdr:row>19</xdr:row>
      <xdr:rowOff>0</xdr:rowOff>
    </xdr:to>
    <xdr:cxnSp macro="">
      <xdr:nvCxnSpPr>
        <xdr:cNvPr id="15276" name="Прямая соединительная линия 15275">
          <a:extLst>
            <a:ext uri="{FF2B5EF4-FFF2-40B4-BE49-F238E27FC236}">
              <a16:creationId xmlns:a16="http://schemas.microsoft.com/office/drawing/2014/main" xmlns="" id="{00000000-0008-0000-0000-0000AC3B0000}"/>
            </a:ext>
          </a:extLst>
        </xdr:cNvPr>
        <xdr:cNvCxnSpPr>
          <a:stCxn id="1039" idx="1"/>
          <a:endCxn id="1044" idx="1"/>
        </xdr:cNvCxnSpPr>
      </xdr:nvCxnSpPr>
      <xdr:spPr>
        <a:xfrm flipV="1">
          <a:off x="39395400" y="6661150"/>
          <a:ext cx="2178051" cy="577850"/>
        </a:xfrm>
        <a:prstGeom prst="line">
          <a:avLst/>
        </a:prstGeom>
        <a:ln w="381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254000</xdr:colOff>
      <xdr:row>40</xdr:row>
      <xdr:rowOff>304800</xdr:rowOff>
    </xdr:from>
    <xdr:to>
      <xdr:col>168</xdr:col>
      <xdr:colOff>368300</xdr:colOff>
      <xdr:row>41</xdr:row>
      <xdr:rowOff>76200</xdr:rowOff>
    </xdr:to>
    <xdr:cxnSp macro="">
      <xdr:nvCxnSpPr>
        <xdr:cNvPr id="339" name="Прямая соединительная линия 338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CxnSpPr/>
      </xdr:nvCxnSpPr>
      <xdr:spPr>
        <a:xfrm flipH="1" flipV="1">
          <a:off x="76657200" y="15544800"/>
          <a:ext cx="114300" cy="152400"/>
        </a:xfrm>
        <a:prstGeom prst="line">
          <a:avLst/>
        </a:prstGeom>
        <a:ln w="34925">
          <a:solidFill>
            <a:srgbClr val="FF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76200</xdr:colOff>
      <xdr:row>41</xdr:row>
      <xdr:rowOff>88900</xdr:rowOff>
    </xdr:from>
    <xdr:to>
      <xdr:col>168</xdr:col>
      <xdr:colOff>190500</xdr:colOff>
      <xdr:row>41</xdr:row>
      <xdr:rowOff>241300</xdr:rowOff>
    </xdr:to>
    <xdr:cxnSp macro="">
      <xdr:nvCxnSpPr>
        <xdr:cNvPr id="15284" name="Прямая соединительная линия 15283">
          <a:extLst>
            <a:ext uri="{FF2B5EF4-FFF2-40B4-BE49-F238E27FC236}">
              <a16:creationId xmlns:a16="http://schemas.microsoft.com/office/drawing/2014/main" xmlns="" id="{00000000-0008-0000-0000-0000B43B0000}"/>
            </a:ext>
          </a:extLst>
        </xdr:cNvPr>
        <xdr:cNvCxnSpPr/>
      </xdr:nvCxnSpPr>
      <xdr:spPr>
        <a:xfrm flipH="1" flipV="1">
          <a:off x="76479400" y="15709900"/>
          <a:ext cx="114300" cy="152400"/>
        </a:xfrm>
        <a:prstGeom prst="line">
          <a:avLst/>
        </a:prstGeom>
        <a:ln w="38100">
          <a:solidFill>
            <a:srgbClr val="FF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162</xdr:col>
      <xdr:colOff>76200</xdr:colOff>
      <xdr:row>10</xdr:row>
      <xdr:rowOff>266700</xdr:rowOff>
    </xdr:from>
    <xdr:to>
      <xdr:col>162</xdr:col>
      <xdr:colOff>368300</xdr:colOff>
      <xdr:row>12</xdr:row>
      <xdr:rowOff>368300</xdr:rowOff>
    </xdr:to>
    <xdr:sp macro="" textlink="">
      <xdr:nvSpPr>
        <xdr:cNvPr id="15073" name="Прямоугольник 15072">
          <a:extLst>
            <a:ext uri="{FF2B5EF4-FFF2-40B4-BE49-F238E27FC236}">
              <a16:creationId xmlns:a16="http://schemas.microsoft.com/office/drawing/2014/main" xmlns="" id="{00000000-0008-0000-0000-0000E13A0000}"/>
            </a:ext>
          </a:extLst>
        </xdr:cNvPr>
        <xdr:cNvSpPr/>
      </xdr:nvSpPr>
      <xdr:spPr>
        <a:xfrm>
          <a:off x="73812400" y="4076700"/>
          <a:ext cx="292100" cy="8636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vert="vert270" rtlCol="0" anchor="ctr"/>
        <a:lstStyle/>
        <a:p>
          <a:pPr algn="ctr"/>
          <a:r>
            <a:rPr lang="ru-RU" sz="1100"/>
            <a:t>сараи-гаражи</a:t>
          </a:r>
        </a:p>
      </xdr:txBody>
    </xdr:sp>
    <xdr:clientData/>
  </xdr:twoCellAnchor>
  <xdr:twoCellAnchor>
    <xdr:from>
      <xdr:col>68</xdr:col>
      <xdr:colOff>419100</xdr:colOff>
      <xdr:row>32</xdr:row>
      <xdr:rowOff>12700</xdr:rowOff>
    </xdr:from>
    <xdr:to>
      <xdr:col>69</xdr:col>
      <xdr:colOff>15875</xdr:colOff>
      <xdr:row>43</xdr:row>
      <xdr:rowOff>142875</xdr:rowOff>
    </xdr:to>
    <xdr:cxnSp macro="">
      <xdr:nvCxnSpPr>
        <xdr:cNvPr id="15289" name="Прямая соединительная линия 15288">
          <a:extLst>
            <a:ext uri="{FF2B5EF4-FFF2-40B4-BE49-F238E27FC236}">
              <a16:creationId xmlns:a16="http://schemas.microsoft.com/office/drawing/2014/main" xmlns="" id="{00000000-0008-0000-0000-0000B93B0000}"/>
            </a:ext>
          </a:extLst>
        </xdr:cNvPr>
        <xdr:cNvCxnSpPr>
          <a:endCxn id="1063" idx="0"/>
        </xdr:cNvCxnSpPr>
      </xdr:nvCxnSpPr>
      <xdr:spPr>
        <a:xfrm>
          <a:off x="32372300" y="12204700"/>
          <a:ext cx="41275" cy="4321175"/>
        </a:xfrm>
        <a:prstGeom prst="line">
          <a:avLst/>
        </a:prstGeom>
        <a:ln>
          <a:solidFill>
            <a:schemeClr val="accent5">
              <a:lumMod val="20000"/>
              <a:lumOff val="8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161</xdr:col>
      <xdr:colOff>25400</xdr:colOff>
      <xdr:row>10</xdr:row>
      <xdr:rowOff>228600</xdr:rowOff>
    </xdr:from>
    <xdr:to>
      <xdr:col>161</xdr:col>
      <xdr:colOff>368300</xdr:colOff>
      <xdr:row>12</xdr:row>
      <xdr:rowOff>330200</xdr:rowOff>
    </xdr:to>
    <xdr:sp macro="" textlink="">
      <xdr:nvSpPr>
        <xdr:cNvPr id="782" name="Прямоугольник 781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SpPr/>
      </xdr:nvSpPr>
      <xdr:spPr>
        <a:xfrm>
          <a:off x="73317100" y="4038600"/>
          <a:ext cx="342900" cy="8636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vert="vert270" rtlCol="0" anchor="ctr"/>
        <a:lstStyle/>
        <a:p>
          <a:pPr algn="ctr"/>
          <a:r>
            <a:rPr lang="ru-RU" sz="1100"/>
            <a:t>сараи-гаражи</a:t>
          </a:r>
        </a:p>
      </xdr:txBody>
    </xdr:sp>
    <xdr:clientData/>
  </xdr:twoCellAnchor>
  <xdr:twoCellAnchor>
    <xdr:from>
      <xdr:col>168</xdr:col>
      <xdr:colOff>241300</xdr:colOff>
      <xdr:row>39</xdr:row>
      <xdr:rowOff>190500</xdr:rowOff>
    </xdr:from>
    <xdr:to>
      <xdr:col>170</xdr:col>
      <xdr:colOff>38100</xdr:colOff>
      <xdr:row>40</xdr:row>
      <xdr:rowOff>317500</xdr:rowOff>
    </xdr:to>
    <xdr:sp macro="" textlink="">
      <xdr:nvSpPr>
        <xdr:cNvPr id="786" name="Line 98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SpPr>
          <a:spLocks noChangeShapeType="1"/>
        </xdr:cNvSpPr>
      </xdr:nvSpPr>
      <xdr:spPr bwMode="auto">
        <a:xfrm flipH="1">
          <a:off x="76644500" y="15049500"/>
          <a:ext cx="685800" cy="508000"/>
        </a:xfrm>
        <a:prstGeom prst="line">
          <a:avLst/>
        </a:prstGeom>
        <a:noFill/>
        <a:ln w="38100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167</xdr:col>
      <xdr:colOff>165100</xdr:colOff>
      <xdr:row>37</xdr:row>
      <xdr:rowOff>50800</xdr:rowOff>
    </xdr:from>
    <xdr:to>
      <xdr:col>167</xdr:col>
      <xdr:colOff>177800</xdr:colOff>
      <xdr:row>47</xdr:row>
      <xdr:rowOff>241300</xdr:rowOff>
    </xdr:to>
    <xdr:cxnSp macro="">
      <xdr:nvCxnSpPr>
        <xdr:cNvPr id="444" name="Прямая соединительная линия 443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CxnSpPr/>
      </xdr:nvCxnSpPr>
      <xdr:spPr>
        <a:xfrm>
          <a:off x="76123800" y="14147800"/>
          <a:ext cx="12700" cy="4000500"/>
        </a:xfrm>
        <a:prstGeom prst="line">
          <a:avLst/>
        </a:prstGeom>
        <a:ln w="190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167</xdr:col>
      <xdr:colOff>215900</xdr:colOff>
      <xdr:row>37</xdr:row>
      <xdr:rowOff>76200</xdr:rowOff>
    </xdr:from>
    <xdr:to>
      <xdr:col>167</xdr:col>
      <xdr:colOff>254000</xdr:colOff>
      <xdr:row>47</xdr:row>
      <xdr:rowOff>241300</xdr:rowOff>
    </xdr:to>
    <xdr:cxnSp macro="">
      <xdr:nvCxnSpPr>
        <xdr:cNvPr id="449" name="Прямая соединительная линия 448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CxnSpPr/>
      </xdr:nvCxnSpPr>
      <xdr:spPr>
        <a:xfrm>
          <a:off x="76174600" y="14173200"/>
          <a:ext cx="38100" cy="3975100"/>
        </a:xfrm>
        <a:prstGeom prst="line">
          <a:avLst/>
        </a:prstGeom>
        <a:ln w="190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266700</xdr:colOff>
      <xdr:row>40</xdr:row>
      <xdr:rowOff>368300</xdr:rowOff>
    </xdr:from>
    <xdr:to>
      <xdr:col>170</xdr:col>
      <xdr:colOff>76200</xdr:colOff>
      <xdr:row>42</xdr:row>
      <xdr:rowOff>0</xdr:rowOff>
    </xdr:to>
    <xdr:cxnSp macro="">
      <xdr:nvCxnSpPr>
        <xdr:cNvPr id="463" name="Прямая со стрелкой 462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CxnSpPr/>
      </xdr:nvCxnSpPr>
      <xdr:spPr>
        <a:xfrm flipH="1" flipV="1">
          <a:off x="76669900" y="15608300"/>
          <a:ext cx="698500" cy="393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114300</xdr:colOff>
      <xdr:row>41</xdr:row>
      <xdr:rowOff>152400</xdr:rowOff>
    </xdr:from>
    <xdr:to>
      <xdr:col>170</xdr:col>
      <xdr:colOff>63500</xdr:colOff>
      <xdr:row>42</xdr:row>
      <xdr:rowOff>0</xdr:rowOff>
    </xdr:to>
    <xdr:cxnSp macro="">
      <xdr:nvCxnSpPr>
        <xdr:cNvPr id="810" name="Прямая со стрелкой 809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CxnSpPr/>
      </xdr:nvCxnSpPr>
      <xdr:spPr>
        <a:xfrm flipH="1" flipV="1">
          <a:off x="76517500" y="15773400"/>
          <a:ext cx="838200" cy="2286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292100</xdr:colOff>
      <xdr:row>41</xdr:row>
      <xdr:rowOff>127000</xdr:rowOff>
    </xdr:from>
    <xdr:to>
      <xdr:col>170</xdr:col>
      <xdr:colOff>76200</xdr:colOff>
      <xdr:row>41</xdr:row>
      <xdr:rowOff>368300</xdr:rowOff>
    </xdr:to>
    <xdr:cxnSp macro="">
      <xdr:nvCxnSpPr>
        <xdr:cNvPr id="811" name="Прямая со стрелкой 81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CxnSpPr/>
      </xdr:nvCxnSpPr>
      <xdr:spPr>
        <a:xfrm flipH="1" flipV="1">
          <a:off x="76695300" y="15748000"/>
          <a:ext cx="673100" cy="2413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170</xdr:col>
      <xdr:colOff>63500</xdr:colOff>
      <xdr:row>41</xdr:row>
      <xdr:rowOff>368300</xdr:rowOff>
    </xdr:from>
    <xdr:to>
      <xdr:col>170</xdr:col>
      <xdr:colOff>381000</xdr:colOff>
      <xdr:row>42</xdr:row>
      <xdr:rowOff>0</xdr:rowOff>
    </xdr:to>
    <xdr:cxnSp macro="">
      <xdr:nvCxnSpPr>
        <xdr:cNvPr id="490" name="Прямая соединительная линия 489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CxnSpPr/>
      </xdr:nvCxnSpPr>
      <xdr:spPr>
        <a:xfrm>
          <a:off x="77355700" y="15989300"/>
          <a:ext cx="317500" cy="127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431800</xdr:colOff>
      <xdr:row>16</xdr:row>
      <xdr:rowOff>228600</xdr:rowOff>
    </xdr:from>
    <xdr:to>
      <xdr:col>42</xdr:col>
      <xdr:colOff>15938</xdr:colOff>
      <xdr:row>19</xdr:row>
      <xdr:rowOff>190500</xdr:rowOff>
    </xdr:to>
    <xdr:cxnSp macro="">
      <xdr:nvCxnSpPr>
        <xdr:cNvPr id="349" name="Прямая соединительная линия 348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CxnSpPr>
          <a:stCxn id="1667" idx="4"/>
        </xdr:cNvCxnSpPr>
      </xdr:nvCxnSpPr>
      <xdr:spPr>
        <a:xfrm flipH="1">
          <a:off x="20383500" y="6324600"/>
          <a:ext cx="28638" cy="11049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441513</xdr:colOff>
      <xdr:row>27</xdr:row>
      <xdr:rowOff>219075</xdr:rowOff>
    </xdr:from>
    <xdr:to>
      <xdr:col>42</xdr:col>
      <xdr:colOff>0</xdr:colOff>
      <xdr:row>31</xdr:row>
      <xdr:rowOff>12700</xdr:rowOff>
    </xdr:to>
    <xdr:cxnSp macro="">
      <xdr:nvCxnSpPr>
        <xdr:cNvPr id="15292" name="Прямая соединительная линия 15291">
          <a:extLst>
            <a:ext uri="{FF2B5EF4-FFF2-40B4-BE49-F238E27FC236}">
              <a16:creationId xmlns:a16="http://schemas.microsoft.com/office/drawing/2014/main" xmlns="" id="{00000000-0008-0000-0000-0000BC3B0000}"/>
            </a:ext>
          </a:extLst>
        </xdr:cNvPr>
        <xdr:cNvCxnSpPr>
          <a:endCxn id="1671" idx="4"/>
        </xdr:cNvCxnSpPr>
      </xdr:nvCxnSpPr>
      <xdr:spPr>
        <a:xfrm flipH="1" flipV="1">
          <a:off x="20393213" y="10506075"/>
          <a:ext cx="2987" cy="1317625"/>
        </a:xfrm>
        <a:prstGeom prst="line">
          <a:avLst/>
        </a:prstGeom>
        <a:ln w="381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162</xdr:col>
      <xdr:colOff>12700</xdr:colOff>
      <xdr:row>20</xdr:row>
      <xdr:rowOff>330200</xdr:rowOff>
    </xdr:from>
    <xdr:to>
      <xdr:col>162</xdr:col>
      <xdr:colOff>12700</xdr:colOff>
      <xdr:row>21</xdr:row>
      <xdr:rowOff>355600</xdr:rowOff>
    </xdr:to>
    <xdr:cxnSp macro="">
      <xdr:nvCxnSpPr>
        <xdr:cNvPr id="15294" name="Прямая соединительная линия 15293">
          <a:extLst>
            <a:ext uri="{FF2B5EF4-FFF2-40B4-BE49-F238E27FC236}">
              <a16:creationId xmlns:a16="http://schemas.microsoft.com/office/drawing/2014/main" xmlns="" id="{00000000-0008-0000-0000-0000BE3B0000}"/>
            </a:ext>
          </a:extLst>
        </xdr:cNvPr>
        <xdr:cNvCxnSpPr/>
      </xdr:nvCxnSpPr>
      <xdr:spPr>
        <a:xfrm>
          <a:off x="73748900" y="7950200"/>
          <a:ext cx="0" cy="406400"/>
        </a:xfrm>
        <a:prstGeom prst="line">
          <a:avLst/>
        </a:prstGeom>
        <a:ln w="381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128</xdr:col>
      <xdr:colOff>421821</xdr:colOff>
      <xdr:row>38</xdr:row>
      <xdr:rowOff>54429</xdr:rowOff>
    </xdr:from>
    <xdr:to>
      <xdr:col>128</xdr:col>
      <xdr:colOff>428777</xdr:colOff>
      <xdr:row>43</xdr:row>
      <xdr:rowOff>206375</xdr:rowOff>
    </xdr:to>
    <xdr:cxnSp macro="">
      <xdr:nvCxnSpPr>
        <xdr:cNvPr id="15040" name="Прямая соединительная линия 15039">
          <a:extLst>
            <a:ext uri="{FF2B5EF4-FFF2-40B4-BE49-F238E27FC236}">
              <a16:creationId xmlns:a16="http://schemas.microsoft.com/office/drawing/2014/main" xmlns="" id="{00000000-0008-0000-0000-0000C03A0000}"/>
            </a:ext>
          </a:extLst>
        </xdr:cNvPr>
        <xdr:cNvCxnSpPr>
          <a:stCxn id="18" idx="0"/>
        </xdr:cNvCxnSpPr>
      </xdr:nvCxnSpPr>
      <xdr:spPr>
        <a:xfrm flipH="1" flipV="1">
          <a:off x="59626500" y="14532429"/>
          <a:ext cx="6956" cy="2056946"/>
        </a:xfrm>
        <a:prstGeom prst="line">
          <a:avLst/>
        </a:prstGeom>
        <a:ln w="127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129</xdr:col>
      <xdr:colOff>0</xdr:colOff>
      <xdr:row>38</xdr:row>
      <xdr:rowOff>13607</xdr:rowOff>
    </xdr:from>
    <xdr:to>
      <xdr:col>131</xdr:col>
      <xdr:colOff>435428</xdr:colOff>
      <xdr:row>38</xdr:row>
      <xdr:rowOff>13608</xdr:rowOff>
    </xdr:to>
    <xdr:cxnSp macro="">
      <xdr:nvCxnSpPr>
        <xdr:cNvPr id="341" name="Прямая соединительная линия 34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CxnSpPr/>
      </xdr:nvCxnSpPr>
      <xdr:spPr>
        <a:xfrm>
          <a:off x="59653714" y="14491607"/>
          <a:ext cx="1333500" cy="1"/>
        </a:xfrm>
        <a:prstGeom prst="line">
          <a:avLst/>
        </a:prstGeom>
        <a:ln w="127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131</xdr:col>
      <xdr:colOff>443593</xdr:colOff>
      <xdr:row>37</xdr:row>
      <xdr:rowOff>353786</xdr:rowOff>
    </xdr:from>
    <xdr:to>
      <xdr:col>132</xdr:col>
      <xdr:colOff>0</xdr:colOff>
      <xdr:row>40</xdr:row>
      <xdr:rowOff>200025</xdr:rowOff>
    </xdr:to>
    <xdr:cxnSp macro="">
      <xdr:nvCxnSpPr>
        <xdr:cNvPr id="15295" name="Прямая соединительная линия 15294">
          <a:extLst>
            <a:ext uri="{FF2B5EF4-FFF2-40B4-BE49-F238E27FC236}">
              <a16:creationId xmlns:a16="http://schemas.microsoft.com/office/drawing/2014/main" xmlns="" id="{00000000-0008-0000-0000-0000BF3B0000}"/>
            </a:ext>
          </a:extLst>
        </xdr:cNvPr>
        <xdr:cNvCxnSpPr>
          <a:endCxn id="1192" idx="0"/>
        </xdr:cNvCxnSpPr>
      </xdr:nvCxnSpPr>
      <xdr:spPr>
        <a:xfrm flipH="1">
          <a:off x="60995379" y="14450786"/>
          <a:ext cx="5442" cy="989239"/>
        </a:xfrm>
        <a:prstGeom prst="line">
          <a:avLst/>
        </a:prstGeom>
        <a:ln w="127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128</xdr:col>
      <xdr:colOff>299357</xdr:colOff>
      <xdr:row>42</xdr:row>
      <xdr:rowOff>340179</xdr:rowOff>
    </xdr:from>
    <xdr:to>
      <xdr:col>129</xdr:col>
      <xdr:colOff>136072</xdr:colOff>
      <xdr:row>43</xdr:row>
      <xdr:rowOff>95250</xdr:rowOff>
    </xdr:to>
    <xdr:cxnSp macro="">
      <xdr:nvCxnSpPr>
        <xdr:cNvPr id="450" name="Прямая соединительная линия 449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CxnSpPr/>
      </xdr:nvCxnSpPr>
      <xdr:spPr>
        <a:xfrm>
          <a:off x="59504036" y="16342179"/>
          <a:ext cx="285750" cy="136071"/>
        </a:xfrm>
        <a:prstGeom prst="line">
          <a:avLst/>
        </a:prstGeom>
        <a:ln w="38100">
          <a:solidFill>
            <a:schemeClr val="accent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128</xdr:col>
      <xdr:colOff>312964</xdr:colOff>
      <xdr:row>42</xdr:row>
      <xdr:rowOff>299358</xdr:rowOff>
    </xdr:from>
    <xdr:to>
      <xdr:col>129</xdr:col>
      <xdr:colOff>136072</xdr:colOff>
      <xdr:row>43</xdr:row>
      <xdr:rowOff>136071</xdr:rowOff>
    </xdr:to>
    <xdr:cxnSp macro="">
      <xdr:nvCxnSpPr>
        <xdr:cNvPr id="458" name="Прямая соединительная линия 457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CxnSpPr/>
      </xdr:nvCxnSpPr>
      <xdr:spPr>
        <a:xfrm flipV="1">
          <a:off x="59517643" y="16301358"/>
          <a:ext cx="272143" cy="217713"/>
        </a:xfrm>
        <a:prstGeom prst="line">
          <a:avLst/>
        </a:prstGeom>
        <a:ln w="38100">
          <a:solidFill>
            <a:schemeClr val="accent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180</xdr:col>
      <xdr:colOff>380999</xdr:colOff>
      <xdr:row>40</xdr:row>
      <xdr:rowOff>54428</xdr:rowOff>
    </xdr:from>
    <xdr:to>
      <xdr:col>184</xdr:col>
      <xdr:colOff>111879</xdr:colOff>
      <xdr:row>42</xdr:row>
      <xdr:rowOff>12095</xdr:rowOff>
    </xdr:to>
    <xdr:sp macro="" textlink="">
      <xdr:nvSpPr>
        <xdr:cNvPr id="808" name="Прямоугольник 807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SpPr/>
      </xdr:nvSpPr>
      <xdr:spPr>
        <a:xfrm>
          <a:off x="82935535" y="15294428"/>
          <a:ext cx="1527023" cy="719667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r"/>
          <a:r>
            <a:rPr lang="ru-RU" sz="2000"/>
            <a:t>41А</a:t>
          </a:r>
        </a:p>
      </xdr:txBody>
    </xdr:sp>
    <xdr:clientData/>
  </xdr:twoCellAnchor>
  <xdr:twoCellAnchor>
    <xdr:from>
      <xdr:col>179</xdr:col>
      <xdr:colOff>12700</xdr:colOff>
      <xdr:row>37</xdr:row>
      <xdr:rowOff>63500</xdr:rowOff>
    </xdr:from>
    <xdr:to>
      <xdr:col>179</xdr:col>
      <xdr:colOff>27214</xdr:colOff>
      <xdr:row>39</xdr:row>
      <xdr:rowOff>0</xdr:rowOff>
    </xdr:to>
    <xdr:cxnSp macro="">
      <xdr:nvCxnSpPr>
        <xdr:cNvPr id="475" name="Прямая соединительная линия 474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CxnSpPr/>
      </xdr:nvCxnSpPr>
      <xdr:spPr>
        <a:xfrm>
          <a:off x="81305400" y="14160500"/>
          <a:ext cx="14514" cy="698500"/>
        </a:xfrm>
        <a:prstGeom prst="line">
          <a:avLst/>
        </a:prstGeom>
        <a:ln w="127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178</xdr:col>
      <xdr:colOff>408215</xdr:colOff>
      <xdr:row>39</xdr:row>
      <xdr:rowOff>13607</xdr:rowOff>
    </xdr:from>
    <xdr:to>
      <xdr:col>180</xdr:col>
      <xdr:colOff>435428</xdr:colOff>
      <xdr:row>39</xdr:row>
      <xdr:rowOff>13607</xdr:rowOff>
    </xdr:to>
    <xdr:cxnSp macro="">
      <xdr:nvCxnSpPr>
        <xdr:cNvPr id="478" name="Прямая соединительная линия 477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CxnSpPr/>
      </xdr:nvCxnSpPr>
      <xdr:spPr>
        <a:xfrm>
          <a:off x="82064679" y="14872607"/>
          <a:ext cx="92528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180</xdr:col>
      <xdr:colOff>408214</xdr:colOff>
      <xdr:row>39</xdr:row>
      <xdr:rowOff>0</xdr:rowOff>
    </xdr:from>
    <xdr:to>
      <xdr:col>180</xdr:col>
      <xdr:colOff>421821</xdr:colOff>
      <xdr:row>40</xdr:row>
      <xdr:rowOff>27214</xdr:rowOff>
    </xdr:to>
    <xdr:cxnSp macro="">
      <xdr:nvCxnSpPr>
        <xdr:cNvPr id="484" name="Прямая соединительная линия 483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CxnSpPr/>
      </xdr:nvCxnSpPr>
      <xdr:spPr>
        <a:xfrm>
          <a:off x="82962750" y="14859000"/>
          <a:ext cx="13607" cy="40821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178</xdr:col>
      <xdr:colOff>312964</xdr:colOff>
      <xdr:row>37</xdr:row>
      <xdr:rowOff>244928</xdr:rowOff>
    </xdr:from>
    <xdr:to>
      <xdr:col>179</xdr:col>
      <xdr:colOff>139095</xdr:colOff>
      <xdr:row>38</xdr:row>
      <xdr:rowOff>149679</xdr:rowOff>
    </xdr:to>
    <xdr:sp macro="" textlink="">
      <xdr:nvSpPr>
        <xdr:cNvPr id="816" name="Умножение 815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SpPr/>
      </xdr:nvSpPr>
      <xdr:spPr>
        <a:xfrm>
          <a:off x="81969428" y="14341928"/>
          <a:ext cx="275167" cy="285751"/>
        </a:xfrm>
        <a:prstGeom prst="mathMultiply">
          <a:avLst/>
        </a:prstGeom>
        <a:ln w="952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212</xdr:col>
      <xdr:colOff>435428</xdr:colOff>
      <xdr:row>33</xdr:row>
      <xdr:rowOff>0</xdr:rowOff>
    </xdr:from>
    <xdr:to>
      <xdr:col>212</xdr:col>
      <xdr:colOff>440511</xdr:colOff>
      <xdr:row>33</xdr:row>
      <xdr:rowOff>257175</xdr:rowOff>
    </xdr:to>
    <xdr:cxnSp macro="">
      <xdr:nvCxnSpPr>
        <xdr:cNvPr id="492" name="Прямая соединительная линия 491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CxnSpPr>
          <a:stCxn id="1073" idx="0"/>
          <a:endCxn id="489" idx="2"/>
        </xdr:cNvCxnSpPr>
      </xdr:nvCxnSpPr>
      <xdr:spPr>
        <a:xfrm flipH="1" flipV="1">
          <a:off x="97359107" y="12573000"/>
          <a:ext cx="5083" cy="2571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212</xdr:col>
      <xdr:colOff>299356</xdr:colOff>
      <xdr:row>33</xdr:row>
      <xdr:rowOff>0</xdr:rowOff>
    </xdr:from>
    <xdr:to>
      <xdr:col>213</xdr:col>
      <xdr:colOff>125488</xdr:colOff>
      <xdr:row>33</xdr:row>
      <xdr:rowOff>285751</xdr:rowOff>
    </xdr:to>
    <xdr:sp macro="" textlink="">
      <xdr:nvSpPr>
        <xdr:cNvPr id="824" name="Умножение 823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SpPr/>
      </xdr:nvSpPr>
      <xdr:spPr>
        <a:xfrm>
          <a:off x="97223035" y="12573000"/>
          <a:ext cx="275167" cy="285751"/>
        </a:xfrm>
        <a:prstGeom prst="mathMultiply">
          <a:avLst/>
        </a:prstGeom>
        <a:ln w="952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198</xdr:col>
      <xdr:colOff>101600</xdr:colOff>
      <xdr:row>34</xdr:row>
      <xdr:rowOff>19051</xdr:rowOff>
    </xdr:from>
    <xdr:to>
      <xdr:col>214</xdr:col>
      <xdr:colOff>193675</xdr:colOff>
      <xdr:row>34</xdr:row>
      <xdr:rowOff>25400</xdr:rowOff>
    </xdr:to>
    <xdr:cxnSp macro="">
      <xdr:nvCxnSpPr>
        <xdr:cNvPr id="15283" name="Прямая соединительная линия 15282">
          <a:extLst>
            <a:ext uri="{FF2B5EF4-FFF2-40B4-BE49-F238E27FC236}">
              <a16:creationId xmlns:a16="http://schemas.microsoft.com/office/drawing/2014/main" xmlns="" id="{00000000-0008-0000-0000-0000B33B0000}"/>
            </a:ext>
          </a:extLst>
        </xdr:cNvPr>
        <xdr:cNvCxnSpPr/>
      </xdr:nvCxnSpPr>
      <xdr:spPr>
        <a:xfrm flipV="1">
          <a:off x="89839800" y="12973051"/>
          <a:ext cx="7204075" cy="6349"/>
        </a:xfrm>
        <a:prstGeom prst="line">
          <a:avLst/>
        </a:prstGeom>
        <a:ln w="349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215</xdr:col>
      <xdr:colOff>6350</xdr:colOff>
      <xdr:row>34</xdr:row>
      <xdr:rowOff>209550</xdr:rowOff>
    </xdr:from>
    <xdr:to>
      <xdr:col>215</xdr:col>
      <xdr:colOff>38100</xdr:colOff>
      <xdr:row>40</xdr:row>
      <xdr:rowOff>368300</xdr:rowOff>
    </xdr:to>
    <xdr:cxnSp macro="">
      <xdr:nvCxnSpPr>
        <xdr:cNvPr id="440" name="Прямая соединительная линия 439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CxnSpPr>
          <a:stCxn id="1056" idx="4"/>
        </xdr:cNvCxnSpPr>
      </xdr:nvCxnSpPr>
      <xdr:spPr>
        <a:xfrm>
          <a:off x="97301050" y="13163550"/>
          <a:ext cx="31750" cy="2444750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215</xdr:col>
      <xdr:colOff>25400</xdr:colOff>
      <xdr:row>41</xdr:row>
      <xdr:rowOff>0</xdr:rowOff>
    </xdr:from>
    <xdr:to>
      <xdr:col>216</xdr:col>
      <xdr:colOff>38100</xdr:colOff>
      <xdr:row>41</xdr:row>
      <xdr:rowOff>0</xdr:rowOff>
    </xdr:to>
    <xdr:cxnSp macro="">
      <xdr:nvCxnSpPr>
        <xdr:cNvPr id="457" name="Прямая соединительная линия 456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CxnSpPr/>
      </xdr:nvCxnSpPr>
      <xdr:spPr>
        <a:xfrm>
          <a:off x="97320100" y="15621000"/>
          <a:ext cx="495300" cy="0"/>
        </a:xfrm>
        <a:prstGeom prst="line">
          <a:avLst/>
        </a:prstGeom>
        <a:ln w="349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187</xdr:col>
      <xdr:colOff>190500</xdr:colOff>
      <xdr:row>34</xdr:row>
      <xdr:rowOff>12700</xdr:rowOff>
    </xdr:from>
    <xdr:to>
      <xdr:col>198</xdr:col>
      <xdr:colOff>114300</xdr:colOff>
      <xdr:row>34</xdr:row>
      <xdr:rowOff>12700</xdr:rowOff>
    </xdr:to>
    <xdr:cxnSp macro="">
      <xdr:nvCxnSpPr>
        <xdr:cNvPr id="769" name="Прямая соединительная линия 768">
          <a:extLst>
            <a:ext uri="{FF2B5EF4-FFF2-40B4-BE49-F238E27FC236}">
              <a16:creationId xmlns:a16="http://schemas.microsoft.com/office/drawing/2014/main" xmlns="" id="{00000000-0008-0000-0000-0000B33B0000}"/>
            </a:ext>
          </a:extLst>
        </xdr:cNvPr>
        <xdr:cNvCxnSpPr/>
      </xdr:nvCxnSpPr>
      <xdr:spPr>
        <a:xfrm>
          <a:off x="85039200" y="12966700"/>
          <a:ext cx="4813300" cy="0"/>
        </a:xfrm>
        <a:prstGeom prst="line">
          <a:avLst/>
        </a:prstGeom>
        <a:ln w="349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330200</xdr:colOff>
      <xdr:row>10</xdr:row>
      <xdr:rowOff>279400</xdr:rowOff>
    </xdr:from>
    <xdr:to>
      <xdr:col>154</xdr:col>
      <xdr:colOff>355600</xdr:colOff>
      <xdr:row>13</xdr:row>
      <xdr:rowOff>50800</xdr:rowOff>
    </xdr:to>
    <xdr:sp macro="" textlink="">
      <xdr:nvSpPr>
        <xdr:cNvPr id="3" name="Прямоугольник 2"/>
        <xdr:cNvSpPr/>
      </xdr:nvSpPr>
      <xdr:spPr>
        <a:xfrm>
          <a:off x="69621400" y="4089400"/>
          <a:ext cx="914400" cy="9144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162</xdr:col>
      <xdr:colOff>0</xdr:colOff>
      <xdr:row>5</xdr:row>
      <xdr:rowOff>368300</xdr:rowOff>
    </xdr:from>
    <xdr:to>
      <xdr:col>162</xdr:col>
      <xdr:colOff>12700</xdr:colOff>
      <xdr:row>10</xdr:row>
      <xdr:rowOff>368300</xdr:rowOff>
    </xdr:to>
    <xdr:cxnSp macro="">
      <xdr:nvCxnSpPr>
        <xdr:cNvPr id="13" name="Прямая соединительная линия 12"/>
        <xdr:cNvCxnSpPr/>
      </xdr:nvCxnSpPr>
      <xdr:spPr>
        <a:xfrm>
          <a:off x="73736200" y="2273300"/>
          <a:ext cx="12700" cy="1905000"/>
        </a:xfrm>
        <a:prstGeom prst="line">
          <a:avLst/>
        </a:prstGeom>
        <a:ln w="38100">
          <a:solidFill>
            <a:srgbClr val="FF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162</xdr:col>
      <xdr:colOff>12700</xdr:colOff>
      <xdr:row>10</xdr:row>
      <xdr:rowOff>342900</xdr:rowOff>
    </xdr:from>
    <xdr:to>
      <xdr:col>162</xdr:col>
      <xdr:colOff>177800</xdr:colOff>
      <xdr:row>10</xdr:row>
      <xdr:rowOff>342900</xdr:rowOff>
    </xdr:to>
    <xdr:cxnSp macro="">
      <xdr:nvCxnSpPr>
        <xdr:cNvPr id="324" name="Прямая соединительная линия 323"/>
        <xdr:cNvCxnSpPr/>
      </xdr:nvCxnSpPr>
      <xdr:spPr>
        <a:xfrm flipH="1">
          <a:off x="73748900" y="4152900"/>
          <a:ext cx="165100" cy="0"/>
        </a:xfrm>
        <a:prstGeom prst="line">
          <a:avLst/>
        </a:prstGeom>
        <a:ln w="38100">
          <a:solidFill>
            <a:srgbClr val="FF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161</xdr:col>
      <xdr:colOff>419100</xdr:colOff>
      <xdr:row>12</xdr:row>
      <xdr:rowOff>165100</xdr:rowOff>
    </xdr:from>
    <xdr:to>
      <xdr:col>162</xdr:col>
      <xdr:colOff>12700</xdr:colOff>
      <xdr:row>20</xdr:row>
      <xdr:rowOff>368300</xdr:rowOff>
    </xdr:to>
    <xdr:cxnSp macro="">
      <xdr:nvCxnSpPr>
        <xdr:cNvPr id="779" name="Прямая соединительная линия 778"/>
        <xdr:cNvCxnSpPr/>
      </xdr:nvCxnSpPr>
      <xdr:spPr>
        <a:xfrm>
          <a:off x="73710800" y="4737100"/>
          <a:ext cx="38100" cy="3251200"/>
        </a:xfrm>
        <a:prstGeom prst="line">
          <a:avLst/>
        </a:prstGeom>
        <a:ln w="38100">
          <a:solidFill>
            <a:srgbClr val="FF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161</xdr:col>
      <xdr:colOff>431800</xdr:colOff>
      <xdr:row>12</xdr:row>
      <xdr:rowOff>190500</xdr:rowOff>
    </xdr:from>
    <xdr:to>
      <xdr:col>162</xdr:col>
      <xdr:colOff>152400</xdr:colOff>
      <xdr:row>12</xdr:row>
      <xdr:rowOff>190500</xdr:rowOff>
    </xdr:to>
    <xdr:cxnSp macro="">
      <xdr:nvCxnSpPr>
        <xdr:cNvPr id="780" name="Прямая соединительная линия 779"/>
        <xdr:cNvCxnSpPr/>
      </xdr:nvCxnSpPr>
      <xdr:spPr>
        <a:xfrm>
          <a:off x="73723500" y="4762500"/>
          <a:ext cx="165100" cy="0"/>
        </a:xfrm>
        <a:prstGeom prst="line">
          <a:avLst/>
        </a:prstGeom>
        <a:ln w="38100">
          <a:solidFill>
            <a:srgbClr val="FF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162</xdr:col>
      <xdr:colOff>177800</xdr:colOff>
      <xdr:row>10</xdr:row>
      <xdr:rowOff>355600</xdr:rowOff>
    </xdr:from>
    <xdr:to>
      <xdr:col>162</xdr:col>
      <xdr:colOff>177800</xdr:colOff>
      <xdr:row>12</xdr:row>
      <xdr:rowOff>203200</xdr:rowOff>
    </xdr:to>
    <xdr:cxnSp macro="">
      <xdr:nvCxnSpPr>
        <xdr:cNvPr id="781" name="Прямая соединительная линия 780"/>
        <xdr:cNvCxnSpPr/>
      </xdr:nvCxnSpPr>
      <xdr:spPr>
        <a:xfrm flipV="1">
          <a:off x="73914000" y="4165600"/>
          <a:ext cx="0" cy="609600"/>
        </a:xfrm>
        <a:prstGeom prst="line">
          <a:avLst/>
        </a:prstGeom>
        <a:ln w="38100">
          <a:solidFill>
            <a:srgbClr val="FF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162</xdr:col>
      <xdr:colOff>12700</xdr:colOff>
      <xdr:row>21</xdr:row>
      <xdr:rowOff>368300</xdr:rowOff>
    </xdr:from>
    <xdr:to>
      <xdr:col>162</xdr:col>
      <xdr:colOff>25400</xdr:colOff>
      <xdr:row>29</xdr:row>
      <xdr:rowOff>368300</xdr:rowOff>
    </xdr:to>
    <xdr:cxnSp macro="">
      <xdr:nvCxnSpPr>
        <xdr:cNvPr id="798" name="Прямая соединительная линия 797"/>
        <xdr:cNvCxnSpPr/>
      </xdr:nvCxnSpPr>
      <xdr:spPr>
        <a:xfrm>
          <a:off x="73748900" y="8369300"/>
          <a:ext cx="12700" cy="3048000"/>
        </a:xfrm>
        <a:prstGeom prst="line">
          <a:avLst/>
        </a:prstGeom>
        <a:ln w="381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162</xdr:col>
      <xdr:colOff>12700</xdr:colOff>
      <xdr:row>30</xdr:row>
      <xdr:rowOff>0</xdr:rowOff>
    </xdr:from>
    <xdr:to>
      <xdr:col>163</xdr:col>
      <xdr:colOff>0</xdr:colOff>
      <xdr:row>30</xdr:row>
      <xdr:rowOff>12700</xdr:rowOff>
    </xdr:to>
    <xdr:cxnSp macro="">
      <xdr:nvCxnSpPr>
        <xdr:cNvPr id="801" name="Прямая соединительная линия 800"/>
        <xdr:cNvCxnSpPr/>
      </xdr:nvCxnSpPr>
      <xdr:spPr>
        <a:xfrm flipV="1">
          <a:off x="73748900" y="11430000"/>
          <a:ext cx="431800" cy="12700"/>
        </a:xfrm>
        <a:prstGeom prst="line">
          <a:avLst/>
        </a:prstGeom>
        <a:ln w="381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159</xdr:col>
      <xdr:colOff>406400</xdr:colOff>
      <xdr:row>43</xdr:row>
      <xdr:rowOff>215900</xdr:rowOff>
    </xdr:from>
    <xdr:to>
      <xdr:col>161</xdr:col>
      <xdr:colOff>110067</xdr:colOff>
      <xdr:row>44</xdr:row>
      <xdr:rowOff>279400</xdr:rowOff>
    </xdr:to>
    <xdr:sp macro="" textlink="">
      <xdr:nvSpPr>
        <xdr:cNvPr id="776" name="Rectangle 156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SpPr>
          <a:spLocks noChangeArrowheads="1"/>
        </xdr:cNvSpPr>
      </xdr:nvSpPr>
      <xdr:spPr bwMode="auto">
        <a:xfrm>
          <a:off x="72809100" y="16598900"/>
          <a:ext cx="592667" cy="4445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ru-RU" sz="2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К</a:t>
          </a:r>
        </a:p>
      </xdr:txBody>
    </xdr:sp>
    <xdr:clientData/>
  </xdr:twoCellAnchor>
  <xdr:twoCellAnchor>
    <xdr:from>
      <xdr:col>160</xdr:col>
      <xdr:colOff>177800</xdr:colOff>
      <xdr:row>8</xdr:row>
      <xdr:rowOff>279400</xdr:rowOff>
    </xdr:from>
    <xdr:to>
      <xdr:col>162</xdr:col>
      <xdr:colOff>1</xdr:colOff>
      <xdr:row>8</xdr:row>
      <xdr:rowOff>292100</xdr:rowOff>
    </xdr:to>
    <xdr:cxnSp macro="">
      <xdr:nvCxnSpPr>
        <xdr:cNvPr id="26" name="Прямая соединительная линия 25"/>
        <xdr:cNvCxnSpPr>
          <a:stCxn id="1115" idx="0"/>
        </xdr:cNvCxnSpPr>
      </xdr:nvCxnSpPr>
      <xdr:spPr>
        <a:xfrm flipH="1">
          <a:off x="73025000" y="3327400"/>
          <a:ext cx="711201" cy="12700"/>
        </a:xfrm>
        <a:prstGeom prst="line">
          <a:avLst/>
        </a:prstGeom>
        <a:ln w="127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160</xdr:col>
      <xdr:colOff>177800</xdr:colOff>
      <xdr:row>24</xdr:row>
      <xdr:rowOff>368300</xdr:rowOff>
    </xdr:from>
    <xdr:to>
      <xdr:col>161</xdr:col>
      <xdr:colOff>431800</xdr:colOff>
      <xdr:row>25</xdr:row>
      <xdr:rowOff>0</xdr:rowOff>
    </xdr:to>
    <xdr:cxnSp macro="">
      <xdr:nvCxnSpPr>
        <xdr:cNvPr id="15079" name="Прямая соединительная линия 15078"/>
        <xdr:cNvCxnSpPr/>
      </xdr:nvCxnSpPr>
      <xdr:spPr>
        <a:xfrm flipH="1" flipV="1">
          <a:off x="73025000" y="9512300"/>
          <a:ext cx="698500" cy="12700"/>
        </a:xfrm>
        <a:prstGeom prst="line">
          <a:avLst/>
        </a:prstGeom>
        <a:ln w="127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160</xdr:col>
      <xdr:colOff>254000</xdr:colOff>
      <xdr:row>8</xdr:row>
      <xdr:rowOff>317500</xdr:rowOff>
    </xdr:from>
    <xdr:to>
      <xdr:col>160</xdr:col>
      <xdr:colOff>292100</xdr:colOff>
      <xdr:row>24</xdr:row>
      <xdr:rowOff>368300</xdr:rowOff>
    </xdr:to>
    <xdr:cxnSp macro="">
      <xdr:nvCxnSpPr>
        <xdr:cNvPr id="333" name="Прямая со стрелкой 332"/>
        <xdr:cNvCxnSpPr/>
      </xdr:nvCxnSpPr>
      <xdr:spPr>
        <a:xfrm>
          <a:off x="73101200" y="3365500"/>
          <a:ext cx="38100" cy="6146800"/>
        </a:xfrm>
        <a:prstGeom prst="straightConnector1">
          <a:avLst/>
        </a:prstGeom>
        <a:ln w="12700"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160</xdr:col>
      <xdr:colOff>177800</xdr:colOff>
      <xdr:row>29</xdr:row>
      <xdr:rowOff>368300</xdr:rowOff>
    </xdr:from>
    <xdr:to>
      <xdr:col>161</xdr:col>
      <xdr:colOff>431800</xdr:colOff>
      <xdr:row>30</xdr:row>
      <xdr:rowOff>0</xdr:rowOff>
    </xdr:to>
    <xdr:cxnSp macro="">
      <xdr:nvCxnSpPr>
        <xdr:cNvPr id="778" name="Прямая соединительная линия 777"/>
        <xdr:cNvCxnSpPr/>
      </xdr:nvCxnSpPr>
      <xdr:spPr>
        <a:xfrm flipH="1" flipV="1">
          <a:off x="73025000" y="11417300"/>
          <a:ext cx="698500" cy="12700"/>
        </a:xfrm>
        <a:prstGeom prst="line">
          <a:avLst/>
        </a:prstGeom>
        <a:ln w="127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160</xdr:col>
      <xdr:colOff>279400</xdr:colOff>
      <xdr:row>24</xdr:row>
      <xdr:rowOff>355600</xdr:rowOff>
    </xdr:from>
    <xdr:to>
      <xdr:col>160</xdr:col>
      <xdr:colOff>292100</xdr:colOff>
      <xdr:row>30</xdr:row>
      <xdr:rowOff>12700</xdr:rowOff>
    </xdr:to>
    <xdr:cxnSp macro="">
      <xdr:nvCxnSpPr>
        <xdr:cNvPr id="15258" name="Прямая со стрелкой 15257"/>
        <xdr:cNvCxnSpPr/>
      </xdr:nvCxnSpPr>
      <xdr:spPr>
        <a:xfrm>
          <a:off x="73126600" y="9499600"/>
          <a:ext cx="12700" cy="1943100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G305"/>
  <sheetViews>
    <sheetView zoomScaleSheetLayoutView="100" workbookViewId="0">
      <pane xSplit="1" ySplit="2" topLeftCell="F87" activePane="bottomRight" state="frozen"/>
      <selection pane="topRight" activeCell="B1" sqref="B1"/>
      <selection pane="bottomLeft" activeCell="A3" sqref="A3"/>
      <selection pane="bottomRight" activeCell="L108" sqref="L108"/>
    </sheetView>
  </sheetViews>
  <sheetFormatPr defaultRowHeight="12.75" outlineLevelCol="1" x14ac:dyDescent="0.2"/>
  <cols>
    <col min="1" max="1" width="32.140625" style="995" customWidth="1"/>
    <col min="2" max="2" width="13.28515625" customWidth="1"/>
    <col min="3" max="3" width="10" customWidth="1"/>
    <col min="4" max="4" width="8.140625" customWidth="1"/>
    <col min="5" max="5" width="12.140625" customWidth="1"/>
    <col min="6" max="6" width="8.140625" customWidth="1"/>
    <col min="7" max="7" width="14.28515625" customWidth="1"/>
    <col min="8" max="8" width="6.42578125" customWidth="1"/>
    <col min="9" max="9" width="7.28515625" customWidth="1"/>
    <col min="10" max="10" width="8.85546875" customWidth="1"/>
    <col min="11" max="11" width="12.5703125" customWidth="1"/>
    <col min="12" max="12" width="19.140625" customWidth="1"/>
    <col min="13" max="19" width="11" customWidth="1"/>
    <col min="20" max="20" width="10" customWidth="1"/>
    <col min="21" max="25" width="9.140625" customWidth="1"/>
    <col min="26" max="26" width="10" customWidth="1"/>
    <col min="27" max="27" width="5.140625" hidden="1" customWidth="1" outlineLevel="1"/>
    <col min="28" max="28" width="6.85546875" hidden="1" customWidth="1" outlineLevel="1"/>
    <col min="29" max="29" width="6.7109375" hidden="1" customWidth="1" outlineLevel="1"/>
    <col min="30" max="30" width="7.28515625" hidden="1" customWidth="1" outlineLevel="1"/>
    <col min="31" max="31" width="6" hidden="1" customWidth="1" outlineLevel="1"/>
    <col min="32" max="32" width="7.28515625" hidden="1" customWidth="1" outlineLevel="1"/>
    <col min="33" max="33" width="9.140625" style="1085" collapsed="1"/>
  </cols>
  <sheetData>
    <row r="1" spans="1:33" ht="33.75" thickBot="1" x14ac:dyDescent="0.5">
      <c r="A1" s="1152" t="s">
        <v>74</v>
      </c>
      <c r="B1" s="1153"/>
      <c r="C1" s="1153"/>
      <c r="D1" s="1153"/>
      <c r="E1" s="1153"/>
      <c r="F1" s="1153"/>
      <c r="G1" s="1153"/>
      <c r="H1" s="1153"/>
      <c r="I1" s="1153"/>
      <c r="J1" s="1153"/>
      <c r="K1" s="1153"/>
    </row>
    <row r="2" spans="1:33" s="998" customFormat="1" ht="52.5" customHeight="1" thickBot="1" x14ac:dyDescent="0.3">
      <c r="A2" s="684" t="s">
        <v>2</v>
      </c>
      <c r="B2" s="642" t="s">
        <v>29</v>
      </c>
      <c r="C2" s="642" t="s">
        <v>388</v>
      </c>
      <c r="D2" s="642" t="s">
        <v>437</v>
      </c>
      <c r="E2" s="642" t="s">
        <v>60</v>
      </c>
      <c r="F2" s="642" t="s">
        <v>438</v>
      </c>
      <c r="G2" s="642" t="s">
        <v>16</v>
      </c>
      <c r="H2" s="642" t="s">
        <v>15</v>
      </c>
      <c r="I2" s="642" t="s">
        <v>19</v>
      </c>
      <c r="J2" s="642" t="s">
        <v>17</v>
      </c>
      <c r="K2" s="644" t="s">
        <v>18</v>
      </c>
      <c r="L2" s="646" t="s">
        <v>325</v>
      </c>
      <c r="M2" s="646" t="s">
        <v>17</v>
      </c>
      <c r="N2" s="642" t="s">
        <v>15</v>
      </c>
      <c r="O2" s="642" t="s">
        <v>19</v>
      </c>
      <c r="P2" s="642" t="s">
        <v>450</v>
      </c>
      <c r="Q2" s="644" t="s">
        <v>574</v>
      </c>
      <c r="R2" s="685" t="s">
        <v>325</v>
      </c>
      <c r="S2" s="685" t="s">
        <v>451</v>
      </c>
      <c r="T2" s="686" t="s">
        <v>441</v>
      </c>
      <c r="U2" s="686" t="s">
        <v>440</v>
      </c>
      <c r="V2" s="646" t="s">
        <v>381</v>
      </c>
      <c r="W2" s="647" t="s">
        <v>380</v>
      </c>
      <c r="X2" s="623" t="s">
        <v>477</v>
      </c>
      <c r="Y2" s="621" t="s">
        <v>475</v>
      </c>
      <c r="Z2" s="617" t="s">
        <v>476</v>
      </c>
      <c r="AB2" s="797" t="s">
        <v>547</v>
      </c>
      <c r="AC2" s="798" t="s">
        <v>581</v>
      </c>
      <c r="AD2" s="798" t="s">
        <v>458</v>
      </c>
      <c r="AE2" s="798" t="s">
        <v>583</v>
      </c>
      <c r="AF2" s="799" t="s">
        <v>584</v>
      </c>
      <c r="AG2" s="1087"/>
    </row>
    <row r="3" spans="1:33" ht="17.25" customHeight="1" x14ac:dyDescent="0.2">
      <c r="A3" s="89" t="s">
        <v>0</v>
      </c>
      <c r="B3" s="1154">
        <v>219</v>
      </c>
      <c r="C3" s="1056"/>
      <c r="D3" s="1056"/>
      <c r="E3" s="1154" t="s">
        <v>30</v>
      </c>
      <c r="F3" s="1154">
        <v>70</v>
      </c>
      <c r="G3" s="682" t="s">
        <v>28</v>
      </c>
      <c r="H3" s="4">
        <v>50</v>
      </c>
      <c r="I3" s="4">
        <v>4</v>
      </c>
      <c r="J3" s="85"/>
      <c r="K3" s="1115" t="s">
        <v>72</v>
      </c>
      <c r="L3" s="4"/>
      <c r="M3" s="4"/>
      <c r="N3" s="682" t="s">
        <v>28</v>
      </c>
      <c r="O3" s="4">
        <v>50</v>
      </c>
      <c r="P3" s="4">
        <v>4</v>
      </c>
      <c r="Q3" s="85"/>
      <c r="R3" s="1125" t="s">
        <v>72</v>
      </c>
      <c r="S3" s="683"/>
      <c r="T3" s="4"/>
      <c r="U3" s="4">
        <v>70</v>
      </c>
      <c r="V3" s="4"/>
      <c r="W3" s="307">
        <v>70</v>
      </c>
      <c r="X3" s="615">
        <v>70</v>
      </c>
      <c r="Y3" s="609"/>
      <c r="Z3" s="618"/>
      <c r="AC3" s="162"/>
      <c r="AD3" s="162">
        <v>70</v>
      </c>
      <c r="AE3" s="162"/>
      <c r="AF3" s="162">
        <v>70</v>
      </c>
    </row>
    <row r="4" spans="1:33" x14ac:dyDescent="0.2">
      <c r="A4" s="92" t="s">
        <v>1</v>
      </c>
      <c r="B4" s="1110"/>
      <c r="C4" s="1059">
        <v>70</v>
      </c>
      <c r="D4" s="1059">
        <v>70</v>
      </c>
      <c r="E4" s="1110"/>
      <c r="F4" s="1110"/>
      <c r="G4" s="161" t="s">
        <v>28</v>
      </c>
      <c r="H4" s="2">
        <v>100</v>
      </c>
      <c r="I4" s="70">
        <v>2</v>
      </c>
      <c r="J4" s="85"/>
      <c r="K4" s="1115"/>
      <c r="L4" s="162"/>
      <c r="M4" s="162"/>
      <c r="N4" s="161" t="s">
        <v>28</v>
      </c>
      <c r="O4" s="2">
        <v>100</v>
      </c>
      <c r="P4" s="70">
        <v>2</v>
      </c>
      <c r="Q4" s="85"/>
      <c r="R4" s="1125"/>
      <c r="S4" s="222"/>
      <c r="T4" s="162"/>
      <c r="U4" s="162"/>
      <c r="V4" s="162"/>
      <c r="W4" s="224"/>
      <c r="X4" s="612"/>
      <c r="Y4" s="561"/>
      <c r="Z4" s="619"/>
      <c r="AC4" s="162"/>
      <c r="AD4" s="162"/>
      <c r="AE4" s="162"/>
      <c r="AF4" s="162"/>
    </row>
    <row r="5" spans="1:33" x14ac:dyDescent="0.2">
      <c r="A5" s="1073"/>
      <c r="B5" s="1110"/>
      <c r="C5" s="1059"/>
      <c r="D5" s="1059"/>
      <c r="E5" s="1110"/>
      <c r="F5" s="1110"/>
      <c r="G5" s="128"/>
      <c r="H5" s="79">
        <v>80</v>
      </c>
      <c r="I5" s="72">
        <v>1</v>
      </c>
      <c r="J5" s="85"/>
      <c r="K5" s="1115"/>
      <c r="L5" s="162"/>
      <c r="M5" s="162"/>
      <c r="N5" s="128"/>
      <c r="O5" s="79">
        <v>80</v>
      </c>
      <c r="P5" s="72">
        <v>1</v>
      </c>
      <c r="Q5" s="85"/>
      <c r="R5" s="1125"/>
      <c r="S5" s="222"/>
      <c r="T5" s="162"/>
      <c r="U5" s="162"/>
      <c r="V5" s="162"/>
      <c r="W5" s="224"/>
      <c r="X5" s="612"/>
      <c r="Y5" s="561"/>
      <c r="Z5" s="619"/>
      <c r="AC5" s="162"/>
      <c r="AD5" s="162"/>
      <c r="AE5" s="162"/>
      <c r="AF5" s="162"/>
    </row>
    <row r="6" spans="1:33" ht="13.5" thickBot="1" x14ac:dyDescent="0.25">
      <c r="A6" s="1074"/>
      <c r="B6" s="1110"/>
      <c r="C6" s="1059"/>
      <c r="D6" s="1059"/>
      <c r="E6" s="1110"/>
      <c r="F6" s="1110"/>
      <c r="G6" s="142"/>
      <c r="H6" s="80">
        <v>50</v>
      </c>
      <c r="I6" s="78">
        <v>1</v>
      </c>
      <c r="J6" s="1006"/>
      <c r="K6" s="1119"/>
      <c r="L6" s="162"/>
      <c r="M6" s="162"/>
      <c r="N6" s="142"/>
      <c r="O6" s="80">
        <v>50</v>
      </c>
      <c r="P6" s="78">
        <v>1</v>
      </c>
      <c r="Q6" s="1006"/>
      <c r="R6" s="1155"/>
      <c r="S6" s="222"/>
      <c r="T6" s="162"/>
      <c r="U6" s="162"/>
      <c r="V6" s="162"/>
      <c r="W6" s="224"/>
      <c r="X6" s="612"/>
      <c r="Y6" s="561"/>
      <c r="Z6" s="619"/>
      <c r="AC6" s="162"/>
      <c r="AD6" s="162"/>
      <c r="AE6" s="162"/>
      <c r="AF6" s="162"/>
    </row>
    <row r="7" spans="1:33" x14ac:dyDescent="0.2">
      <c r="A7" s="103" t="s">
        <v>31</v>
      </c>
      <c r="B7" s="1107">
        <v>108</v>
      </c>
      <c r="C7" s="1058"/>
      <c r="D7" s="1058"/>
      <c r="E7" s="1107" t="s">
        <v>32</v>
      </c>
      <c r="F7" s="1107">
        <v>8</v>
      </c>
      <c r="G7" s="122" t="s">
        <v>28</v>
      </c>
      <c r="H7" s="104">
        <v>100</v>
      </c>
      <c r="I7" s="105">
        <v>2</v>
      </c>
      <c r="J7" s="106"/>
      <c r="K7" s="354"/>
      <c r="L7" s="1106" t="s">
        <v>327</v>
      </c>
      <c r="M7" s="162"/>
      <c r="N7" s="104">
        <v>100</v>
      </c>
      <c r="O7" s="105">
        <v>2</v>
      </c>
      <c r="P7" s="106"/>
      <c r="Q7" s="354"/>
      <c r="R7" s="1159" t="s">
        <v>327</v>
      </c>
      <c r="S7" s="222"/>
      <c r="T7" s="162"/>
      <c r="U7" s="162"/>
      <c r="V7" s="162"/>
      <c r="W7" s="224"/>
      <c r="X7" s="612"/>
      <c r="Y7" s="561"/>
      <c r="Z7" s="619"/>
      <c r="AC7" s="162"/>
      <c r="AD7" s="162"/>
      <c r="AE7" s="162"/>
      <c r="AF7" s="162"/>
    </row>
    <row r="8" spans="1:33" x14ac:dyDescent="0.2">
      <c r="A8" s="107"/>
      <c r="B8" s="1107"/>
      <c r="C8" s="1058">
        <v>8</v>
      </c>
      <c r="D8" s="1058">
        <v>8</v>
      </c>
      <c r="E8" s="1107"/>
      <c r="F8" s="1107"/>
      <c r="G8" s="123"/>
      <c r="H8" s="108">
        <v>80</v>
      </c>
      <c r="I8" s="109">
        <v>1</v>
      </c>
      <c r="J8" s="110"/>
      <c r="K8" s="355"/>
      <c r="L8" s="1106"/>
      <c r="M8" s="162" t="s">
        <v>332</v>
      </c>
      <c r="N8" s="108">
        <v>80</v>
      </c>
      <c r="O8" s="109">
        <v>1</v>
      </c>
      <c r="P8" s="110"/>
      <c r="Q8" s="355"/>
      <c r="R8" s="1159"/>
      <c r="S8" s="222" t="s">
        <v>332</v>
      </c>
      <c r="T8" s="162"/>
      <c r="U8" s="162">
        <v>8</v>
      </c>
      <c r="V8" s="162"/>
      <c r="W8" s="224">
        <v>8</v>
      </c>
      <c r="X8" s="612"/>
      <c r="Y8" s="561">
        <v>8</v>
      </c>
      <c r="Z8" s="619"/>
      <c r="AC8" s="162"/>
      <c r="AD8" s="162">
        <v>8</v>
      </c>
      <c r="AE8" s="162"/>
      <c r="AF8" s="162">
        <v>8</v>
      </c>
      <c r="AG8" s="1085">
        <v>7</v>
      </c>
    </row>
    <row r="9" spans="1:33" x14ac:dyDescent="0.2">
      <c r="A9" s="111"/>
      <c r="B9" s="1107"/>
      <c r="C9" s="1058"/>
      <c r="D9" s="1058"/>
      <c r="E9" s="1107"/>
      <c r="F9" s="1107"/>
      <c r="G9" s="124"/>
      <c r="H9" s="112">
        <v>50</v>
      </c>
      <c r="I9" s="113">
        <v>1</v>
      </c>
      <c r="J9" s="110"/>
      <c r="K9" s="355"/>
      <c r="L9" s="1106"/>
      <c r="M9" s="162"/>
      <c r="N9" s="112">
        <v>50</v>
      </c>
      <c r="O9" s="113">
        <v>1</v>
      </c>
      <c r="P9" s="110"/>
      <c r="Q9" s="355"/>
      <c r="R9" s="1159"/>
      <c r="S9" s="222"/>
      <c r="T9" s="162"/>
      <c r="U9" s="162"/>
      <c r="V9" s="162"/>
      <c r="W9" s="224"/>
      <c r="X9" s="612"/>
      <c r="Y9" s="561"/>
      <c r="Z9" s="619"/>
      <c r="AC9" s="162"/>
      <c r="AD9" s="162"/>
      <c r="AE9" s="162"/>
      <c r="AF9" s="162"/>
    </row>
    <row r="10" spans="1:33" ht="13.5" thickBot="1" x14ac:dyDescent="0.25">
      <c r="A10" s="145" t="s">
        <v>114</v>
      </c>
      <c r="B10" s="1107"/>
      <c r="C10" s="1058"/>
      <c r="D10" s="1058"/>
      <c r="E10" s="1107"/>
      <c r="F10" s="1107"/>
      <c r="G10" s="120"/>
      <c r="H10" s="101"/>
      <c r="I10" s="101"/>
      <c r="J10" s="114"/>
      <c r="K10" s="356"/>
      <c r="L10" s="1106"/>
      <c r="M10" s="162"/>
      <c r="N10" s="101"/>
      <c r="O10" s="101"/>
      <c r="P10" s="114"/>
      <c r="Q10" s="356"/>
      <c r="R10" s="1159"/>
      <c r="S10" s="222"/>
      <c r="T10" s="162"/>
      <c r="U10" s="162"/>
      <c r="V10" s="162"/>
      <c r="W10" s="224"/>
      <c r="X10" s="612"/>
      <c r="Y10" s="561"/>
      <c r="Z10" s="619"/>
      <c r="AC10" s="162"/>
      <c r="AD10" s="162"/>
      <c r="AE10" s="162"/>
      <c r="AF10" s="162"/>
    </row>
    <row r="11" spans="1:33" x14ac:dyDescent="0.2">
      <c r="A11" s="94" t="s">
        <v>1</v>
      </c>
      <c r="B11" s="1110">
        <v>219</v>
      </c>
      <c r="C11" s="1059"/>
      <c r="D11" s="1059"/>
      <c r="E11" s="1110" t="s">
        <v>30</v>
      </c>
      <c r="F11" s="1110">
        <v>65</v>
      </c>
      <c r="G11" s="83" t="s">
        <v>28</v>
      </c>
      <c r="H11" s="86">
        <v>100</v>
      </c>
      <c r="I11" s="87">
        <v>2</v>
      </c>
      <c r="J11" s="84"/>
      <c r="K11" s="357"/>
      <c r="L11" s="162"/>
      <c r="M11" s="162"/>
      <c r="N11" s="86">
        <v>100</v>
      </c>
      <c r="O11" s="87">
        <v>2</v>
      </c>
      <c r="P11" s="84"/>
      <c r="Q11" s="162"/>
      <c r="R11" s="222"/>
      <c r="S11" s="222"/>
      <c r="T11" s="162"/>
      <c r="U11" s="162"/>
      <c r="V11" s="162"/>
      <c r="W11" s="224"/>
      <c r="X11" s="612"/>
      <c r="Y11" s="561"/>
      <c r="Z11" s="619"/>
      <c r="AC11" s="162"/>
      <c r="AD11" s="162"/>
      <c r="AE11" s="162"/>
      <c r="AF11" s="162"/>
    </row>
    <row r="12" spans="1:33" x14ac:dyDescent="0.2">
      <c r="A12" s="1073"/>
      <c r="B12" s="1110"/>
      <c r="C12" s="1059">
        <v>65</v>
      </c>
      <c r="D12" s="1059">
        <v>65</v>
      </c>
      <c r="E12" s="1110"/>
      <c r="F12" s="1110"/>
      <c r="G12" s="994"/>
      <c r="H12" s="79">
        <v>80</v>
      </c>
      <c r="I12" s="72">
        <v>1</v>
      </c>
      <c r="J12" s="85"/>
      <c r="K12" s="44"/>
      <c r="L12" s="162"/>
      <c r="M12" s="162"/>
      <c r="N12" s="79">
        <v>80</v>
      </c>
      <c r="O12" s="72">
        <v>1</v>
      </c>
      <c r="P12" s="85"/>
      <c r="Q12" s="162"/>
      <c r="R12" s="222"/>
      <c r="S12" s="222"/>
      <c r="T12" s="162"/>
      <c r="U12" s="162">
        <v>65</v>
      </c>
      <c r="V12" s="162"/>
      <c r="W12" s="224">
        <v>65</v>
      </c>
      <c r="X12" s="612">
        <v>65</v>
      </c>
      <c r="Y12" s="561"/>
      <c r="Z12" s="619"/>
      <c r="AC12" s="162"/>
      <c r="AD12" s="162">
        <v>65</v>
      </c>
      <c r="AE12" s="162"/>
      <c r="AF12" s="162">
        <v>65</v>
      </c>
    </row>
    <row r="13" spans="1:33" x14ac:dyDescent="0.2">
      <c r="A13" s="89"/>
      <c r="B13" s="1110"/>
      <c r="C13" s="1059"/>
      <c r="D13" s="1059"/>
      <c r="E13" s="1110"/>
      <c r="F13" s="1110"/>
      <c r="G13" s="125"/>
      <c r="H13" s="81">
        <v>50</v>
      </c>
      <c r="I13" s="82">
        <v>1</v>
      </c>
      <c r="J13" s="85"/>
      <c r="K13" s="44"/>
      <c r="L13" s="162"/>
      <c r="M13" s="162"/>
      <c r="N13" s="81">
        <v>50</v>
      </c>
      <c r="O13" s="82">
        <v>1</v>
      </c>
      <c r="P13" s="85"/>
      <c r="Q13" s="162"/>
      <c r="R13" s="222"/>
      <c r="S13" s="222"/>
      <c r="T13" s="162"/>
      <c r="U13" s="162"/>
      <c r="V13" s="162"/>
      <c r="W13" s="224"/>
      <c r="X13" s="612"/>
      <c r="Y13" s="561"/>
      <c r="Z13" s="619"/>
      <c r="AC13" s="162"/>
      <c r="AD13" s="162"/>
      <c r="AE13" s="162"/>
      <c r="AF13" s="162"/>
    </row>
    <row r="14" spans="1:33" ht="13.5" thickBot="1" x14ac:dyDescent="0.25">
      <c r="A14" s="95" t="s">
        <v>3</v>
      </c>
      <c r="B14" s="1110"/>
      <c r="C14" s="1059"/>
      <c r="D14" s="1059"/>
      <c r="E14" s="1110"/>
      <c r="F14" s="1110"/>
      <c r="G14" s="88" t="s">
        <v>28</v>
      </c>
      <c r="H14" s="80">
        <v>100</v>
      </c>
      <c r="I14" s="78">
        <v>2</v>
      </c>
      <c r="J14" s="1006"/>
      <c r="K14" s="353"/>
      <c r="L14" s="162"/>
      <c r="M14" s="162"/>
      <c r="N14" s="80">
        <v>100</v>
      </c>
      <c r="O14" s="78">
        <v>2</v>
      </c>
      <c r="P14" s="1006"/>
      <c r="Q14" s="162"/>
      <c r="R14" s="222"/>
      <c r="S14" s="222"/>
      <c r="T14" s="162"/>
      <c r="U14" s="162"/>
      <c r="V14" s="162"/>
      <c r="W14" s="224"/>
      <c r="X14" s="612"/>
      <c r="Y14" s="561"/>
      <c r="Z14" s="619"/>
      <c r="AC14" s="162"/>
      <c r="AD14" s="162"/>
      <c r="AE14" s="162"/>
      <c r="AF14" s="162"/>
    </row>
    <row r="15" spans="1:33" x14ac:dyDescent="0.2">
      <c r="A15" s="103" t="s">
        <v>3</v>
      </c>
      <c r="B15" s="1107">
        <v>108</v>
      </c>
      <c r="C15" s="1058"/>
      <c r="D15" s="1058"/>
      <c r="E15" s="1107" t="s">
        <v>33</v>
      </c>
      <c r="F15" s="1107">
        <v>0</v>
      </c>
      <c r="G15" s="122" t="s">
        <v>28</v>
      </c>
      <c r="H15" s="104">
        <v>100</v>
      </c>
      <c r="I15" s="105">
        <v>2</v>
      </c>
      <c r="J15" s="106"/>
      <c r="K15" s="354"/>
      <c r="L15" s="1156" t="s">
        <v>327</v>
      </c>
      <c r="M15" s="162"/>
      <c r="N15" s="104">
        <v>100</v>
      </c>
      <c r="O15" s="105">
        <v>2</v>
      </c>
      <c r="P15" s="106"/>
      <c r="Q15" s="354"/>
      <c r="R15" s="1157" t="s">
        <v>327</v>
      </c>
      <c r="S15" s="222"/>
      <c r="T15" s="162"/>
      <c r="U15" s="162">
        <v>8</v>
      </c>
      <c r="V15" s="162">
        <v>8</v>
      </c>
      <c r="W15" s="224"/>
      <c r="X15" s="612"/>
      <c r="Y15" s="561">
        <v>8</v>
      </c>
      <c r="Z15" s="619"/>
      <c r="AC15" s="162"/>
      <c r="AD15" s="162"/>
      <c r="AE15" s="162"/>
      <c r="AF15" s="162">
        <v>8</v>
      </c>
      <c r="AG15" s="1085">
        <v>7</v>
      </c>
    </row>
    <row r="16" spans="1:33" ht="13.5" thickBot="1" x14ac:dyDescent="0.25">
      <c r="A16" s="145" t="s">
        <v>114</v>
      </c>
      <c r="B16" s="1107"/>
      <c r="C16" s="1058">
        <v>8</v>
      </c>
      <c r="D16" s="1058">
        <v>8</v>
      </c>
      <c r="E16" s="1107"/>
      <c r="F16" s="1107"/>
      <c r="G16" s="120"/>
      <c r="H16" s="101"/>
      <c r="I16" s="101"/>
      <c r="J16" s="114"/>
      <c r="K16" s="356"/>
      <c r="L16" s="1156"/>
      <c r="M16" s="162" t="s">
        <v>332</v>
      </c>
      <c r="N16" s="101"/>
      <c r="O16" s="101"/>
      <c r="P16" s="114"/>
      <c r="Q16" s="356"/>
      <c r="R16" s="1158"/>
      <c r="S16" s="222" t="s">
        <v>332</v>
      </c>
      <c r="T16" s="162"/>
      <c r="U16" s="162"/>
      <c r="V16" s="162"/>
      <c r="W16" s="224"/>
      <c r="X16" s="612"/>
      <c r="Y16" s="561"/>
      <c r="Z16" s="619"/>
      <c r="AC16" s="162"/>
      <c r="AD16" s="162"/>
      <c r="AE16" s="162"/>
      <c r="AF16" s="162"/>
    </row>
    <row r="17" spans="1:33" x14ac:dyDescent="0.2">
      <c r="A17" s="96" t="s">
        <v>3</v>
      </c>
      <c r="B17" s="1110">
        <v>219</v>
      </c>
      <c r="C17" s="1059"/>
      <c r="D17" s="1059"/>
      <c r="E17" s="1110" t="s">
        <v>40</v>
      </c>
      <c r="F17" s="1110">
        <v>23</v>
      </c>
      <c r="G17" s="121" t="s">
        <v>28</v>
      </c>
      <c r="H17" s="71">
        <v>100</v>
      </c>
      <c r="I17" s="71">
        <v>2</v>
      </c>
      <c r="J17" s="84">
        <v>2013</v>
      </c>
      <c r="K17" s="44" t="s">
        <v>61</v>
      </c>
      <c r="L17" s="162"/>
      <c r="M17" s="162"/>
      <c r="N17" s="71">
        <v>100</v>
      </c>
      <c r="O17" s="71">
        <v>2</v>
      </c>
      <c r="P17" s="84">
        <v>2013</v>
      </c>
      <c r="Q17" s="44" t="s">
        <v>61</v>
      </c>
      <c r="R17" s="1136"/>
      <c r="S17" s="222"/>
      <c r="T17" s="162"/>
      <c r="U17" s="162"/>
      <c r="V17" s="162"/>
      <c r="W17" s="224"/>
      <c r="X17" s="612"/>
      <c r="Y17" s="561"/>
      <c r="Z17" s="619"/>
      <c r="AC17" s="162"/>
      <c r="AD17" s="162"/>
      <c r="AE17" s="162"/>
      <c r="AF17" s="162"/>
    </row>
    <row r="18" spans="1:33" x14ac:dyDescent="0.2">
      <c r="A18" s="97" t="s">
        <v>4</v>
      </c>
      <c r="B18" s="1110"/>
      <c r="C18" s="1059">
        <v>23</v>
      </c>
      <c r="D18" s="1059">
        <v>23</v>
      </c>
      <c r="E18" s="1110"/>
      <c r="F18" s="1110"/>
      <c r="G18" s="160" t="s">
        <v>28</v>
      </c>
      <c r="H18" s="72">
        <v>100</v>
      </c>
      <c r="I18" s="72">
        <v>2</v>
      </c>
      <c r="J18" s="85"/>
      <c r="K18" s="44"/>
      <c r="L18" s="162"/>
      <c r="M18" s="162"/>
      <c r="N18" s="72">
        <v>100</v>
      </c>
      <c r="O18" s="72">
        <v>2</v>
      </c>
      <c r="P18" s="85"/>
      <c r="Q18" s="44"/>
      <c r="R18" s="1136"/>
      <c r="S18" s="222"/>
      <c r="T18" s="162"/>
      <c r="U18" s="162">
        <v>23</v>
      </c>
      <c r="V18" s="162"/>
      <c r="W18" s="224">
        <v>23</v>
      </c>
      <c r="X18" s="612">
        <v>23</v>
      </c>
      <c r="Y18" s="561"/>
      <c r="Z18" s="619"/>
      <c r="AC18" s="162"/>
      <c r="AD18" s="162">
        <v>23</v>
      </c>
      <c r="AE18" s="162"/>
      <c r="AF18" s="162">
        <v>23</v>
      </c>
    </row>
    <row r="19" spans="1:33" ht="13.5" thickBot="1" x14ac:dyDescent="0.25">
      <c r="A19" s="1074"/>
      <c r="B19" s="1110"/>
      <c r="C19" s="1059"/>
      <c r="D19" s="1059"/>
      <c r="E19" s="1110"/>
      <c r="F19" s="1110"/>
      <c r="G19" s="142"/>
      <c r="H19" s="78">
        <v>50</v>
      </c>
      <c r="I19" s="78">
        <v>2</v>
      </c>
      <c r="J19" s="1006"/>
      <c r="K19" s="353"/>
      <c r="L19" s="162"/>
      <c r="M19" s="162"/>
      <c r="N19" s="78">
        <v>50</v>
      </c>
      <c r="O19" s="78">
        <v>2</v>
      </c>
      <c r="P19" s="1006"/>
      <c r="Q19" s="353"/>
      <c r="R19" s="1137"/>
      <c r="S19" s="222"/>
      <c r="T19" s="162"/>
      <c r="U19" s="162"/>
      <c r="V19" s="162"/>
      <c r="W19" s="224"/>
      <c r="X19" s="612"/>
      <c r="Y19" s="561"/>
      <c r="Z19" s="619"/>
      <c r="AC19" s="162"/>
      <c r="AD19" s="162"/>
      <c r="AE19" s="162"/>
      <c r="AF19" s="162"/>
    </row>
    <row r="20" spans="1:33" ht="25.5" x14ac:dyDescent="0.2">
      <c r="A20" s="103" t="s">
        <v>4</v>
      </c>
      <c r="B20" s="1107">
        <v>108</v>
      </c>
      <c r="C20" s="1058">
        <v>82</v>
      </c>
      <c r="D20" s="1058">
        <v>82</v>
      </c>
      <c r="E20" s="1107" t="s">
        <v>35</v>
      </c>
      <c r="F20" s="1107">
        <f>70+12</f>
        <v>82</v>
      </c>
      <c r="G20" s="159" t="s">
        <v>28</v>
      </c>
      <c r="H20" s="105">
        <v>100</v>
      </c>
      <c r="I20" s="105">
        <v>2</v>
      </c>
      <c r="J20" s="99">
        <v>2013</v>
      </c>
      <c r="K20" s="354" t="s">
        <v>63</v>
      </c>
      <c r="L20" s="162"/>
      <c r="M20" s="162"/>
      <c r="N20" s="105">
        <v>100</v>
      </c>
      <c r="O20" s="105">
        <v>2</v>
      </c>
      <c r="P20" s="99">
        <v>2013</v>
      </c>
      <c r="Q20" s="354" t="s">
        <v>63</v>
      </c>
      <c r="R20" s="222"/>
      <c r="S20" s="222"/>
      <c r="T20" s="162"/>
      <c r="U20" s="162">
        <v>82</v>
      </c>
      <c r="V20" s="162"/>
      <c r="W20" s="224">
        <v>82</v>
      </c>
      <c r="X20" s="612"/>
      <c r="Y20" s="561">
        <v>82</v>
      </c>
      <c r="Z20" s="619"/>
      <c r="AC20" s="162"/>
      <c r="AD20" s="162">
        <v>82</v>
      </c>
      <c r="AE20" s="162"/>
      <c r="AF20" s="162">
        <v>82</v>
      </c>
      <c r="AG20" s="1085">
        <v>68</v>
      </c>
    </row>
    <row r="21" spans="1:33" x14ac:dyDescent="0.2">
      <c r="A21" s="111"/>
      <c r="B21" s="1107"/>
      <c r="C21" s="1058"/>
      <c r="D21" s="1058"/>
      <c r="E21" s="1107"/>
      <c r="F21" s="1107"/>
      <c r="G21" s="126"/>
      <c r="H21" s="112">
        <v>50</v>
      </c>
      <c r="I21" s="113">
        <v>2</v>
      </c>
      <c r="J21" s="115"/>
      <c r="K21" s="355"/>
      <c r="L21" s="162"/>
      <c r="M21" s="162"/>
      <c r="N21" s="112">
        <v>50</v>
      </c>
      <c r="O21" s="113">
        <v>2</v>
      </c>
      <c r="P21" s="115"/>
      <c r="Q21" s="355"/>
      <c r="R21" s="222"/>
      <c r="S21" s="222"/>
      <c r="T21" s="162"/>
      <c r="U21" s="162"/>
      <c r="V21" s="162"/>
      <c r="W21" s="224"/>
      <c r="X21" s="612"/>
      <c r="Y21" s="561"/>
      <c r="Z21" s="619"/>
      <c r="AC21" s="162"/>
      <c r="AD21" s="162"/>
      <c r="AE21" s="162"/>
      <c r="AF21" s="162"/>
    </row>
    <row r="22" spans="1:33" ht="13.5" thickBot="1" x14ac:dyDescent="0.25">
      <c r="A22" s="149" t="s">
        <v>115</v>
      </c>
      <c r="B22" s="1107"/>
      <c r="C22" s="1058"/>
      <c r="D22" s="1058"/>
      <c r="E22" s="1107"/>
      <c r="F22" s="1107"/>
      <c r="G22" s="129"/>
      <c r="H22" s="119"/>
      <c r="I22" s="117"/>
      <c r="J22" s="102"/>
      <c r="K22" s="356"/>
      <c r="L22" s="162"/>
      <c r="M22" s="162"/>
      <c r="N22" s="119"/>
      <c r="O22" s="117"/>
      <c r="P22" s="102"/>
      <c r="Q22" s="356"/>
      <c r="R22" s="222"/>
      <c r="S22" s="222"/>
      <c r="T22" s="162"/>
      <c r="U22" s="162"/>
      <c r="V22" s="162"/>
      <c r="W22" s="224"/>
      <c r="X22" s="612"/>
      <c r="Y22" s="561"/>
      <c r="Z22" s="619"/>
      <c r="AC22" s="162"/>
      <c r="AD22" s="162"/>
      <c r="AE22" s="162"/>
      <c r="AF22" s="162"/>
    </row>
    <row r="23" spans="1:33" x14ac:dyDescent="0.2">
      <c r="A23" s="97" t="s">
        <v>4</v>
      </c>
      <c r="B23" s="1108">
        <v>219</v>
      </c>
      <c r="C23" s="1061"/>
      <c r="D23" s="1061"/>
      <c r="E23" s="1108" t="s">
        <v>40</v>
      </c>
      <c r="F23" s="1108">
        <v>30</v>
      </c>
      <c r="G23" s="160" t="s">
        <v>28</v>
      </c>
      <c r="H23" s="72">
        <v>100</v>
      </c>
      <c r="I23" s="72">
        <v>2</v>
      </c>
      <c r="J23" s="136">
        <v>2013</v>
      </c>
      <c r="K23" s="358" t="s">
        <v>61</v>
      </c>
      <c r="L23" s="162"/>
      <c r="M23" s="162"/>
      <c r="N23" s="72">
        <v>100</v>
      </c>
      <c r="O23" s="72">
        <v>2</v>
      </c>
      <c r="P23" s="136">
        <v>2013</v>
      </c>
      <c r="Q23" s="358" t="s">
        <v>61</v>
      </c>
      <c r="R23" s="222"/>
      <c r="S23" s="222"/>
      <c r="T23" s="162"/>
      <c r="U23" s="162"/>
      <c r="V23" s="162"/>
      <c r="W23" s="224"/>
      <c r="X23" s="612"/>
      <c r="Y23" s="561"/>
      <c r="Z23" s="619"/>
      <c r="AC23" s="162"/>
      <c r="AD23" s="162"/>
      <c r="AE23" s="162"/>
      <c r="AF23" s="162"/>
    </row>
    <row r="24" spans="1:33" ht="38.25" x14ac:dyDescent="0.2">
      <c r="A24" s="137"/>
      <c r="B24" s="1108"/>
      <c r="C24" s="1061">
        <v>30</v>
      </c>
      <c r="D24" s="1061">
        <v>30</v>
      </c>
      <c r="E24" s="1108"/>
      <c r="F24" s="1108"/>
      <c r="G24" s="445"/>
      <c r="H24" s="446">
        <v>50</v>
      </c>
      <c r="I24" s="446">
        <v>2</v>
      </c>
      <c r="J24" s="1070"/>
      <c r="K24" s="359" t="s">
        <v>73</v>
      </c>
      <c r="L24" s="1060"/>
      <c r="M24" s="1060"/>
      <c r="N24" s="446">
        <v>50</v>
      </c>
      <c r="O24" s="446">
        <v>2</v>
      </c>
      <c r="P24" s="1070"/>
      <c r="Q24" s="359" t="s">
        <v>73</v>
      </c>
      <c r="R24" s="563"/>
      <c r="S24" s="563"/>
      <c r="T24" s="1060"/>
      <c r="U24" s="1060"/>
      <c r="V24" s="1060"/>
      <c r="W24" s="224"/>
      <c r="X24" s="612"/>
      <c r="Y24" s="561"/>
      <c r="Z24" s="619"/>
      <c r="AC24" s="162"/>
      <c r="AD24" s="162"/>
      <c r="AE24" s="162"/>
      <c r="AF24" s="162"/>
    </row>
    <row r="25" spans="1:33" x14ac:dyDescent="0.2">
      <c r="A25" s="97" t="s">
        <v>5</v>
      </c>
      <c r="B25" s="1108"/>
      <c r="C25" s="1061"/>
      <c r="D25" s="1061"/>
      <c r="E25" s="1108"/>
      <c r="F25" s="1108"/>
      <c r="G25" s="447" t="s">
        <v>28</v>
      </c>
      <c r="H25" s="1070">
        <v>80</v>
      </c>
      <c r="I25" s="1070">
        <v>2</v>
      </c>
      <c r="J25" s="1070"/>
      <c r="K25" s="359"/>
      <c r="L25" s="1060"/>
      <c r="M25" s="1060"/>
      <c r="N25" s="1070">
        <v>80</v>
      </c>
      <c r="O25" s="1070">
        <v>2</v>
      </c>
      <c r="P25" s="1070"/>
      <c r="Q25" s="359"/>
      <c r="R25" s="563"/>
      <c r="S25" s="563"/>
      <c r="T25" s="1060"/>
      <c r="U25" s="1060">
        <v>30</v>
      </c>
      <c r="V25" s="1060"/>
      <c r="W25" s="224">
        <v>30</v>
      </c>
      <c r="X25" s="612">
        <v>30</v>
      </c>
      <c r="Y25" s="561"/>
      <c r="Z25" s="619"/>
      <c r="AC25" s="162"/>
      <c r="AD25" s="162">
        <v>30</v>
      </c>
      <c r="AE25" s="162"/>
      <c r="AF25" s="162">
        <v>30</v>
      </c>
    </row>
    <row r="26" spans="1:33" ht="25.5" x14ac:dyDescent="0.2">
      <c r="A26" s="97"/>
      <c r="B26" s="1108"/>
      <c r="C26" s="1061"/>
      <c r="D26" s="1061"/>
      <c r="E26" s="1108"/>
      <c r="F26" s="1108"/>
      <c r="G26" s="447"/>
      <c r="H26" s="1070">
        <v>50</v>
      </c>
      <c r="I26" s="1070">
        <v>2</v>
      </c>
      <c r="J26" s="1070">
        <v>2014</v>
      </c>
      <c r="K26" s="359" t="s">
        <v>125</v>
      </c>
      <c r="L26" s="1060"/>
      <c r="M26" s="1060"/>
      <c r="N26" s="1070">
        <v>50</v>
      </c>
      <c r="O26" s="1070">
        <v>2</v>
      </c>
      <c r="P26" s="1070">
        <v>2014</v>
      </c>
      <c r="Q26" s="359" t="s">
        <v>449</v>
      </c>
      <c r="R26" s="563"/>
      <c r="S26" s="563"/>
      <c r="T26" s="1060"/>
      <c r="U26" s="1060"/>
      <c r="V26" s="1060"/>
      <c r="W26" s="224"/>
      <c r="X26" s="612"/>
      <c r="Y26" s="561"/>
      <c r="Z26" s="619"/>
      <c r="AC26" s="162"/>
      <c r="AD26" s="162"/>
      <c r="AE26" s="162"/>
      <c r="AF26" s="162"/>
    </row>
    <row r="27" spans="1:33" ht="13.5" thickBot="1" x14ac:dyDescent="0.25">
      <c r="A27" s="95"/>
      <c r="B27" s="1108"/>
      <c r="C27" s="1061"/>
      <c r="D27" s="1061"/>
      <c r="E27" s="1108"/>
      <c r="F27" s="1108"/>
      <c r="G27" s="448" t="s">
        <v>34</v>
      </c>
      <c r="H27" s="449">
        <v>25</v>
      </c>
      <c r="I27" s="449">
        <v>2</v>
      </c>
      <c r="J27" s="449"/>
      <c r="K27" s="360"/>
      <c r="L27" s="1060"/>
      <c r="M27" s="1060"/>
      <c r="N27" s="449">
        <v>25</v>
      </c>
      <c r="O27" s="449">
        <v>2</v>
      </c>
      <c r="P27" s="449"/>
      <c r="Q27" s="360"/>
      <c r="R27" s="563"/>
      <c r="S27" s="563"/>
      <c r="T27" s="1060"/>
      <c r="U27" s="1060"/>
      <c r="V27" s="1060"/>
      <c r="W27" s="224"/>
      <c r="X27" s="612"/>
      <c r="Y27" s="561"/>
      <c r="Z27" s="619"/>
      <c r="AC27" s="162"/>
      <c r="AD27" s="162"/>
      <c r="AE27" s="162"/>
      <c r="AF27" s="162"/>
    </row>
    <row r="28" spans="1:33" x14ac:dyDescent="0.2">
      <c r="A28" s="103" t="s">
        <v>5</v>
      </c>
      <c r="B28" s="1107">
        <v>89</v>
      </c>
      <c r="C28" s="1058"/>
      <c r="D28" s="1058"/>
      <c r="E28" s="1107" t="s">
        <v>495</v>
      </c>
      <c r="F28" s="1107">
        <v>52</v>
      </c>
      <c r="G28" s="450" t="s">
        <v>28</v>
      </c>
      <c r="H28" s="1082">
        <v>80</v>
      </c>
      <c r="I28" s="1082">
        <v>2</v>
      </c>
      <c r="J28" s="1082"/>
      <c r="K28" s="354"/>
      <c r="L28" s="1060"/>
      <c r="M28" s="1060"/>
      <c r="N28" s="1082">
        <v>80</v>
      </c>
      <c r="O28" s="1082">
        <v>2</v>
      </c>
      <c r="P28" s="1082"/>
      <c r="Q28" s="354"/>
      <c r="R28" s="563"/>
      <c r="S28" s="563"/>
      <c r="T28" s="1060"/>
      <c r="U28" s="1060"/>
      <c r="V28" s="1060"/>
      <c r="W28" s="224"/>
      <c r="X28" s="612"/>
      <c r="Y28" s="561"/>
      <c r="Z28" s="619"/>
      <c r="AC28" s="162"/>
      <c r="AD28" s="162"/>
      <c r="AE28" s="162"/>
      <c r="AF28" s="162"/>
    </row>
    <row r="29" spans="1:33" ht="38.25" x14ac:dyDescent="0.2">
      <c r="A29" s="107"/>
      <c r="B29" s="1107"/>
      <c r="C29" s="709">
        <v>52</v>
      </c>
      <c r="D29" s="1058">
        <v>52</v>
      </c>
      <c r="E29" s="1107"/>
      <c r="F29" s="1107"/>
      <c r="G29" s="451"/>
      <c r="H29" s="1081">
        <v>50</v>
      </c>
      <c r="I29" s="1081">
        <v>2</v>
      </c>
      <c r="J29" s="1081"/>
      <c r="K29" s="355"/>
      <c r="L29" s="1060"/>
      <c r="M29" s="1060"/>
      <c r="N29" s="1081">
        <v>50</v>
      </c>
      <c r="O29" s="1081">
        <v>2</v>
      </c>
      <c r="P29" s="1081"/>
      <c r="Q29" s="355"/>
      <c r="R29" s="563" t="s">
        <v>378</v>
      </c>
      <c r="S29" s="711" t="s">
        <v>485</v>
      </c>
      <c r="T29" s="1060"/>
      <c r="U29" s="1060">
        <v>52</v>
      </c>
      <c r="V29" s="1060"/>
      <c r="W29" s="224">
        <v>52</v>
      </c>
      <c r="X29" s="612"/>
      <c r="Y29" s="561">
        <v>52</v>
      </c>
      <c r="Z29" s="619"/>
      <c r="AC29" s="162"/>
      <c r="AD29" s="162">
        <v>52</v>
      </c>
      <c r="AE29" s="162"/>
      <c r="AF29" s="162">
        <v>52</v>
      </c>
      <c r="AG29" s="1085">
        <v>52</v>
      </c>
    </row>
    <row r="30" spans="1:33" x14ac:dyDescent="0.2">
      <c r="A30" s="111"/>
      <c r="B30" s="1107"/>
      <c r="C30" s="1058"/>
      <c r="D30" s="1058"/>
      <c r="E30" s="1107"/>
      <c r="F30" s="1107"/>
      <c r="G30" s="452" t="s">
        <v>34</v>
      </c>
      <c r="H30" s="453">
        <v>25</v>
      </c>
      <c r="I30" s="453">
        <v>2</v>
      </c>
      <c r="J30" s="1081"/>
      <c r="K30" s="355"/>
      <c r="L30" s="1060"/>
      <c r="M30" s="1060"/>
      <c r="N30" s="453">
        <v>25</v>
      </c>
      <c r="O30" s="453">
        <v>2</v>
      </c>
      <c r="P30" s="1081"/>
      <c r="Q30" s="355"/>
      <c r="R30" s="563"/>
      <c r="S30" s="563"/>
      <c r="T30" s="1060"/>
      <c r="U30" s="1060"/>
      <c r="V30" s="1060"/>
      <c r="W30" s="224"/>
      <c r="X30" s="612"/>
      <c r="Y30" s="561"/>
      <c r="Z30" s="619"/>
      <c r="AC30" s="162"/>
      <c r="AD30" s="162"/>
      <c r="AE30" s="162"/>
      <c r="AF30" s="162"/>
    </row>
    <row r="31" spans="1:33" ht="13.5" thickBot="1" x14ac:dyDescent="0.25">
      <c r="A31" s="145" t="s">
        <v>117</v>
      </c>
      <c r="B31" s="1107"/>
      <c r="C31" s="1058"/>
      <c r="D31" s="1058"/>
      <c r="E31" s="1107"/>
      <c r="F31" s="1107"/>
      <c r="G31" s="454"/>
      <c r="H31" s="455"/>
      <c r="I31" s="456"/>
      <c r="J31" s="457"/>
      <c r="K31" s="356"/>
      <c r="L31" s="1060"/>
      <c r="M31" s="1060"/>
      <c r="N31" s="455"/>
      <c r="O31" s="456"/>
      <c r="P31" s="457"/>
      <c r="Q31" s="356"/>
      <c r="R31" s="563"/>
      <c r="S31" s="563"/>
      <c r="T31" s="1060"/>
      <c r="U31" s="1060"/>
      <c r="V31" s="1060"/>
      <c r="W31" s="224"/>
      <c r="X31" s="612"/>
      <c r="Y31" s="561"/>
      <c r="Z31" s="619"/>
      <c r="AC31" s="162"/>
      <c r="AD31" s="162"/>
      <c r="AE31" s="162"/>
      <c r="AF31" s="162"/>
    </row>
    <row r="32" spans="1:33" x14ac:dyDescent="0.2">
      <c r="A32" s="93" t="s">
        <v>5</v>
      </c>
      <c r="B32" s="1108">
        <v>32</v>
      </c>
      <c r="C32" s="1061"/>
      <c r="D32" s="1061"/>
      <c r="E32" s="1108" t="s">
        <v>33</v>
      </c>
      <c r="F32" s="1108">
        <v>0</v>
      </c>
      <c r="G32" s="458" t="s">
        <v>28</v>
      </c>
      <c r="H32" s="459">
        <v>80</v>
      </c>
      <c r="I32" s="459">
        <v>2</v>
      </c>
      <c r="J32" s="460"/>
      <c r="K32" s="358"/>
      <c r="L32" s="1060"/>
      <c r="M32" s="1060"/>
      <c r="N32" s="459">
        <v>80</v>
      </c>
      <c r="O32" s="459">
        <v>2</v>
      </c>
      <c r="P32" s="460"/>
      <c r="Q32" s="358"/>
      <c r="R32" s="563"/>
      <c r="S32" s="563"/>
      <c r="T32" s="1060"/>
      <c r="U32" s="1060"/>
      <c r="V32" s="1060"/>
      <c r="W32" s="224"/>
      <c r="X32" s="612"/>
      <c r="Y32" s="561"/>
      <c r="Z32" s="619"/>
      <c r="AC32" s="162"/>
      <c r="AD32" s="162"/>
      <c r="AE32" s="162"/>
      <c r="AF32" s="162"/>
    </row>
    <row r="33" spans="1:33" x14ac:dyDescent="0.2">
      <c r="A33" s="97"/>
      <c r="B33" s="1108"/>
      <c r="C33" s="1061">
        <v>30</v>
      </c>
      <c r="D33" s="1061">
        <v>30</v>
      </c>
      <c r="E33" s="1108"/>
      <c r="F33" s="1108"/>
      <c r="G33" s="447"/>
      <c r="H33" s="1070">
        <v>50</v>
      </c>
      <c r="I33" s="1070">
        <v>2</v>
      </c>
      <c r="J33" s="460"/>
      <c r="K33" s="358"/>
      <c r="L33" s="1060"/>
      <c r="M33" s="1060"/>
      <c r="N33" s="1070">
        <v>50</v>
      </c>
      <c r="O33" s="1070">
        <v>2</v>
      </c>
      <c r="P33" s="460"/>
      <c r="Q33" s="358"/>
      <c r="R33" s="563"/>
      <c r="S33" s="563"/>
      <c r="T33" s="1060"/>
      <c r="U33" s="1060">
        <v>30</v>
      </c>
      <c r="V33" s="1060">
        <v>30</v>
      </c>
      <c r="W33" s="224"/>
      <c r="X33" s="612"/>
      <c r="Y33" s="561"/>
      <c r="Z33" s="619">
        <v>30</v>
      </c>
      <c r="AC33" s="162"/>
      <c r="AD33" s="162"/>
      <c r="AE33" s="162"/>
      <c r="AF33" s="162">
        <v>30</v>
      </c>
    </row>
    <row r="34" spans="1:33" x14ac:dyDescent="0.2">
      <c r="A34" s="137"/>
      <c r="B34" s="1108"/>
      <c r="C34" s="1061"/>
      <c r="D34" s="1061"/>
      <c r="E34" s="1108"/>
      <c r="F34" s="1108"/>
      <c r="G34" s="445" t="s">
        <v>34</v>
      </c>
      <c r="H34" s="446">
        <v>25</v>
      </c>
      <c r="I34" s="446">
        <v>2</v>
      </c>
      <c r="J34" s="460"/>
      <c r="K34" s="358"/>
      <c r="L34" s="1060"/>
      <c r="M34" s="1060"/>
      <c r="N34" s="446">
        <v>25</v>
      </c>
      <c r="O34" s="446">
        <v>2</v>
      </c>
      <c r="P34" s="460"/>
      <c r="Q34" s="358"/>
      <c r="R34" s="563"/>
      <c r="S34" s="563"/>
      <c r="T34" s="1060"/>
      <c r="U34" s="1060"/>
      <c r="V34" s="1060"/>
      <c r="W34" s="224"/>
      <c r="X34" s="612"/>
      <c r="Y34" s="561"/>
      <c r="Z34" s="619"/>
      <c r="AC34" s="162"/>
      <c r="AD34" s="162"/>
      <c r="AE34" s="162"/>
      <c r="AF34" s="162"/>
    </row>
    <row r="35" spans="1:33" ht="13.5" thickBot="1" x14ac:dyDescent="0.25">
      <c r="A35" s="97" t="s">
        <v>37</v>
      </c>
      <c r="B35" s="1108"/>
      <c r="C35" s="1061"/>
      <c r="D35" s="1061"/>
      <c r="E35" s="1108"/>
      <c r="F35" s="1108"/>
      <c r="G35" s="447"/>
      <c r="H35" s="1070"/>
      <c r="I35" s="460"/>
      <c r="J35" s="460"/>
      <c r="K35" s="358"/>
      <c r="L35" s="1060"/>
      <c r="M35" s="1060"/>
      <c r="N35" s="1070"/>
      <c r="O35" s="460"/>
      <c r="P35" s="460"/>
      <c r="Q35" s="358"/>
      <c r="R35" s="563"/>
      <c r="S35" s="563"/>
      <c r="T35" s="1060"/>
      <c r="U35" s="1060"/>
      <c r="V35" s="1060"/>
      <c r="W35" s="224"/>
      <c r="X35" s="612"/>
      <c r="Y35" s="561"/>
      <c r="Z35" s="619"/>
      <c r="AC35" s="162"/>
      <c r="AD35" s="162"/>
      <c r="AE35" s="162"/>
      <c r="AF35" s="162"/>
    </row>
    <row r="36" spans="1:33" x14ac:dyDescent="0.2">
      <c r="A36" s="103" t="s">
        <v>5</v>
      </c>
      <c r="B36" s="1107">
        <v>219</v>
      </c>
      <c r="C36" s="1058"/>
      <c r="D36" s="1058"/>
      <c r="E36" s="1107" t="s">
        <v>40</v>
      </c>
      <c r="F36" s="1107">
        <v>75</v>
      </c>
      <c r="G36" s="450" t="s">
        <v>28</v>
      </c>
      <c r="H36" s="1082">
        <v>80</v>
      </c>
      <c r="I36" s="1082">
        <v>2</v>
      </c>
      <c r="J36" s="1082">
        <v>2013</v>
      </c>
      <c r="K36" s="354" t="s">
        <v>61</v>
      </c>
      <c r="L36" s="1060"/>
      <c r="M36" s="1060"/>
      <c r="N36" s="1082">
        <v>80</v>
      </c>
      <c r="O36" s="1082">
        <v>2</v>
      </c>
      <c r="P36" s="1082">
        <v>2013</v>
      </c>
      <c r="Q36" s="354" t="s">
        <v>61</v>
      </c>
      <c r="R36" s="563"/>
      <c r="S36" s="563"/>
      <c r="T36" s="1060"/>
      <c r="U36" s="1060"/>
      <c r="V36" s="1060"/>
      <c r="W36" s="224"/>
      <c r="X36" s="612"/>
      <c r="Y36" s="561"/>
      <c r="Z36" s="619"/>
      <c r="AC36" s="162"/>
      <c r="AD36" s="162"/>
      <c r="AE36" s="162"/>
      <c r="AF36" s="162"/>
    </row>
    <row r="37" spans="1:33" x14ac:dyDescent="0.2">
      <c r="A37" s="107"/>
      <c r="B37" s="1107"/>
      <c r="C37" s="1058"/>
      <c r="D37" s="1058"/>
      <c r="E37" s="1107"/>
      <c r="F37" s="1107"/>
      <c r="G37" s="451"/>
      <c r="H37" s="1081">
        <v>50</v>
      </c>
      <c r="I37" s="1081">
        <v>2</v>
      </c>
      <c r="J37" s="461"/>
      <c r="K37" s="355"/>
      <c r="L37" s="1060"/>
      <c r="M37" s="1060"/>
      <c r="N37" s="1081">
        <v>50</v>
      </c>
      <c r="O37" s="1081">
        <v>2</v>
      </c>
      <c r="P37" s="461"/>
      <c r="Q37" s="355"/>
      <c r="R37" s="563"/>
      <c r="S37" s="563"/>
      <c r="T37" s="1060"/>
      <c r="U37" s="1060"/>
      <c r="V37" s="1060"/>
      <c r="W37" s="224"/>
      <c r="X37" s="612"/>
      <c r="Y37" s="561"/>
      <c r="Z37" s="619"/>
      <c r="AC37" s="162"/>
      <c r="AD37" s="162"/>
      <c r="AE37" s="162"/>
      <c r="AF37" s="162"/>
    </row>
    <row r="38" spans="1:33" x14ac:dyDescent="0.2">
      <c r="A38" s="111"/>
      <c r="B38" s="1107"/>
      <c r="C38" s="1058">
        <v>75</v>
      </c>
      <c r="D38" s="1058">
        <v>75</v>
      </c>
      <c r="E38" s="1107"/>
      <c r="F38" s="1107"/>
      <c r="G38" s="452" t="s">
        <v>34</v>
      </c>
      <c r="H38" s="453">
        <v>25</v>
      </c>
      <c r="I38" s="462">
        <v>2</v>
      </c>
      <c r="J38" s="461"/>
      <c r="K38" s="355"/>
      <c r="L38" s="1060"/>
      <c r="M38" s="1060"/>
      <c r="N38" s="453">
        <v>25</v>
      </c>
      <c r="O38" s="462">
        <v>2</v>
      </c>
      <c r="P38" s="461"/>
      <c r="Q38" s="355"/>
      <c r="R38" s="563"/>
      <c r="S38" s="563"/>
      <c r="T38" s="1060"/>
      <c r="U38" s="1060">
        <v>75</v>
      </c>
      <c r="V38" s="1060"/>
      <c r="W38" s="224">
        <v>75</v>
      </c>
      <c r="X38" s="612">
        <v>75</v>
      </c>
      <c r="Y38" s="561"/>
      <c r="Z38" s="619"/>
      <c r="AC38" s="162"/>
      <c r="AD38" s="162">
        <v>75</v>
      </c>
      <c r="AE38" s="162"/>
      <c r="AF38" s="162">
        <v>75</v>
      </c>
    </row>
    <row r="39" spans="1:33" x14ac:dyDescent="0.2">
      <c r="A39" s="127" t="s">
        <v>6</v>
      </c>
      <c r="B39" s="1107"/>
      <c r="C39" s="1058"/>
      <c r="D39" s="1058"/>
      <c r="E39" s="1107"/>
      <c r="F39" s="1107"/>
      <c r="G39" s="463" t="s">
        <v>28</v>
      </c>
      <c r="H39" s="464">
        <v>100</v>
      </c>
      <c r="I39" s="461">
        <v>2</v>
      </c>
      <c r="J39" s="461"/>
      <c r="K39" s="355"/>
      <c r="L39" s="1060"/>
      <c r="M39" s="1060"/>
      <c r="N39" s="464">
        <v>100</v>
      </c>
      <c r="O39" s="461">
        <v>2</v>
      </c>
      <c r="P39" s="461"/>
      <c r="Q39" s="355"/>
      <c r="R39" s="563"/>
      <c r="S39" s="563"/>
      <c r="T39" s="1060"/>
      <c r="U39" s="1060"/>
      <c r="V39" s="1060"/>
      <c r="W39" s="224"/>
      <c r="X39" s="612"/>
      <c r="Y39" s="561"/>
      <c r="Z39" s="619"/>
      <c r="AC39" s="162"/>
      <c r="AD39" s="162"/>
      <c r="AE39" s="162"/>
      <c r="AF39" s="162"/>
    </row>
    <row r="40" spans="1:33" x14ac:dyDescent="0.2">
      <c r="A40" s="107"/>
      <c r="B40" s="1107"/>
      <c r="C40" s="1058"/>
      <c r="D40" s="1058"/>
      <c r="E40" s="1107"/>
      <c r="F40" s="1107"/>
      <c r="G40" s="451"/>
      <c r="H40" s="461">
        <v>50</v>
      </c>
      <c r="I40" s="461">
        <v>1</v>
      </c>
      <c r="J40" s="461"/>
      <c r="K40" s="355"/>
      <c r="L40" s="1060"/>
      <c r="M40" s="1060"/>
      <c r="N40" s="461">
        <v>50</v>
      </c>
      <c r="O40" s="461">
        <v>1</v>
      </c>
      <c r="P40" s="461"/>
      <c r="Q40" s="355"/>
      <c r="R40" s="563"/>
      <c r="S40" s="563"/>
      <c r="T40" s="1060"/>
      <c r="U40" s="1060"/>
      <c r="V40" s="1060"/>
      <c r="W40" s="224"/>
      <c r="X40" s="612"/>
      <c r="Y40" s="561"/>
      <c r="Z40" s="619"/>
      <c r="AC40" s="162"/>
      <c r="AD40" s="162"/>
      <c r="AE40" s="162"/>
      <c r="AF40" s="162"/>
    </row>
    <row r="41" spans="1:33" ht="13.5" thickBot="1" x14ac:dyDescent="0.25">
      <c r="A41" s="116"/>
      <c r="B41" s="1107"/>
      <c r="C41" s="1058"/>
      <c r="D41" s="1058"/>
      <c r="E41" s="1107"/>
      <c r="F41" s="1107"/>
      <c r="G41" s="465" t="s">
        <v>36</v>
      </c>
      <c r="H41" s="466">
        <v>50</v>
      </c>
      <c r="I41" s="466">
        <v>1</v>
      </c>
      <c r="J41" s="457"/>
      <c r="K41" s="356"/>
      <c r="L41" s="1060"/>
      <c r="M41" s="1060"/>
      <c r="N41" s="466">
        <v>50</v>
      </c>
      <c r="O41" s="466">
        <v>1</v>
      </c>
      <c r="P41" s="457"/>
      <c r="Q41" s="356"/>
      <c r="R41" s="563"/>
      <c r="S41" s="563"/>
      <c r="T41" s="1060"/>
      <c r="U41" s="1060"/>
      <c r="V41" s="1060"/>
      <c r="W41" s="224"/>
      <c r="X41" s="612"/>
      <c r="Y41" s="561"/>
      <c r="Z41" s="619"/>
      <c r="AC41" s="162"/>
      <c r="AD41" s="162"/>
      <c r="AE41" s="162"/>
      <c r="AF41" s="162"/>
    </row>
    <row r="42" spans="1:33" ht="25.5" x14ac:dyDescent="0.2">
      <c r="A42" s="93" t="s">
        <v>6</v>
      </c>
      <c r="B42" s="1108">
        <v>108</v>
      </c>
      <c r="C42" s="1061"/>
      <c r="D42" s="1061"/>
      <c r="E42" s="1108" t="s">
        <v>38</v>
      </c>
      <c r="F42" s="1108">
        <v>65</v>
      </c>
      <c r="G42" s="458" t="s">
        <v>28</v>
      </c>
      <c r="H42" s="467">
        <v>100</v>
      </c>
      <c r="I42" s="467">
        <v>2</v>
      </c>
      <c r="J42" s="459">
        <v>2013</v>
      </c>
      <c r="K42" s="361" t="s">
        <v>379</v>
      </c>
      <c r="L42" s="1060"/>
      <c r="M42" s="1060"/>
      <c r="N42" s="467">
        <v>100</v>
      </c>
      <c r="O42" s="467">
        <v>2</v>
      </c>
      <c r="P42" s="459">
        <v>2013</v>
      </c>
      <c r="Q42" s="361" t="s">
        <v>63</v>
      </c>
      <c r="R42" s="563"/>
      <c r="S42" s="563"/>
      <c r="T42" s="1060"/>
      <c r="U42" s="1060">
        <v>65</v>
      </c>
      <c r="V42" s="1060"/>
      <c r="W42" s="224">
        <v>65</v>
      </c>
      <c r="X42" s="612"/>
      <c r="Y42" s="561">
        <v>65</v>
      </c>
      <c r="Z42" s="619"/>
      <c r="AC42" s="162"/>
      <c r="AD42" s="162">
        <v>65</v>
      </c>
      <c r="AE42" s="162"/>
      <c r="AF42" s="162">
        <v>65</v>
      </c>
      <c r="AG42" s="1085">
        <v>66</v>
      </c>
    </row>
    <row r="43" spans="1:33" x14ac:dyDescent="0.2">
      <c r="A43" s="97"/>
      <c r="B43" s="1108"/>
      <c r="C43" s="1061">
        <v>65</v>
      </c>
      <c r="D43" s="1061">
        <v>65</v>
      </c>
      <c r="E43" s="1108"/>
      <c r="F43" s="1108"/>
      <c r="G43" s="447"/>
      <c r="H43" s="460">
        <v>50</v>
      </c>
      <c r="I43" s="460">
        <v>1</v>
      </c>
      <c r="J43" s="1070"/>
      <c r="K43" s="358"/>
      <c r="L43" s="1060"/>
      <c r="M43" s="1060"/>
      <c r="N43" s="460">
        <v>50</v>
      </c>
      <c r="O43" s="460">
        <v>1</v>
      </c>
      <c r="P43" s="1070"/>
      <c r="Q43" s="358"/>
      <c r="R43" s="563"/>
      <c r="S43" s="563"/>
      <c r="T43" s="1060"/>
      <c r="U43" s="1060"/>
      <c r="V43" s="1060"/>
      <c r="W43" s="224"/>
      <c r="X43" s="612"/>
      <c r="Y43" s="561"/>
      <c r="Z43" s="619"/>
      <c r="AC43" s="162"/>
      <c r="AD43" s="162"/>
      <c r="AE43" s="162"/>
      <c r="AF43" s="162"/>
    </row>
    <row r="44" spans="1:33" x14ac:dyDescent="0.2">
      <c r="A44" s="137"/>
      <c r="B44" s="1108"/>
      <c r="C44" s="1061"/>
      <c r="D44" s="1061"/>
      <c r="E44" s="1108"/>
      <c r="F44" s="1108"/>
      <c r="G44" s="445" t="s">
        <v>36</v>
      </c>
      <c r="H44" s="468">
        <v>50</v>
      </c>
      <c r="I44" s="468">
        <v>1</v>
      </c>
      <c r="J44" s="1070"/>
      <c r="K44" s="358"/>
      <c r="L44" s="1060"/>
      <c r="M44" s="1060"/>
      <c r="N44" s="468">
        <v>50</v>
      </c>
      <c r="O44" s="468">
        <v>1</v>
      </c>
      <c r="P44" s="1070"/>
      <c r="Q44" s="358"/>
      <c r="R44" s="563"/>
      <c r="S44" s="563"/>
      <c r="T44" s="1060"/>
      <c r="U44" s="1060"/>
      <c r="V44" s="1060"/>
      <c r="W44" s="224"/>
      <c r="X44" s="612"/>
      <c r="Y44" s="561"/>
      <c r="Z44" s="619"/>
      <c r="AC44" s="162"/>
      <c r="AD44" s="162"/>
      <c r="AE44" s="162"/>
      <c r="AF44" s="162"/>
    </row>
    <row r="45" spans="1:33" ht="13.5" thickBot="1" x14ac:dyDescent="0.25">
      <c r="A45" s="148" t="s">
        <v>118</v>
      </c>
      <c r="B45" s="1108"/>
      <c r="C45" s="1061"/>
      <c r="D45" s="1061"/>
      <c r="E45" s="1108"/>
      <c r="F45" s="1108"/>
      <c r="G45" s="469"/>
      <c r="H45" s="470"/>
      <c r="I45" s="470"/>
      <c r="J45" s="449"/>
      <c r="K45" s="362"/>
      <c r="L45" s="1060"/>
      <c r="M45" s="1060"/>
      <c r="N45" s="470"/>
      <c r="O45" s="470"/>
      <c r="P45" s="449"/>
      <c r="Q45" s="362"/>
      <c r="R45" s="563"/>
      <c r="S45" s="563"/>
      <c r="T45" s="1060"/>
      <c r="U45" s="1060"/>
      <c r="V45" s="1060"/>
      <c r="W45" s="224"/>
      <c r="X45" s="612"/>
      <c r="Y45" s="561"/>
      <c r="Z45" s="619"/>
      <c r="AC45" s="162"/>
      <c r="AD45" s="162"/>
      <c r="AE45" s="162"/>
      <c r="AF45" s="162"/>
    </row>
    <row r="46" spans="1:33" x14ac:dyDescent="0.2">
      <c r="A46" s="103" t="s">
        <v>6</v>
      </c>
      <c r="B46" s="1107">
        <v>219</v>
      </c>
      <c r="C46" s="1058"/>
      <c r="D46" s="1058"/>
      <c r="E46" s="1107" t="s">
        <v>40</v>
      </c>
      <c r="F46" s="1107">
        <v>30</v>
      </c>
      <c r="G46" s="450" t="s">
        <v>28</v>
      </c>
      <c r="H46" s="471">
        <v>100</v>
      </c>
      <c r="I46" s="471">
        <v>2</v>
      </c>
      <c r="J46" s="1082">
        <v>2013</v>
      </c>
      <c r="K46" s="355" t="s">
        <v>61</v>
      </c>
      <c r="L46" s="1060"/>
      <c r="M46" s="1060"/>
      <c r="N46" s="471">
        <v>100</v>
      </c>
      <c r="O46" s="471">
        <v>2</v>
      </c>
      <c r="P46" s="1082">
        <v>2013</v>
      </c>
      <c r="Q46" s="355" t="s">
        <v>61</v>
      </c>
      <c r="R46" s="563"/>
      <c r="S46" s="563"/>
      <c r="T46" s="1060"/>
      <c r="U46" s="1060"/>
      <c r="V46" s="1060"/>
      <c r="W46" s="224"/>
      <c r="X46" s="612"/>
      <c r="Y46" s="561"/>
      <c r="Z46" s="619"/>
      <c r="AC46" s="162"/>
      <c r="AD46" s="162"/>
      <c r="AE46" s="162"/>
      <c r="AF46" s="162"/>
    </row>
    <row r="47" spans="1:33" x14ac:dyDescent="0.2">
      <c r="A47" s="107"/>
      <c r="B47" s="1107"/>
      <c r="C47" s="1058"/>
      <c r="D47" s="1058"/>
      <c r="E47" s="1107"/>
      <c r="F47" s="1107"/>
      <c r="G47" s="451"/>
      <c r="H47" s="461">
        <v>50</v>
      </c>
      <c r="I47" s="461">
        <v>1</v>
      </c>
      <c r="J47" s="1081"/>
      <c r="K47" s="355"/>
      <c r="L47" s="1060"/>
      <c r="M47" s="1060"/>
      <c r="N47" s="461">
        <v>50</v>
      </c>
      <c r="O47" s="461">
        <v>1</v>
      </c>
      <c r="P47" s="1081"/>
      <c r="Q47" s="355"/>
      <c r="R47" s="563"/>
      <c r="S47" s="563"/>
      <c r="T47" s="1060"/>
      <c r="U47" s="1060"/>
      <c r="V47" s="1060"/>
      <c r="W47" s="224"/>
      <c r="X47" s="612"/>
      <c r="Y47" s="561"/>
      <c r="Z47" s="619"/>
      <c r="AC47" s="162"/>
      <c r="AD47" s="162"/>
      <c r="AE47" s="162"/>
      <c r="AF47" s="162"/>
    </row>
    <row r="48" spans="1:33" x14ac:dyDescent="0.2">
      <c r="A48" s="111"/>
      <c r="B48" s="1107"/>
      <c r="C48" s="1058">
        <v>30</v>
      </c>
      <c r="D48" s="1058">
        <v>30</v>
      </c>
      <c r="E48" s="1107"/>
      <c r="F48" s="1107"/>
      <c r="G48" s="452" t="s">
        <v>36</v>
      </c>
      <c r="H48" s="462">
        <v>50</v>
      </c>
      <c r="I48" s="462">
        <v>1</v>
      </c>
      <c r="J48" s="1081"/>
      <c r="K48" s="355"/>
      <c r="L48" s="1060"/>
      <c r="M48" s="1060"/>
      <c r="N48" s="462">
        <v>50</v>
      </c>
      <c r="O48" s="462">
        <v>1</v>
      </c>
      <c r="P48" s="1081"/>
      <c r="Q48" s="355"/>
      <c r="R48" s="563"/>
      <c r="S48" s="563"/>
      <c r="T48" s="1060"/>
      <c r="U48" s="1060">
        <v>30</v>
      </c>
      <c r="V48" s="1060"/>
      <c r="W48" s="224">
        <v>30</v>
      </c>
      <c r="X48" s="612">
        <v>30</v>
      </c>
      <c r="Y48" s="561"/>
      <c r="Z48" s="619"/>
      <c r="AC48" s="162"/>
      <c r="AD48" s="162">
        <v>30</v>
      </c>
      <c r="AE48" s="162"/>
      <c r="AF48" s="162">
        <v>30</v>
      </c>
    </row>
    <row r="49" spans="1:33" x14ac:dyDescent="0.2">
      <c r="A49" s="132" t="s">
        <v>7</v>
      </c>
      <c r="B49" s="1107"/>
      <c r="C49" s="1058"/>
      <c r="D49" s="1058"/>
      <c r="E49" s="1107"/>
      <c r="F49" s="1107"/>
      <c r="G49" s="451" t="s">
        <v>28</v>
      </c>
      <c r="H49" s="472">
        <v>80</v>
      </c>
      <c r="I49" s="473">
        <v>2</v>
      </c>
      <c r="J49" s="1081"/>
      <c r="K49" s="355"/>
      <c r="L49" s="1060"/>
      <c r="M49" s="1060"/>
      <c r="N49" s="472">
        <v>80</v>
      </c>
      <c r="O49" s="473">
        <v>2</v>
      </c>
      <c r="P49" s="1081"/>
      <c r="Q49" s="355"/>
      <c r="R49" s="563"/>
      <c r="S49" s="563"/>
      <c r="T49" s="1060"/>
      <c r="U49" s="1060"/>
      <c r="V49" s="1060"/>
      <c r="W49" s="224"/>
      <c r="X49" s="612"/>
      <c r="Y49" s="561"/>
      <c r="Z49" s="619"/>
      <c r="AC49" s="162"/>
      <c r="AD49" s="162"/>
      <c r="AE49" s="162"/>
      <c r="AF49" s="162"/>
    </row>
    <row r="50" spans="1:33" x14ac:dyDescent="0.2">
      <c r="A50" s="107"/>
      <c r="B50" s="1107"/>
      <c r="C50" s="1058"/>
      <c r="D50" s="1058"/>
      <c r="E50" s="1107"/>
      <c r="F50" s="1107"/>
      <c r="G50" s="451"/>
      <c r="H50" s="474">
        <v>40</v>
      </c>
      <c r="I50" s="473">
        <v>1</v>
      </c>
      <c r="J50" s="1081"/>
      <c r="K50" s="355"/>
      <c r="L50" s="1060"/>
      <c r="M50" s="1060"/>
      <c r="N50" s="474">
        <v>40</v>
      </c>
      <c r="O50" s="473">
        <v>1</v>
      </c>
      <c r="P50" s="1081"/>
      <c r="Q50" s="355"/>
      <c r="R50" s="563"/>
      <c r="S50" s="563"/>
      <c r="T50" s="1060"/>
      <c r="U50" s="1060"/>
      <c r="V50" s="1060"/>
      <c r="W50" s="224"/>
      <c r="X50" s="612"/>
      <c r="Y50" s="561"/>
      <c r="Z50" s="619"/>
      <c r="AC50" s="162"/>
      <c r="AD50" s="162"/>
      <c r="AE50" s="162"/>
      <c r="AF50" s="162"/>
    </row>
    <row r="51" spans="1:33" ht="13.5" thickBot="1" x14ac:dyDescent="0.25">
      <c r="A51" s="116"/>
      <c r="B51" s="1107"/>
      <c r="C51" s="1058"/>
      <c r="D51" s="1058"/>
      <c r="E51" s="1107"/>
      <c r="F51" s="1107"/>
      <c r="G51" s="465"/>
      <c r="H51" s="475">
        <v>32</v>
      </c>
      <c r="I51" s="476">
        <v>1</v>
      </c>
      <c r="J51" s="457"/>
      <c r="K51" s="356"/>
      <c r="L51" s="1060"/>
      <c r="M51" s="1060"/>
      <c r="N51" s="475">
        <v>32</v>
      </c>
      <c r="O51" s="476">
        <v>1</v>
      </c>
      <c r="P51" s="457"/>
      <c r="Q51" s="356"/>
      <c r="R51" s="563"/>
      <c r="S51" s="563"/>
      <c r="T51" s="1060"/>
      <c r="U51" s="1060"/>
      <c r="V51" s="1060"/>
      <c r="W51" s="224"/>
      <c r="X51" s="612"/>
      <c r="Y51" s="561"/>
      <c r="Z51" s="619"/>
      <c r="AC51" s="162"/>
      <c r="AD51" s="162"/>
      <c r="AE51" s="162"/>
      <c r="AF51" s="162"/>
    </row>
    <row r="52" spans="1:33" x14ac:dyDescent="0.2">
      <c r="A52" s="138" t="s">
        <v>7</v>
      </c>
      <c r="B52" s="1108">
        <v>89</v>
      </c>
      <c r="C52" s="1061" t="s">
        <v>486</v>
      </c>
      <c r="D52" s="1061"/>
      <c r="E52" s="1108" t="s">
        <v>35</v>
      </c>
      <c r="F52" s="1108">
        <v>6</v>
      </c>
      <c r="G52" s="458" t="s">
        <v>28</v>
      </c>
      <c r="H52" s="477">
        <v>80</v>
      </c>
      <c r="I52" s="478">
        <v>2</v>
      </c>
      <c r="J52" s="459"/>
      <c r="K52" s="361"/>
      <c r="L52" s="1060"/>
      <c r="M52" s="1060"/>
      <c r="N52" s="477">
        <v>80</v>
      </c>
      <c r="O52" s="478">
        <v>2</v>
      </c>
      <c r="P52" s="459"/>
      <c r="Q52" s="361"/>
      <c r="R52" s="1120" t="s">
        <v>378</v>
      </c>
      <c r="S52" s="1149" t="s">
        <v>485</v>
      </c>
      <c r="T52" s="1060"/>
      <c r="U52" s="1060"/>
      <c r="V52" s="1060"/>
      <c r="W52" s="224"/>
      <c r="X52" s="612"/>
      <c r="Y52" s="561"/>
      <c r="Z52" s="619"/>
      <c r="AC52" s="162"/>
      <c r="AD52" s="162"/>
      <c r="AE52" s="162"/>
      <c r="AF52" s="162"/>
    </row>
    <row r="53" spans="1:33" x14ac:dyDescent="0.2">
      <c r="A53" s="97"/>
      <c r="B53" s="1108"/>
      <c r="C53" s="709">
        <v>6</v>
      </c>
      <c r="D53" s="1061">
        <v>6</v>
      </c>
      <c r="E53" s="1108"/>
      <c r="F53" s="1108"/>
      <c r="G53" s="447"/>
      <c r="H53" s="479">
        <v>40</v>
      </c>
      <c r="I53" s="480">
        <v>1</v>
      </c>
      <c r="J53" s="1070"/>
      <c r="K53" s="358"/>
      <c r="L53" s="1060"/>
      <c r="M53" s="1060"/>
      <c r="N53" s="479">
        <v>40</v>
      </c>
      <c r="O53" s="480">
        <v>1</v>
      </c>
      <c r="P53" s="1070"/>
      <c r="Q53" s="358"/>
      <c r="R53" s="1115"/>
      <c r="S53" s="1150"/>
      <c r="T53" s="1060"/>
      <c r="U53" s="1060">
        <v>6</v>
      </c>
      <c r="V53" s="1060"/>
      <c r="W53" s="224">
        <v>6</v>
      </c>
      <c r="X53" s="612"/>
      <c r="Y53" s="561">
        <v>6</v>
      </c>
      <c r="Z53" s="619"/>
      <c r="AC53" s="162"/>
      <c r="AD53" s="162">
        <v>6</v>
      </c>
      <c r="AE53" s="162"/>
      <c r="AF53" s="162">
        <v>6</v>
      </c>
      <c r="AG53" s="1085">
        <v>10</v>
      </c>
    </row>
    <row r="54" spans="1:33" x14ac:dyDescent="0.2">
      <c r="A54" s="137"/>
      <c r="B54" s="1108"/>
      <c r="C54" s="1061"/>
      <c r="D54" s="1061"/>
      <c r="E54" s="1108"/>
      <c r="F54" s="1108"/>
      <c r="G54" s="445"/>
      <c r="H54" s="481">
        <v>32</v>
      </c>
      <c r="I54" s="482">
        <v>1</v>
      </c>
      <c r="J54" s="1070"/>
      <c r="K54" s="358"/>
      <c r="L54" s="1060"/>
      <c r="M54" s="1060"/>
      <c r="N54" s="481">
        <v>32</v>
      </c>
      <c r="O54" s="482">
        <v>1</v>
      </c>
      <c r="P54" s="1070"/>
      <c r="Q54" s="358"/>
      <c r="R54" s="1117"/>
      <c r="S54" s="1151"/>
      <c r="T54" s="1060"/>
      <c r="U54" s="1060"/>
      <c r="V54" s="1060"/>
      <c r="W54" s="224"/>
      <c r="X54" s="612"/>
      <c r="Y54" s="561"/>
      <c r="Z54" s="619"/>
      <c r="AC54" s="162"/>
      <c r="AD54" s="162"/>
      <c r="AE54" s="162"/>
      <c r="AF54" s="162"/>
    </row>
    <row r="55" spans="1:33" ht="13.5" thickBot="1" x14ac:dyDescent="0.25">
      <c r="A55" s="151" t="s">
        <v>119</v>
      </c>
      <c r="B55" s="1108"/>
      <c r="C55" s="1061"/>
      <c r="D55" s="1061"/>
      <c r="E55" s="1108"/>
      <c r="F55" s="1108"/>
      <c r="G55" s="469"/>
      <c r="H55" s="483"/>
      <c r="I55" s="484"/>
      <c r="J55" s="449"/>
      <c r="K55" s="362"/>
      <c r="L55" s="1060"/>
      <c r="M55" s="1060"/>
      <c r="N55" s="483"/>
      <c r="O55" s="484"/>
      <c r="P55" s="449"/>
      <c r="Q55" s="362"/>
      <c r="R55" s="563"/>
      <c r="S55" s="563"/>
      <c r="T55" s="1060"/>
      <c r="U55" s="1060"/>
      <c r="V55" s="1060"/>
      <c r="W55" s="224"/>
      <c r="X55" s="612"/>
      <c r="Y55" s="561"/>
      <c r="Z55" s="619"/>
      <c r="AC55" s="162"/>
      <c r="AD55" s="162"/>
      <c r="AE55" s="162"/>
      <c r="AF55" s="162"/>
    </row>
    <row r="56" spans="1:33" x14ac:dyDescent="0.2">
      <c r="A56" s="118" t="s">
        <v>7</v>
      </c>
      <c r="B56" s="1107">
        <v>219</v>
      </c>
      <c r="C56" s="1058"/>
      <c r="D56" s="1058"/>
      <c r="E56" s="1107" t="s">
        <v>40</v>
      </c>
      <c r="F56" s="1107">
        <v>8</v>
      </c>
      <c r="G56" s="450" t="s">
        <v>28</v>
      </c>
      <c r="H56" s="485">
        <v>80</v>
      </c>
      <c r="I56" s="486">
        <v>2</v>
      </c>
      <c r="J56" s="1082">
        <v>2013</v>
      </c>
      <c r="K56" s="355" t="s">
        <v>61</v>
      </c>
      <c r="L56" s="1060"/>
      <c r="M56" s="1060"/>
      <c r="N56" s="485">
        <v>80</v>
      </c>
      <c r="O56" s="486">
        <v>2</v>
      </c>
      <c r="P56" s="1082">
        <v>2013</v>
      </c>
      <c r="Q56" s="355" t="s">
        <v>61</v>
      </c>
      <c r="R56" s="563"/>
      <c r="S56" s="563"/>
      <c r="T56" s="1060"/>
      <c r="U56" s="1060"/>
      <c r="V56" s="1060"/>
      <c r="W56" s="224"/>
      <c r="X56" s="612"/>
      <c r="Y56" s="561"/>
      <c r="Z56" s="619"/>
      <c r="AC56" s="162"/>
      <c r="AD56" s="162"/>
      <c r="AE56" s="162"/>
      <c r="AF56" s="162"/>
    </row>
    <row r="57" spans="1:33" x14ac:dyDescent="0.2">
      <c r="A57" s="107"/>
      <c r="B57" s="1107"/>
      <c r="C57" s="1058">
        <v>8</v>
      </c>
      <c r="D57" s="1058">
        <v>8</v>
      </c>
      <c r="E57" s="1107"/>
      <c r="F57" s="1107"/>
      <c r="G57" s="451"/>
      <c r="H57" s="474">
        <v>40</v>
      </c>
      <c r="I57" s="473">
        <v>1</v>
      </c>
      <c r="J57" s="461"/>
      <c r="K57" s="355"/>
      <c r="L57" s="1060"/>
      <c r="M57" s="1060"/>
      <c r="N57" s="474">
        <v>40</v>
      </c>
      <c r="O57" s="473">
        <v>1</v>
      </c>
      <c r="P57" s="461"/>
      <c r="Q57" s="355"/>
      <c r="R57" s="563"/>
      <c r="S57" s="563"/>
      <c r="T57" s="1060"/>
      <c r="U57" s="1060">
        <v>8</v>
      </c>
      <c r="V57" s="1060"/>
      <c r="W57" s="224">
        <v>8</v>
      </c>
      <c r="X57" s="612">
        <v>8</v>
      </c>
      <c r="Y57" s="561"/>
      <c r="Z57" s="619"/>
      <c r="AC57" s="162"/>
      <c r="AD57" s="162">
        <v>8</v>
      </c>
      <c r="AE57" s="162"/>
      <c r="AF57" s="162">
        <v>8</v>
      </c>
    </row>
    <row r="58" spans="1:33" x14ac:dyDescent="0.2">
      <c r="A58" s="111"/>
      <c r="B58" s="1107"/>
      <c r="C58" s="1058"/>
      <c r="D58" s="1058"/>
      <c r="E58" s="1107"/>
      <c r="F58" s="1107"/>
      <c r="G58" s="452"/>
      <c r="H58" s="487">
        <v>32</v>
      </c>
      <c r="I58" s="488">
        <v>1</v>
      </c>
      <c r="J58" s="461"/>
      <c r="K58" s="355"/>
      <c r="L58" s="1060"/>
      <c r="M58" s="1060"/>
      <c r="N58" s="487">
        <v>32</v>
      </c>
      <c r="O58" s="488">
        <v>1</v>
      </c>
      <c r="P58" s="461"/>
      <c r="Q58" s="355"/>
      <c r="R58" s="563"/>
      <c r="S58" s="563"/>
      <c r="T58" s="1060"/>
      <c r="U58" s="1060"/>
      <c r="V58" s="1060"/>
      <c r="W58" s="224"/>
      <c r="X58" s="612"/>
      <c r="Y58" s="561"/>
      <c r="Z58" s="619"/>
      <c r="AC58" s="162"/>
      <c r="AD58" s="162"/>
      <c r="AE58" s="162"/>
      <c r="AF58" s="162"/>
    </row>
    <row r="59" spans="1:33" x14ac:dyDescent="0.2">
      <c r="A59" s="127" t="s">
        <v>8</v>
      </c>
      <c r="B59" s="1107"/>
      <c r="C59" s="1058"/>
      <c r="D59" s="1058"/>
      <c r="E59" s="1107"/>
      <c r="F59" s="1107"/>
      <c r="G59" s="385" t="s">
        <v>28</v>
      </c>
      <c r="H59" s="474">
        <v>125</v>
      </c>
      <c r="I59" s="473">
        <v>2</v>
      </c>
      <c r="J59" s="461"/>
      <c r="K59" s="355"/>
      <c r="L59" s="1060"/>
      <c r="M59" s="1060"/>
      <c r="N59" s="474">
        <v>125</v>
      </c>
      <c r="O59" s="473">
        <v>2</v>
      </c>
      <c r="P59" s="461"/>
      <c r="Q59" s="355"/>
      <c r="R59" s="563"/>
      <c r="S59" s="563"/>
      <c r="T59" s="1060"/>
      <c r="U59" s="1060"/>
      <c r="V59" s="1060"/>
      <c r="W59" s="224"/>
      <c r="X59" s="612"/>
      <c r="Y59" s="561"/>
      <c r="Z59" s="619"/>
      <c r="AC59" s="162"/>
      <c r="AD59" s="162"/>
      <c r="AE59" s="162"/>
      <c r="AF59" s="162"/>
    </row>
    <row r="60" spans="1:33" ht="13.5" thickBot="1" x14ac:dyDescent="0.25">
      <c r="A60" s="116"/>
      <c r="B60" s="1107"/>
      <c r="C60" s="1058"/>
      <c r="D60" s="1058"/>
      <c r="E60" s="1107"/>
      <c r="F60" s="1107"/>
      <c r="G60" s="139"/>
      <c r="H60" s="475">
        <v>80</v>
      </c>
      <c r="I60" s="476">
        <v>2</v>
      </c>
      <c r="J60" s="466"/>
      <c r="K60" s="356"/>
      <c r="L60" s="1060"/>
      <c r="M60" s="1060"/>
      <c r="N60" s="475">
        <v>80</v>
      </c>
      <c r="O60" s="476">
        <v>2</v>
      </c>
      <c r="P60" s="466"/>
      <c r="Q60" s="356"/>
      <c r="R60" s="563"/>
      <c r="S60" s="563"/>
      <c r="T60" s="1060"/>
      <c r="U60" s="1060"/>
      <c r="V60" s="1060"/>
      <c r="W60" s="224"/>
      <c r="X60" s="612"/>
      <c r="Y60" s="561"/>
      <c r="Z60" s="619"/>
      <c r="AC60" s="162"/>
      <c r="AD60" s="162"/>
      <c r="AE60" s="162"/>
      <c r="AF60" s="162"/>
    </row>
    <row r="61" spans="1:33" ht="25.5" x14ac:dyDescent="0.2">
      <c r="A61" s="93" t="s">
        <v>8</v>
      </c>
      <c r="B61" s="1108">
        <v>108</v>
      </c>
      <c r="C61" s="1061"/>
      <c r="D61" s="1061"/>
      <c r="E61" s="1108" t="s">
        <v>38</v>
      </c>
      <c r="F61" s="1108">
        <v>90</v>
      </c>
      <c r="G61" s="489" t="s">
        <v>28</v>
      </c>
      <c r="H61" s="477">
        <v>125</v>
      </c>
      <c r="I61" s="478">
        <v>2</v>
      </c>
      <c r="J61" s="459">
        <v>2011</v>
      </c>
      <c r="K61" s="361" t="s">
        <v>62</v>
      </c>
      <c r="L61" s="1060"/>
      <c r="M61" s="1060"/>
      <c r="N61" s="477">
        <v>125</v>
      </c>
      <c r="O61" s="478">
        <v>2</v>
      </c>
      <c r="P61" s="459">
        <v>2011</v>
      </c>
      <c r="Q61" s="361" t="s">
        <v>62</v>
      </c>
      <c r="R61" s="563"/>
      <c r="S61" s="563"/>
      <c r="T61" s="1060"/>
      <c r="U61" s="1060">
        <v>90</v>
      </c>
      <c r="V61" s="1060"/>
      <c r="W61" s="224">
        <v>90</v>
      </c>
      <c r="X61" s="612"/>
      <c r="Y61" s="561">
        <v>90</v>
      </c>
      <c r="Z61" s="619"/>
      <c r="AC61" s="162"/>
      <c r="AD61" s="162">
        <v>90</v>
      </c>
      <c r="AE61" s="162"/>
      <c r="AF61" s="162">
        <v>90</v>
      </c>
      <c r="AG61" s="1085">
        <v>86</v>
      </c>
    </row>
    <row r="62" spans="1:33" x14ac:dyDescent="0.2">
      <c r="A62" s="137"/>
      <c r="B62" s="1108"/>
      <c r="C62" s="1061">
        <v>90</v>
      </c>
      <c r="D62" s="1061">
        <v>90</v>
      </c>
      <c r="E62" s="1108"/>
      <c r="F62" s="1108"/>
      <c r="G62" s="490"/>
      <c r="H62" s="481">
        <v>80</v>
      </c>
      <c r="I62" s="482">
        <v>2</v>
      </c>
      <c r="J62" s="1070"/>
      <c r="K62" s="358"/>
      <c r="L62" s="1060"/>
      <c r="M62" s="1060"/>
      <c r="N62" s="481">
        <v>80</v>
      </c>
      <c r="O62" s="482">
        <v>2</v>
      </c>
      <c r="P62" s="1070"/>
      <c r="Q62" s="358"/>
      <c r="R62" s="563"/>
      <c r="S62" s="563"/>
      <c r="T62" s="1060"/>
      <c r="U62" s="1060"/>
      <c r="V62" s="1060"/>
      <c r="W62" s="224"/>
      <c r="X62" s="612"/>
      <c r="Y62" s="561"/>
      <c r="Z62" s="619"/>
      <c r="AC62" s="162"/>
      <c r="AD62" s="162"/>
      <c r="AE62" s="162"/>
      <c r="AF62" s="162"/>
    </row>
    <row r="63" spans="1:33" ht="13.5" thickBot="1" x14ac:dyDescent="0.25">
      <c r="A63" s="148" t="s">
        <v>120</v>
      </c>
      <c r="B63" s="1108"/>
      <c r="C63" s="1061"/>
      <c r="D63" s="1061"/>
      <c r="E63" s="1108"/>
      <c r="F63" s="1108"/>
      <c r="G63" s="469"/>
      <c r="H63" s="470"/>
      <c r="I63" s="484"/>
      <c r="J63" s="449"/>
      <c r="K63" s="362"/>
      <c r="L63" s="1060"/>
      <c r="M63" s="1060"/>
      <c r="N63" s="470"/>
      <c r="O63" s="484"/>
      <c r="P63" s="449"/>
      <c r="Q63" s="362"/>
      <c r="R63" s="563"/>
      <c r="S63" s="563"/>
      <c r="T63" s="1060"/>
      <c r="U63" s="1060"/>
      <c r="V63" s="1060"/>
      <c r="W63" s="224"/>
      <c r="X63" s="612"/>
      <c r="Y63" s="561"/>
      <c r="Z63" s="619"/>
      <c r="AC63" s="162"/>
      <c r="AD63" s="162"/>
      <c r="AE63" s="162"/>
      <c r="AF63" s="162"/>
    </row>
    <row r="64" spans="1:33" x14ac:dyDescent="0.2">
      <c r="A64" s="103" t="s">
        <v>8</v>
      </c>
      <c r="B64" s="1107">
        <v>159</v>
      </c>
      <c r="C64" s="1058"/>
      <c r="D64" s="1058"/>
      <c r="E64" s="1107" t="s">
        <v>40</v>
      </c>
      <c r="F64" s="1107">
        <v>57</v>
      </c>
      <c r="G64" s="491" t="s">
        <v>28</v>
      </c>
      <c r="H64" s="485">
        <v>125</v>
      </c>
      <c r="I64" s="486">
        <v>2</v>
      </c>
      <c r="J64" s="1082">
        <v>2013</v>
      </c>
      <c r="K64" s="355" t="s">
        <v>61</v>
      </c>
      <c r="L64" s="1060"/>
      <c r="M64" s="1060"/>
      <c r="N64" s="485">
        <v>125</v>
      </c>
      <c r="O64" s="486">
        <v>2</v>
      </c>
      <c r="P64" s="1082">
        <v>2013</v>
      </c>
      <c r="Q64" s="355" t="s">
        <v>61</v>
      </c>
      <c r="R64" s="563"/>
      <c r="S64" s="563"/>
      <c r="T64" s="1060"/>
      <c r="U64" s="1060"/>
      <c r="V64" s="1060"/>
      <c r="W64" s="224"/>
      <c r="X64" s="612"/>
      <c r="Y64" s="561"/>
      <c r="Z64" s="619"/>
      <c r="AC64" s="162"/>
      <c r="AD64" s="162"/>
      <c r="AE64" s="162"/>
      <c r="AF64" s="162"/>
    </row>
    <row r="65" spans="1:33" x14ac:dyDescent="0.2">
      <c r="A65" s="111"/>
      <c r="B65" s="1107"/>
      <c r="C65" s="1058"/>
      <c r="D65" s="1058"/>
      <c r="E65" s="1107"/>
      <c r="F65" s="1107"/>
      <c r="G65" s="492"/>
      <c r="H65" s="487">
        <v>80</v>
      </c>
      <c r="I65" s="488">
        <v>2</v>
      </c>
      <c r="J65" s="1081"/>
      <c r="K65" s="355"/>
      <c r="L65" s="1060"/>
      <c r="M65" s="1060"/>
      <c r="N65" s="487">
        <v>80</v>
      </c>
      <c r="O65" s="488">
        <v>2</v>
      </c>
      <c r="P65" s="1081"/>
      <c r="Q65" s="355"/>
      <c r="R65" s="563"/>
      <c r="S65" s="563"/>
      <c r="T65" s="1060"/>
      <c r="U65" s="1060">
        <v>57</v>
      </c>
      <c r="V65" s="1060"/>
      <c r="W65" s="224">
        <v>57</v>
      </c>
      <c r="X65" s="612">
        <v>57</v>
      </c>
      <c r="Y65" s="561"/>
      <c r="Z65" s="619"/>
      <c r="AC65" s="162"/>
      <c r="AD65" s="162">
        <v>57</v>
      </c>
      <c r="AE65" s="162"/>
      <c r="AF65" s="162">
        <v>57</v>
      </c>
    </row>
    <row r="66" spans="1:33" x14ac:dyDescent="0.2">
      <c r="A66" s="127" t="s">
        <v>9</v>
      </c>
      <c r="B66" s="1107"/>
      <c r="C66" s="1058">
        <v>57</v>
      </c>
      <c r="D66" s="1058">
        <v>57</v>
      </c>
      <c r="E66" s="1107"/>
      <c r="F66" s="1107"/>
      <c r="G66" s="385" t="s">
        <v>28</v>
      </c>
      <c r="H66" s="474">
        <v>100</v>
      </c>
      <c r="I66" s="473">
        <v>4</v>
      </c>
      <c r="J66" s="1081"/>
      <c r="K66" s="355"/>
      <c r="L66" s="1060"/>
      <c r="M66" s="1060"/>
      <c r="N66" s="474">
        <v>100</v>
      </c>
      <c r="O66" s="473">
        <v>4</v>
      </c>
      <c r="P66" s="1081"/>
      <c r="Q66" s="355"/>
      <c r="R66" s="563"/>
      <c r="S66" s="563"/>
      <c r="T66" s="1060"/>
      <c r="U66" s="1060"/>
      <c r="V66" s="1060"/>
      <c r="W66" s="224"/>
      <c r="X66" s="612"/>
      <c r="Y66" s="561"/>
      <c r="Z66" s="619"/>
      <c r="AC66" s="162"/>
      <c r="AD66" s="162"/>
      <c r="AE66" s="162"/>
      <c r="AF66" s="162"/>
    </row>
    <row r="67" spans="1:33" x14ac:dyDescent="0.2">
      <c r="A67" s="107"/>
      <c r="B67" s="1107"/>
      <c r="C67" s="1058"/>
      <c r="D67" s="1058"/>
      <c r="E67" s="1107"/>
      <c r="F67" s="1107"/>
      <c r="G67" s="385"/>
      <c r="H67" s="474">
        <v>50</v>
      </c>
      <c r="I67" s="473">
        <v>2</v>
      </c>
      <c r="J67" s="1081"/>
      <c r="K67" s="355"/>
      <c r="L67" s="1060"/>
      <c r="M67" s="1060"/>
      <c r="N67" s="474">
        <v>50</v>
      </c>
      <c r="O67" s="473">
        <v>2</v>
      </c>
      <c r="P67" s="1081"/>
      <c r="Q67" s="355"/>
      <c r="R67" s="563"/>
      <c r="S67" s="563"/>
      <c r="T67" s="1060"/>
      <c r="U67" s="1060"/>
      <c r="V67" s="1060"/>
      <c r="W67" s="224"/>
      <c r="X67" s="612"/>
      <c r="Y67" s="561"/>
      <c r="Z67" s="619"/>
      <c r="AC67" s="162"/>
      <c r="AD67" s="162"/>
      <c r="AE67" s="162"/>
      <c r="AF67" s="162"/>
    </row>
    <row r="68" spans="1:33" ht="13.5" thickBot="1" x14ac:dyDescent="0.25">
      <c r="A68" s="116"/>
      <c r="B68" s="1107"/>
      <c r="C68" s="1058"/>
      <c r="D68" s="1058"/>
      <c r="E68" s="1107"/>
      <c r="F68" s="1107"/>
      <c r="G68" s="139" t="s">
        <v>34</v>
      </c>
      <c r="H68" s="475">
        <v>50</v>
      </c>
      <c r="I68" s="476">
        <v>2</v>
      </c>
      <c r="J68" s="457"/>
      <c r="K68" s="356"/>
      <c r="L68" s="1060"/>
      <c r="M68" s="1060"/>
      <c r="N68" s="475">
        <v>50</v>
      </c>
      <c r="O68" s="476">
        <v>2</v>
      </c>
      <c r="P68" s="457"/>
      <c r="Q68" s="356"/>
      <c r="R68" s="563"/>
      <c r="S68" s="563"/>
      <c r="T68" s="1060"/>
      <c r="U68" s="1060"/>
      <c r="V68" s="1060"/>
      <c r="W68" s="224"/>
      <c r="X68" s="612"/>
      <c r="Y68" s="561"/>
      <c r="Z68" s="619"/>
      <c r="AC68" s="162"/>
      <c r="AD68" s="162"/>
      <c r="AE68" s="162"/>
      <c r="AF68" s="162"/>
    </row>
    <row r="69" spans="1:33" x14ac:dyDescent="0.2">
      <c r="A69" s="93" t="s">
        <v>9</v>
      </c>
      <c r="B69" s="1108">
        <v>90</v>
      </c>
      <c r="C69" s="1061"/>
      <c r="D69" s="1061"/>
      <c r="E69" s="1108" t="s">
        <v>35</v>
      </c>
      <c r="F69" s="1108">
        <v>10</v>
      </c>
      <c r="G69" s="489" t="s">
        <v>28</v>
      </c>
      <c r="H69" s="477">
        <v>100</v>
      </c>
      <c r="I69" s="478">
        <v>4</v>
      </c>
      <c r="J69" s="459">
        <v>2010</v>
      </c>
      <c r="K69" s="361"/>
      <c r="L69" s="1060"/>
      <c r="M69" s="1060"/>
      <c r="N69" s="477">
        <v>100</v>
      </c>
      <c r="O69" s="478">
        <v>2</v>
      </c>
      <c r="P69" s="459">
        <v>2010</v>
      </c>
      <c r="Q69" s="361"/>
      <c r="R69" s="1143" t="s">
        <v>487</v>
      </c>
      <c r="S69" s="1144" t="s">
        <v>485</v>
      </c>
      <c r="T69" s="1060"/>
      <c r="U69" s="1060"/>
      <c r="V69" s="1060"/>
      <c r="W69" s="224"/>
      <c r="X69" s="612"/>
      <c r="Y69" s="561"/>
      <c r="Z69" s="619"/>
      <c r="AC69" s="162"/>
      <c r="AD69" s="162"/>
      <c r="AE69" s="162"/>
      <c r="AF69" s="162"/>
    </row>
    <row r="70" spans="1:33" x14ac:dyDescent="0.2">
      <c r="A70" s="97"/>
      <c r="B70" s="1108"/>
      <c r="C70" s="1061"/>
      <c r="D70" s="1061"/>
      <c r="E70" s="1108"/>
      <c r="F70" s="1108"/>
      <c r="G70" s="493" t="s">
        <v>28</v>
      </c>
      <c r="H70" s="479">
        <v>50</v>
      </c>
      <c r="I70" s="480">
        <v>2</v>
      </c>
      <c r="J70" s="1070"/>
      <c r="K70" s="358"/>
      <c r="L70" s="1060"/>
      <c r="M70" s="1060"/>
      <c r="N70" s="479">
        <v>80</v>
      </c>
      <c r="O70" s="480">
        <v>2</v>
      </c>
      <c r="P70" s="1070"/>
      <c r="Q70" s="358"/>
      <c r="R70" s="1115"/>
      <c r="S70" s="1145"/>
      <c r="T70" s="1060"/>
      <c r="U70" s="1060">
        <v>10</v>
      </c>
      <c r="V70" s="1060"/>
      <c r="W70" s="224">
        <v>10</v>
      </c>
      <c r="X70" s="612"/>
      <c r="Y70" s="561">
        <v>10</v>
      </c>
      <c r="Z70" s="619"/>
      <c r="AC70" s="162"/>
      <c r="AD70" s="162">
        <v>10</v>
      </c>
      <c r="AE70" s="162"/>
      <c r="AF70" s="162">
        <v>10</v>
      </c>
      <c r="AG70" s="1085" t="s">
        <v>636</v>
      </c>
    </row>
    <row r="71" spans="1:33" x14ac:dyDescent="0.2">
      <c r="A71" s="137"/>
      <c r="B71" s="1108"/>
      <c r="C71" s="709">
        <v>10</v>
      </c>
      <c r="D71" s="1061">
        <v>10</v>
      </c>
      <c r="E71" s="1108"/>
      <c r="F71" s="1108"/>
      <c r="G71" s="490" t="s">
        <v>34</v>
      </c>
      <c r="H71" s="481">
        <v>50</v>
      </c>
      <c r="I71" s="482">
        <v>2</v>
      </c>
      <c r="J71" s="1070"/>
      <c r="K71" s="358"/>
      <c r="L71" s="1060"/>
      <c r="M71" s="1060"/>
      <c r="N71" s="481">
        <v>50</v>
      </c>
      <c r="O71" s="482">
        <v>2</v>
      </c>
      <c r="P71" s="1070"/>
      <c r="Q71" s="358"/>
      <c r="R71" s="1117"/>
      <c r="S71" s="1123"/>
      <c r="T71" s="1060"/>
      <c r="U71" s="1060"/>
      <c r="V71" s="1060"/>
      <c r="W71" s="224"/>
      <c r="X71" s="612"/>
      <c r="Y71" s="561"/>
      <c r="Z71" s="619"/>
      <c r="AC71" s="162"/>
      <c r="AD71" s="162"/>
      <c r="AE71" s="162"/>
      <c r="AF71" s="162"/>
    </row>
    <row r="72" spans="1:33" ht="39" thickBot="1" x14ac:dyDescent="0.25">
      <c r="A72" s="148" t="s">
        <v>121</v>
      </c>
      <c r="B72" s="1108"/>
      <c r="C72" s="1061"/>
      <c r="D72" s="1061"/>
      <c r="E72" s="1108"/>
      <c r="F72" s="1108"/>
      <c r="G72" s="469"/>
      <c r="H72" s="470"/>
      <c r="I72" s="470"/>
      <c r="J72" s="449"/>
      <c r="K72" s="362"/>
      <c r="L72" s="1060"/>
      <c r="M72" s="1060"/>
      <c r="N72" s="470"/>
      <c r="O72" s="470"/>
      <c r="P72" s="449"/>
      <c r="Q72" s="362"/>
      <c r="R72" s="563" t="s">
        <v>488</v>
      </c>
      <c r="S72" s="712" t="s">
        <v>485</v>
      </c>
      <c r="T72" s="1060"/>
      <c r="U72" s="1060"/>
      <c r="V72" s="1060"/>
      <c r="W72" s="224"/>
      <c r="X72" s="612"/>
      <c r="Y72" s="561"/>
      <c r="Z72" s="619"/>
      <c r="AC72" s="162"/>
      <c r="AD72" s="162"/>
      <c r="AE72" s="162"/>
      <c r="AF72" s="162"/>
    </row>
    <row r="73" spans="1:33" ht="12.75" customHeight="1" x14ac:dyDescent="0.2">
      <c r="A73" s="103" t="s">
        <v>374</v>
      </c>
      <c r="B73" s="1131">
        <v>108</v>
      </c>
      <c r="C73" s="1067"/>
      <c r="D73" s="1067"/>
      <c r="E73" s="1131" t="s">
        <v>40</v>
      </c>
      <c r="F73" s="1130">
        <v>16</v>
      </c>
      <c r="G73" s="491" t="s">
        <v>28</v>
      </c>
      <c r="H73" s="485">
        <v>100</v>
      </c>
      <c r="I73" s="486">
        <v>2</v>
      </c>
      <c r="J73" s="1082"/>
      <c r="K73" s="1146"/>
      <c r="L73" s="1146" t="s">
        <v>373</v>
      </c>
      <c r="M73" s="1060"/>
      <c r="N73" s="485">
        <v>100</v>
      </c>
      <c r="O73" s="486">
        <v>4</v>
      </c>
      <c r="P73" s="1082"/>
      <c r="Q73" s="354"/>
      <c r="R73" s="1120" t="s">
        <v>384</v>
      </c>
      <c r="S73" s="1065"/>
      <c r="T73" s="1060"/>
      <c r="U73" s="1060"/>
      <c r="V73" s="1060"/>
      <c r="W73" s="224"/>
      <c r="X73" s="612"/>
      <c r="Y73" s="561"/>
      <c r="Z73" s="619"/>
      <c r="AC73" s="162"/>
      <c r="AD73" s="162"/>
      <c r="AE73" s="162"/>
      <c r="AF73" s="162"/>
    </row>
    <row r="74" spans="1:33" x14ac:dyDescent="0.2">
      <c r="A74" s="107"/>
      <c r="B74" s="1131"/>
      <c r="C74" s="1067"/>
      <c r="D74" s="1067"/>
      <c r="E74" s="1131"/>
      <c r="F74" s="1130"/>
      <c r="G74" s="385" t="s">
        <v>28</v>
      </c>
      <c r="H74" s="474">
        <v>50</v>
      </c>
      <c r="I74" s="473">
        <v>2</v>
      </c>
      <c r="J74" s="1081" t="s">
        <v>369</v>
      </c>
      <c r="K74" s="1147"/>
      <c r="L74" s="1147"/>
      <c r="M74" s="1060"/>
      <c r="N74" s="474">
        <v>50</v>
      </c>
      <c r="O74" s="473">
        <v>2</v>
      </c>
      <c r="P74" s="1081"/>
      <c r="Q74" s="355" t="s">
        <v>383</v>
      </c>
      <c r="R74" s="1117"/>
      <c r="S74" s="564" t="s">
        <v>369</v>
      </c>
      <c r="T74" s="1060"/>
      <c r="U74" s="1060">
        <v>16</v>
      </c>
      <c r="V74" s="1060"/>
      <c r="W74" s="224">
        <v>16</v>
      </c>
      <c r="X74" s="612"/>
      <c r="Y74" s="561"/>
      <c r="Z74" s="619">
        <v>16</v>
      </c>
      <c r="AC74" s="162"/>
      <c r="AD74" s="162">
        <v>16</v>
      </c>
      <c r="AE74" s="162"/>
      <c r="AF74" s="162">
        <v>16</v>
      </c>
    </row>
    <row r="75" spans="1:33" x14ac:dyDescent="0.2">
      <c r="A75" s="111"/>
      <c r="B75" s="1131"/>
      <c r="C75" s="1067">
        <v>16</v>
      </c>
      <c r="D75" s="1067">
        <v>16</v>
      </c>
      <c r="E75" s="1131"/>
      <c r="F75" s="1130"/>
      <c r="G75" s="492" t="s">
        <v>34</v>
      </c>
      <c r="H75" s="487">
        <v>50</v>
      </c>
      <c r="I75" s="488">
        <v>2</v>
      </c>
      <c r="J75" s="1081"/>
      <c r="K75" s="1147"/>
      <c r="L75" s="1147"/>
      <c r="M75" s="1060"/>
      <c r="N75" s="487">
        <v>50</v>
      </c>
      <c r="O75" s="488">
        <v>2</v>
      </c>
      <c r="P75" s="1081"/>
      <c r="Q75" s="355"/>
      <c r="R75" s="1135" t="s">
        <v>385</v>
      </c>
      <c r="S75" s="564" t="s">
        <v>369</v>
      </c>
      <c r="T75" s="1060"/>
      <c r="U75" s="1060"/>
      <c r="V75" s="1060"/>
      <c r="W75" s="224"/>
      <c r="X75" s="612"/>
      <c r="Y75" s="561"/>
      <c r="Z75" s="619"/>
      <c r="AC75" s="162"/>
      <c r="AD75" s="162"/>
      <c r="AE75" s="162"/>
      <c r="AF75" s="162"/>
    </row>
    <row r="76" spans="1:33" ht="26.25" thickBot="1" x14ac:dyDescent="0.25">
      <c r="A76" s="387" t="s">
        <v>465</v>
      </c>
      <c r="B76" s="1131"/>
      <c r="C76" s="1067"/>
      <c r="D76" s="1067"/>
      <c r="E76" s="1131"/>
      <c r="F76" s="1130"/>
      <c r="G76" s="139" t="s">
        <v>39</v>
      </c>
      <c r="H76" s="475">
        <v>80</v>
      </c>
      <c r="I76" s="476">
        <v>2</v>
      </c>
      <c r="J76" s="457"/>
      <c r="K76" s="1147"/>
      <c r="L76" s="1147"/>
      <c r="M76" s="1060"/>
      <c r="N76" s="475">
        <v>100</v>
      </c>
      <c r="O76" s="476">
        <v>2</v>
      </c>
      <c r="P76" s="457"/>
      <c r="Q76" s="352"/>
      <c r="R76" s="1148"/>
      <c r="S76" s="564" t="s">
        <v>369</v>
      </c>
      <c r="T76" s="1060"/>
      <c r="U76" s="1060"/>
      <c r="V76" s="1060"/>
      <c r="W76" s="224"/>
      <c r="X76" s="612"/>
      <c r="Y76" s="561"/>
      <c r="Z76" s="619"/>
      <c r="AC76" s="162"/>
      <c r="AD76" s="162"/>
      <c r="AE76" s="162"/>
      <c r="AF76" s="162"/>
    </row>
    <row r="77" spans="1:33" ht="13.5" thickBot="1" x14ac:dyDescent="0.25">
      <c r="A77" s="107"/>
      <c r="B77" s="1067">
        <v>159</v>
      </c>
      <c r="C77" s="1067">
        <v>57</v>
      </c>
      <c r="D77" s="1067">
        <v>57</v>
      </c>
      <c r="E77" s="1067" t="s">
        <v>40</v>
      </c>
      <c r="F77" s="1068">
        <v>57</v>
      </c>
      <c r="G77" s="385"/>
      <c r="H77" s="474"/>
      <c r="I77" s="473"/>
      <c r="J77" s="1081"/>
      <c r="K77" s="1119"/>
      <c r="L77" s="1119"/>
      <c r="M77" s="1060"/>
      <c r="N77" s="1060"/>
      <c r="O77" s="1060"/>
      <c r="P77" s="1060"/>
      <c r="Q77" s="1060"/>
      <c r="R77" s="563"/>
      <c r="S77" s="563"/>
      <c r="T77" s="1060"/>
      <c r="U77" s="1060">
        <v>57</v>
      </c>
      <c r="V77" s="1060"/>
      <c r="W77" s="224">
        <v>57</v>
      </c>
      <c r="X77" s="612"/>
      <c r="Y77" s="561"/>
      <c r="Z77" s="619">
        <v>57</v>
      </c>
      <c r="AC77" s="162"/>
      <c r="AD77" s="162">
        <v>57</v>
      </c>
      <c r="AE77" s="162"/>
      <c r="AF77" s="162">
        <v>57</v>
      </c>
    </row>
    <row r="78" spans="1:33" ht="26.25" customHeight="1" x14ac:dyDescent="0.2">
      <c r="A78" s="386" t="s">
        <v>465</v>
      </c>
      <c r="B78" s="1108">
        <v>108</v>
      </c>
      <c r="C78" s="1061"/>
      <c r="D78" s="1061"/>
      <c r="E78" s="1108" t="s">
        <v>35</v>
      </c>
      <c r="F78" s="1130">
        <v>42</v>
      </c>
      <c r="G78" s="140"/>
      <c r="H78" s="494">
        <v>100</v>
      </c>
      <c r="I78" s="495">
        <v>2</v>
      </c>
      <c r="J78" s="496" t="s">
        <v>369</v>
      </c>
      <c r="K78" s="363" t="s">
        <v>375</v>
      </c>
      <c r="L78" s="1060"/>
      <c r="M78" s="1060"/>
      <c r="N78" s="494"/>
      <c r="O78" s="495"/>
      <c r="P78" s="459"/>
      <c r="Q78" s="363" t="s">
        <v>375</v>
      </c>
      <c r="R78" s="1135" t="s">
        <v>386</v>
      </c>
      <c r="S78" s="564" t="s">
        <v>369</v>
      </c>
      <c r="T78" s="1060">
        <v>42</v>
      </c>
      <c r="U78" s="1060"/>
      <c r="V78" s="1060"/>
      <c r="W78" s="224">
        <v>42</v>
      </c>
      <c r="X78" s="612"/>
      <c r="Y78" s="561"/>
      <c r="Z78" s="619">
        <v>42</v>
      </c>
      <c r="AC78" s="162">
        <v>42</v>
      </c>
      <c r="AD78" s="162"/>
      <c r="AE78" s="162">
        <v>42</v>
      </c>
      <c r="AF78" s="162"/>
    </row>
    <row r="79" spans="1:33" x14ac:dyDescent="0.2">
      <c r="A79" s="1139" t="s">
        <v>10</v>
      </c>
      <c r="B79" s="1108"/>
      <c r="C79" s="1061">
        <v>42</v>
      </c>
      <c r="D79" s="1061">
        <v>42</v>
      </c>
      <c r="E79" s="1108"/>
      <c r="F79" s="1130"/>
      <c r="G79" s="493" t="s">
        <v>28</v>
      </c>
      <c r="H79" s="479">
        <v>80</v>
      </c>
      <c r="I79" s="480">
        <v>2</v>
      </c>
      <c r="J79" s="1070"/>
      <c r="K79" s="359"/>
      <c r="L79" s="1060"/>
      <c r="M79" s="1060"/>
      <c r="N79" s="479">
        <v>80</v>
      </c>
      <c r="O79" s="480">
        <v>2</v>
      </c>
      <c r="P79" s="1070"/>
      <c r="Q79" s="359"/>
      <c r="R79" s="1136"/>
      <c r="S79" s="563"/>
      <c r="T79" s="1060"/>
      <c r="U79" s="1060"/>
      <c r="V79" s="1060"/>
      <c r="W79" s="224"/>
      <c r="X79" s="612"/>
      <c r="Y79" s="561"/>
      <c r="Z79" s="619"/>
      <c r="AC79" s="162"/>
      <c r="AD79" s="162"/>
      <c r="AE79" s="162"/>
      <c r="AF79" s="162"/>
    </row>
    <row r="80" spans="1:33" x14ac:dyDescent="0.2">
      <c r="A80" s="1140"/>
      <c r="B80" s="1108"/>
      <c r="C80" s="1061"/>
      <c r="D80" s="1061"/>
      <c r="E80" s="1108"/>
      <c r="F80" s="1130"/>
      <c r="G80" s="493" t="s">
        <v>36</v>
      </c>
      <c r="H80" s="479">
        <v>50</v>
      </c>
      <c r="I80" s="480">
        <v>1</v>
      </c>
      <c r="J80" s="1070"/>
      <c r="K80" s="1142" t="s">
        <v>376</v>
      </c>
      <c r="L80" s="1060"/>
      <c r="M80" s="1060"/>
      <c r="N80" s="479">
        <v>32</v>
      </c>
      <c r="O80" s="480">
        <v>4</v>
      </c>
      <c r="P80" s="1070"/>
      <c r="Q80" s="359"/>
      <c r="R80" s="1137"/>
      <c r="S80" s="563"/>
      <c r="T80" s="1060"/>
      <c r="U80" s="1060"/>
      <c r="V80" s="1060"/>
      <c r="W80" s="224"/>
      <c r="X80" s="612"/>
      <c r="Y80" s="561"/>
      <c r="Z80" s="619"/>
      <c r="AC80" s="162"/>
      <c r="AD80" s="162"/>
      <c r="AE80" s="162"/>
      <c r="AF80" s="162"/>
    </row>
    <row r="81" spans="1:32" ht="13.5" thickBot="1" x14ac:dyDescent="0.25">
      <c r="A81" s="1140"/>
      <c r="B81" s="1108"/>
      <c r="C81" s="1061"/>
      <c r="D81" s="1061"/>
      <c r="E81" s="1108"/>
      <c r="F81" s="1130"/>
      <c r="G81" s="493" t="s">
        <v>28</v>
      </c>
      <c r="H81" s="497"/>
      <c r="I81" s="498"/>
      <c r="J81" s="449"/>
      <c r="K81" s="1115"/>
      <c r="L81" s="1060"/>
      <c r="M81" s="1060"/>
      <c r="N81" s="497">
        <v>50</v>
      </c>
      <c r="O81" s="498">
        <v>2</v>
      </c>
      <c r="P81" s="449"/>
      <c r="Q81" s="360"/>
      <c r="R81" s="563"/>
      <c r="S81" s="563"/>
      <c r="T81" s="1060"/>
      <c r="U81" s="1060"/>
      <c r="V81" s="1060"/>
      <c r="W81" s="224"/>
      <c r="X81" s="612"/>
      <c r="Y81" s="561"/>
      <c r="Z81" s="619"/>
      <c r="AC81" s="162"/>
      <c r="AD81" s="162"/>
      <c r="AE81" s="162"/>
      <c r="AF81" s="162"/>
    </row>
    <row r="82" spans="1:32" ht="13.5" thickBot="1" x14ac:dyDescent="0.25">
      <c r="A82" s="1141"/>
      <c r="B82" s="1061">
        <v>108</v>
      </c>
      <c r="C82" s="1061">
        <v>44</v>
      </c>
      <c r="D82" s="1061">
        <v>44</v>
      </c>
      <c r="E82" s="1061">
        <v>5757</v>
      </c>
      <c r="F82" s="1068">
        <v>44</v>
      </c>
      <c r="G82" s="499" t="s">
        <v>34</v>
      </c>
      <c r="H82" s="497">
        <v>20</v>
      </c>
      <c r="I82" s="498">
        <v>4</v>
      </c>
      <c r="J82" s="1070"/>
      <c r="K82" s="1119"/>
      <c r="L82" s="1060"/>
      <c r="M82" s="1060"/>
      <c r="N82" s="1060">
        <v>20</v>
      </c>
      <c r="O82" s="1060">
        <v>4</v>
      </c>
      <c r="P82" s="1060"/>
      <c r="Q82" s="1060"/>
      <c r="R82" s="563"/>
      <c r="S82" s="564" t="s">
        <v>369</v>
      </c>
      <c r="T82" s="1060"/>
      <c r="U82" s="1060">
        <v>44</v>
      </c>
      <c r="V82" s="1060"/>
      <c r="W82" s="224">
        <v>44</v>
      </c>
      <c r="X82" s="612"/>
      <c r="Y82" s="561"/>
      <c r="Z82" s="619">
        <v>44</v>
      </c>
      <c r="AC82" s="162"/>
      <c r="AD82" s="162">
        <v>44</v>
      </c>
      <c r="AE82" s="162"/>
      <c r="AF82" s="162">
        <v>44</v>
      </c>
    </row>
    <row r="83" spans="1:32" ht="25.5" x14ac:dyDescent="0.2">
      <c r="A83" s="103" t="s">
        <v>10</v>
      </c>
      <c r="B83" s="1107">
        <v>89</v>
      </c>
      <c r="C83" s="1058"/>
      <c r="D83" s="1058"/>
      <c r="E83" s="1107" t="s">
        <v>41</v>
      </c>
      <c r="F83" s="1131">
        <v>6</v>
      </c>
      <c r="G83" s="491" t="s">
        <v>28</v>
      </c>
      <c r="H83" s="485">
        <v>80</v>
      </c>
      <c r="I83" s="486">
        <v>2</v>
      </c>
      <c r="J83" s="1082"/>
      <c r="K83" s="354"/>
      <c r="L83" s="1060" t="s">
        <v>351</v>
      </c>
      <c r="M83" s="1060" t="s">
        <v>350</v>
      </c>
      <c r="N83" s="485">
        <v>80</v>
      </c>
      <c r="O83" s="486">
        <v>2</v>
      </c>
      <c r="P83" s="1082"/>
      <c r="Q83" s="354"/>
      <c r="R83" s="1120"/>
      <c r="S83" s="1120"/>
      <c r="T83" s="1060"/>
      <c r="U83" s="1060"/>
      <c r="V83" s="1060"/>
      <c r="W83" s="224"/>
      <c r="X83" s="612"/>
      <c r="Y83" s="561"/>
      <c r="Z83" s="619"/>
      <c r="AC83" s="162"/>
      <c r="AD83" s="162"/>
      <c r="AE83" s="162"/>
      <c r="AF83" s="162"/>
    </row>
    <row r="84" spans="1:32" x14ac:dyDescent="0.2">
      <c r="A84" s="107"/>
      <c r="B84" s="1107"/>
      <c r="C84" s="1058">
        <v>6</v>
      </c>
      <c r="D84" s="1058">
        <v>6</v>
      </c>
      <c r="E84" s="1107"/>
      <c r="F84" s="1131"/>
      <c r="G84" s="385"/>
      <c r="H84" s="474">
        <v>50</v>
      </c>
      <c r="I84" s="474">
        <v>1</v>
      </c>
      <c r="J84" s="1081"/>
      <c r="K84" s="355"/>
      <c r="L84" s="1060"/>
      <c r="M84" s="1060"/>
      <c r="N84" s="474">
        <v>50</v>
      </c>
      <c r="O84" s="474">
        <v>1</v>
      </c>
      <c r="P84" s="1081"/>
      <c r="Q84" s="355"/>
      <c r="R84" s="1115"/>
      <c r="S84" s="1115"/>
      <c r="T84" s="1060"/>
      <c r="U84" s="1060">
        <v>6</v>
      </c>
      <c r="V84" s="1060"/>
      <c r="W84" s="224">
        <v>6</v>
      </c>
      <c r="X84" s="612"/>
      <c r="Y84" s="561"/>
      <c r="Z84" s="619">
        <v>6</v>
      </c>
      <c r="AC84" s="162"/>
      <c r="AD84" s="162">
        <v>6</v>
      </c>
      <c r="AE84" s="162"/>
      <c r="AF84" s="162">
        <v>6</v>
      </c>
    </row>
    <row r="85" spans="1:32" x14ac:dyDescent="0.2">
      <c r="A85" s="111"/>
      <c r="B85" s="1107"/>
      <c r="C85" s="1058"/>
      <c r="D85" s="1058"/>
      <c r="E85" s="1107"/>
      <c r="F85" s="1131"/>
      <c r="G85" s="452" t="s">
        <v>34</v>
      </c>
      <c r="H85" s="487">
        <v>50</v>
      </c>
      <c r="I85" s="487">
        <v>1</v>
      </c>
      <c r="J85" s="1081"/>
      <c r="K85" s="355"/>
      <c r="L85" s="1060"/>
      <c r="M85" s="1060"/>
      <c r="N85" s="487">
        <v>50</v>
      </c>
      <c r="O85" s="487">
        <v>1</v>
      </c>
      <c r="P85" s="1081"/>
      <c r="Q85" s="355"/>
      <c r="R85" s="1115"/>
      <c r="S85" s="1115"/>
      <c r="T85" s="1060"/>
      <c r="U85" s="1060"/>
      <c r="V85" s="1060"/>
      <c r="W85" s="224"/>
      <c r="X85" s="612"/>
      <c r="Y85" s="561"/>
      <c r="Z85" s="619"/>
      <c r="AC85" s="162"/>
      <c r="AD85" s="162"/>
      <c r="AE85" s="162"/>
      <c r="AF85" s="162"/>
    </row>
    <row r="86" spans="1:32" ht="13.5" thickBot="1" x14ac:dyDescent="0.25">
      <c r="A86" s="145" t="s">
        <v>64</v>
      </c>
      <c r="B86" s="1107"/>
      <c r="C86" s="1058"/>
      <c r="D86" s="1058"/>
      <c r="E86" s="1107"/>
      <c r="F86" s="1131"/>
      <c r="G86" s="454"/>
      <c r="H86" s="455"/>
      <c r="I86" s="455"/>
      <c r="J86" s="457"/>
      <c r="K86" s="356"/>
      <c r="L86" s="1060"/>
      <c r="M86" s="1060"/>
      <c r="N86" s="455"/>
      <c r="O86" s="455"/>
      <c r="P86" s="457"/>
      <c r="Q86" s="356"/>
      <c r="R86" s="1117"/>
      <c r="S86" s="1117"/>
      <c r="T86" s="1060"/>
      <c r="U86" s="1060"/>
      <c r="V86" s="1060"/>
      <c r="W86" s="224"/>
      <c r="X86" s="612"/>
      <c r="Y86" s="561"/>
      <c r="Z86" s="619"/>
      <c r="AC86" s="162"/>
      <c r="AD86" s="162"/>
      <c r="AE86" s="162"/>
      <c r="AF86" s="162"/>
    </row>
    <row r="87" spans="1:32" x14ac:dyDescent="0.2">
      <c r="A87" s="141" t="s">
        <v>10</v>
      </c>
      <c r="B87" s="1132">
        <v>57</v>
      </c>
      <c r="C87" s="1083"/>
      <c r="D87" s="1083"/>
      <c r="E87" s="1133" t="s">
        <v>41</v>
      </c>
      <c r="F87" s="1130">
        <v>30</v>
      </c>
      <c r="G87" s="500" t="s">
        <v>28</v>
      </c>
      <c r="H87" s="501">
        <v>80</v>
      </c>
      <c r="I87" s="502">
        <v>2</v>
      </c>
      <c r="J87" s="503"/>
      <c r="K87" s="364"/>
      <c r="L87" s="1060" t="s">
        <v>377</v>
      </c>
      <c r="M87" s="1060"/>
      <c r="N87" s="501">
        <v>80</v>
      </c>
      <c r="O87" s="502">
        <v>2</v>
      </c>
      <c r="P87" s="503"/>
      <c r="Q87" s="364"/>
      <c r="R87" s="563"/>
      <c r="S87" s="563"/>
      <c r="T87" s="1060"/>
      <c r="U87" s="1060"/>
      <c r="V87" s="1060"/>
      <c r="W87" s="224"/>
      <c r="X87" s="612"/>
      <c r="Y87" s="561"/>
      <c r="Z87" s="619"/>
      <c r="AC87" s="162"/>
      <c r="AD87" s="162"/>
      <c r="AE87" s="162"/>
      <c r="AF87" s="162"/>
    </row>
    <row r="88" spans="1:32" x14ac:dyDescent="0.2">
      <c r="A88" s="143"/>
      <c r="B88" s="1132"/>
      <c r="C88" s="1083"/>
      <c r="D88" s="1083"/>
      <c r="E88" s="1133"/>
      <c r="F88" s="1130"/>
      <c r="G88" s="504"/>
      <c r="H88" s="505">
        <v>50</v>
      </c>
      <c r="I88" s="505">
        <v>1</v>
      </c>
      <c r="J88" s="506"/>
      <c r="K88" s="365"/>
      <c r="L88" s="1134" t="s">
        <v>378</v>
      </c>
      <c r="M88" s="1060"/>
      <c r="N88" s="505">
        <v>50</v>
      </c>
      <c r="O88" s="505">
        <v>1</v>
      </c>
      <c r="P88" s="506"/>
      <c r="Q88" s="365" t="s">
        <v>387</v>
      </c>
      <c r="R88" s="563"/>
      <c r="S88" s="563"/>
      <c r="T88" s="1060"/>
      <c r="U88" s="1060"/>
      <c r="V88" s="1060"/>
      <c r="W88" s="224"/>
      <c r="X88" s="612"/>
      <c r="Y88" s="561"/>
      <c r="Z88" s="619"/>
      <c r="AC88" s="162"/>
      <c r="AD88" s="162"/>
      <c r="AE88" s="162"/>
      <c r="AF88" s="162"/>
    </row>
    <row r="89" spans="1:32" x14ac:dyDescent="0.2">
      <c r="A89" s="144"/>
      <c r="B89" s="1132"/>
      <c r="C89" s="1083">
        <v>30</v>
      </c>
      <c r="D89" s="1083">
        <v>30</v>
      </c>
      <c r="E89" s="1133"/>
      <c r="F89" s="1130"/>
      <c r="G89" s="507" t="s">
        <v>34</v>
      </c>
      <c r="H89" s="508">
        <v>50</v>
      </c>
      <c r="I89" s="508">
        <v>1</v>
      </c>
      <c r="J89" s="506" t="s">
        <v>369</v>
      </c>
      <c r="K89" s="365"/>
      <c r="L89" s="1115"/>
      <c r="M89" s="1060"/>
      <c r="N89" s="508">
        <v>50</v>
      </c>
      <c r="O89" s="508">
        <v>1</v>
      </c>
      <c r="P89" s="506"/>
      <c r="Q89" s="365"/>
      <c r="R89" s="1120" t="s">
        <v>386</v>
      </c>
      <c r="S89" s="563" t="s">
        <v>369</v>
      </c>
      <c r="T89" s="1060"/>
      <c r="U89" s="1060">
        <v>30</v>
      </c>
      <c r="V89" s="1060"/>
      <c r="W89" s="224">
        <v>30</v>
      </c>
      <c r="X89" s="612"/>
      <c r="Y89" s="561"/>
      <c r="Z89" s="619">
        <v>30</v>
      </c>
      <c r="AC89" s="162"/>
      <c r="AD89" s="162">
        <v>30</v>
      </c>
      <c r="AE89" s="162"/>
      <c r="AF89" s="162">
        <v>30</v>
      </c>
    </row>
    <row r="90" spans="1:32" x14ac:dyDescent="0.2">
      <c r="A90" s="388" t="s">
        <v>11</v>
      </c>
      <c r="B90" s="1132"/>
      <c r="C90" s="1083"/>
      <c r="D90" s="1083"/>
      <c r="E90" s="1133"/>
      <c r="F90" s="1130"/>
      <c r="G90" s="504" t="s">
        <v>34</v>
      </c>
      <c r="H90" s="505">
        <v>50</v>
      </c>
      <c r="I90" s="505">
        <v>1</v>
      </c>
      <c r="J90" s="506"/>
      <c r="K90" s="365"/>
      <c r="L90" s="1115"/>
      <c r="M90" s="1060"/>
      <c r="N90" s="505">
        <v>50</v>
      </c>
      <c r="O90" s="505">
        <v>1</v>
      </c>
      <c r="P90" s="506"/>
      <c r="Q90" s="365"/>
      <c r="R90" s="1125"/>
      <c r="S90" s="563"/>
      <c r="T90" s="1060"/>
      <c r="U90" s="1060"/>
      <c r="V90" s="1060"/>
      <c r="W90" s="224"/>
      <c r="X90" s="612"/>
      <c r="Y90" s="561"/>
      <c r="Z90" s="619"/>
      <c r="AC90" s="162"/>
      <c r="AD90" s="162"/>
      <c r="AE90" s="162"/>
      <c r="AF90" s="162"/>
    </row>
    <row r="91" spans="1:32" ht="13.5" thickBot="1" x14ac:dyDescent="0.25">
      <c r="A91" s="389"/>
      <c r="B91" s="1132"/>
      <c r="C91" s="1083"/>
      <c r="D91" s="1083"/>
      <c r="E91" s="1133"/>
      <c r="F91" s="1130"/>
      <c r="G91" s="509"/>
      <c r="H91" s="510">
        <v>25</v>
      </c>
      <c r="I91" s="510">
        <v>1</v>
      </c>
      <c r="J91" s="511"/>
      <c r="K91" s="366"/>
      <c r="L91" s="1115"/>
      <c r="M91" s="1060"/>
      <c r="N91" s="510">
        <v>25</v>
      </c>
      <c r="O91" s="510">
        <v>1</v>
      </c>
      <c r="P91" s="511"/>
      <c r="Q91" s="366"/>
      <c r="R91" s="1126"/>
      <c r="S91" s="563"/>
      <c r="T91" s="1060"/>
      <c r="U91" s="1060"/>
      <c r="V91" s="1060"/>
      <c r="W91" s="224"/>
      <c r="X91" s="612"/>
      <c r="Y91" s="561"/>
      <c r="Z91" s="619"/>
      <c r="AC91" s="162"/>
      <c r="AD91" s="162"/>
      <c r="AE91" s="162"/>
      <c r="AF91" s="162"/>
    </row>
    <row r="92" spans="1:32" x14ac:dyDescent="0.2">
      <c r="A92" s="390" t="s">
        <v>11</v>
      </c>
      <c r="B92" s="1138">
        <v>57</v>
      </c>
      <c r="C92" s="1066"/>
      <c r="D92" s="1066"/>
      <c r="E92" s="1107" t="s">
        <v>41</v>
      </c>
      <c r="F92" s="1130">
        <v>27</v>
      </c>
      <c r="G92" s="491"/>
      <c r="H92" s="485">
        <v>50</v>
      </c>
      <c r="I92" s="485">
        <v>1</v>
      </c>
      <c r="J92" s="1082"/>
      <c r="K92" s="354"/>
      <c r="L92" s="1117"/>
      <c r="M92" s="1060"/>
      <c r="N92" s="485"/>
      <c r="O92" s="485"/>
      <c r="P92" s="1082"/>
      <c r="Q92" s="354"/>
      <c r="R92" s="1120" t="s">
        <v>386</v>
      </c>
      <c r="S92" s="563" t="s">
        <v>369</v>
      </c>
      <c r="T92" s="1060"/>
      <c r="U92" s="1060"/>
      <c r="V92" s="1060"/>
      <c r="W92" s="224"/>
      <c r="X92" s="612"/>
      <c r="Y92" s="561"/>
      <c r="Z92" s="619"/>
      <c r="AC92" s="162"/>
      <c r="AD92" s="162"/>
      <c r="AE92" s="162"/>
      <c r="AF92" s="162"/>
    </row>
    <row r="93" spans="1:32" x14ac:dyDescent="0.2">
      <c r="A93" s="107"/>
      <c r="B93" s="1138"/>
      <c r="C93" s="1066">
        <v>27</v>
      </c>
      <c r="D93" s="1066">
        <v>27</v>
      </c>
      <c r="E93" s="1107"/>
      <c r="F93" s="1130"/>
      <c r="G93" s="385"/>
      <c r="H93" s="474">
        <v>25</v>
      </c>
      <c r="I93" s="474">
        <v>1</v>
      </c>
      <c r="J93" s="1081"/>
      <c r="K93" s="355"/>
      <c r="L93" s="1060"/>
      <c r="M93" s="1060"/>
      <c r="N93" s="474"/>
      <c r="O93" s="474"/>
      <c r="P93" s="1081"/>
      <c r="Q93" s="355"/>
      <c r="R93" s="1125"/>
      <c r="S93" s="563"/>
      <c r="T93" s="1060"/>
      <c r="U93" s="1060">
        <v>27</v>
      </c>
      <c r="V93" s="1060"/>
      <c r="W93" s="224">
        <v>27</v>
      </c>
      <c r="X93" s="612"/>
      <c r="Y93" s="561"/>
      <c r="Z93" s="619">
        <v>27</v>
      </c>
      <c r="AC93" s="162"/>
      <c r="AD93" s="162">
        <v>27</v>
      </c>
      <c r="AE93" s="162"/>
      <c r="AF93" s="162">
        <v>27</v>
      </c>
    </row>
    <row r="94" spans="1:32" ht="13.5" thickBot="1" x14ac:dyDescent="0.25">
      <c r="A94" s="100" t="s">
        <v>42</v>
      </c>
      <c r="B94" s="1138"/>
      <c r="C94" s="1066"/>
      <c r="D94" s="1066"/>
      <c r="E94" s="1107"/>
      <c r="F94" s="1130"/>
      <c r="G94" s="454"/>
      <c r="H94" s="455"/>
      <c r="I94" s="455"/>
      <c r="J94" s="457"/>
      <c r="K94" s="356"/>
      <c r="L94" s="1060"/>
      <c r="M94" s="1060"/>
      <c r="N94" s="455"/>
      <c r="O94" s="455"/>
      <c r="P94" s="457"/>
      <c r="Q94" s="356"/>
      <c r="R94" s="1126"/>
      <c r="S94" s="563"/>
      <c r="T94" s="1060"/>
      <c r="U94" s="1060"/>
      <c r="V94" s="1060"/>
      <c r="W94" s="224"/>
      <c r="X94" s="612"/>
      <c r="Y94" s="561"/>
      <c r="Z94" s="619"/>
      <c r="AC94" s="162"/>
      <c r="AD94" s="162"/>
      <c r="AE94" s="162"/>
      <c r="AF94" s="162"/>
    </row>
    <row r="95" spans="1:32" ht="63.75" x14ac:dyDescent="0.2">
      <c r="A95" s="90" t="s">
        <v>0</v>
      </c>
      <c r="B95" s="1108">
        <v>219</v>
      </c>
      <c r="C95" s="1061">
        <v>42</v>
      </c>
      <c r="D95" s="1061">
        <v>42</v>
      </c>
      <c r="E95" s="1108" t="s">
        <v>30</v>
      </c>
      <c r="F95" s="1130">
        <v>42</v>
      </c>
      <c r="G95" s="1000" t="s">
        <v>28</v>
      </c>
      <c r="H95" s="512">
        <v>50</v>
      </c>
      <c r="I95" s="513">
        <v>4</v>
      </c>
      <c r="J95" s="459"/>
      <c r="K95" s="361" t="s">
        <v>44</v>
      </c>
      <c r="L95" s="1060"/>
      <c r="M95" s="1060"/>
      <c r="N95" s="512">
        <v>50</v>
      </c>
      <c r="O95" s="513">
        <v>4</v>
      </c>
      <c r="P95" s="459"/>
      <c r="Q95" s="361" t="s">
        <v>44</v>
      </c>
      <c r="R95" s="563" t="s">
        <v>419</v>
      </c>
      <c r="S95" s="563" t="s">
        <v>372</v>
      </c>
      <c r="T95" s="1060">
        <v>17</v>
      </c>
      <c r="U95" s="1060">
        <v>25</v>
      </c>
      <c r="V95" s="1060"/>
      <c r="W95" s="224">
        <v>42</v>
      </c>
      <c r="X95" s="612">
        <v>42</v>
      </c>
      <c r="Y95" s="561"/>
      <c r="Z95" s="619"/>
      <c r="AC95" s="162">
        <v>17</v>
      </c>
      <c r="AD95" s="162">
        <v>25</v>
      </c>
      <c r="AE95" s="162">
        <v>17</v>
      </c>
      <c r="AF95" s="162">
        <v>25</v>
      </c>
    </row>
    <row r="96" spans="1:32" x14ac:dyDescent="0.2">
      <c r="A96" s="1073" t="s">
        <v>43</v>
      </c>
      <c r="B96" s="1108"/>
      <c r="C96" s="1061"/>
      <c r="D96" s="1061"/>
      <c r="E96" s="1108"/>
      <c r="F96" s="1130"/>
      <c r="G96" s="514" t="s">
        <v>28</v>
      </c>
      <c r="H96" s="1069">
        <v>80</v>
      </c>
      <c r="I96" s="1032">
        <v>3</v>
      </c>
      <c r="J96" s="1069"/>
      <c r="K96" s="44"/>
      <c r="L96" s="1124" t="s">
        <v>328</v>
      </c>
      <c r="M96" s="1060" t="s">
        <v>326</v>
      </c>
      <c r="N96" s="1069">
        <v>80</v>
      </c>
      <c r="O96" s="1032">
        <v>3</v>
      </c>
      <c r="P96" s="1069"/>
      <c r="Q96" s="44"/>
      <c r="R96" s="563"/>
      <c r="S96" s="563"/>
      <c r="T96" s="1060"/>
      <c r="U96" s="1060"/>
      <c r="V96" s="1060"/>
      <c r="W96" s="224"/>
      <c r="X96" s="612"/>
      <c r="Y96" s="561"/>
      <c r="Z96" s="619"/>
      <c r="AC96" s="162"/>
      <c r="AD96" s="162"/>
      <c r="AE96" s="162"/>
      <c r="AF96" s="162"/>
    </row>
    <row r="97" spans="1:33" ht="13.5" thickBot="1" x14ac:dyDescent="0.25">
      <c r="A97" s="1074"/>
      <c r="B97" s="1108"/>
      <c r="C97" s="1061"/>
      <c r="D97" s="1061"/>
      <c r="E97" s="1108"/>
      <c r="F97" s="1130"/>
      <c r="G97" s="515"/>
      <c r="H97" s="1053">
        <v>50</v>
      </c>
      <c r="I97" s="516">
        <v>1</v>
      </c>
      <c r="J97" s="1053"/>
      <c r="K97" s="1003"/>
      <c r="L97" s="1124"/>
      <c r="M97" s="1060"/>
      <c r="N97" s="1053">
        <v>50</v>
      </c>
      <c r="O97" s="516">
        <v>1</v>
      </c>
      <c r="P97" s="1053"/>
      <c r="Q97" s="1003"/>
      <c r="R97" s="563"/>
      <c r="S97" s="563"/>
      <c r="T97" s="1060"/>
      <c r="U97" s="1060"/>
      <c r="V97" s="1060"/>
      <c r="W97" s="224"/>
      <c r="X97" s="612"/>
      <c r="Y97" s="561"/>
      <c r="Z97" s="619"/>
      <c r="AC97" s="162"/>
      <c r="AD97" s="162"/>
      <c r="AE97" s="162"/>
      <c r="AF97" s="162"/>
    </row>
    <row r="98" spans="1:33" x14ac:dyDescent="0.2">
      <c r="A98" s="103" t="s">
        <v>43</v>
      </c>
      <c r="B98" s="1107">
        <v>89</v>
      </c>
      <c r="C98" s="1058"/>
      <c r="D98" s="1058"/>
      <c r="E98" s="1107" t="s">
        <v>32</v>
      </c>
      <c r="F98" s="1107">
        <v>48</v>
      </c>
      <c r="G98" s="450" t="s">
        <v>28</v>
      </c>
      <c r="H98" s="1082">
        <v>80</v>
      </c>
      <c r="I98" s="471">
        <v>3</v>
      </c>
      <c r="J98" s="1082"/>
      <c r="K98" s="350"/>
      <c r="L98" s="1124" t="s">
        <v>331</v>
      </c>
      <c r="M98" s="1060" t="s">
        <v>326</v>
      </c>
      <c r="N98" s="1082">
        <v>80</v>
      </c>
      <c r="O98" s="471">
        <v>3</v>
      </c>
      <c r="P98" s="1082"/>
      <c r="Q98" s="350"/>
      <c r="R98" s="1120" t="s">
        <v>420</v>
      </c>
      <c r="S98" s="563" t="s">
        <v>372</v>
      </c>
      <c r="T98" s="1060"/>
      <c r="U98" s="1060"/>
      <c r="V98" s="1060"/>
      <c r="W98" s="224"/>
      <c r="X98" s="612"/>
      <c r="Y98" s="561"/>
      <c r="Z98" s="619"/>
      <c r="AC98" s="162"/>
      <c r="AD98" s="162"/>
      <c r="AE98" s="162"/>
      <c r="AF98" s="162"/>
    </row>
    <row r="99" spans="1:33" ht="38.25" x14ac:dyDescent="0.2">
      <c r="A99" s="107"/>
      <c r="B99" s="1107"/>
      <c r="C99" s="1058">
        <v>48</v>
      </c>
      <c r="D99" s="1058">
        <v>48</v>
      </c>
      <c r="E99" s="1107"/>
      <c r="F99" s="1107"/>
      <c r="G99" s="451"/>
      <c r="H99" s="1081">
        <v>50</v>
      </c>
      <c r="I99" s="461">
        <v>1</v>
      </c>
      <c r="J99" s="1081"/>
      <c r="K99" s="351"/>
      <c r="L99" s="1124"/>
      <c r="M99" s="1060"/>
      <c r="N99" s="1081">
        <v>50</v>
      </c>
      <c r="O99" s="461">
        <v>1</v>
      </c>
      <c r="P99" s="1081"/>
      <c r="Q99" s="351"/>
      <c r="R99" s="1125"/>
      <c r="S99" s="563"/>
      <c r="T99" s="1060"/>
      <c r="U99" s="1060">
        <v>48</v>
      </c>
      <c r="V99" s="1060"/>
      <c r="W99" s="224">
        <v>48</v>
      </c>
      <c r="X99" s="612"/>
      <c r="Y99" s="561">
        <v>48</v>
      </c>
      <c r="Z99" s="619"/>
      <c r="AC99" s="162"/>
      <c r="AD99" s="162">
        <v>48</v>
      </c>
      <c r="AE99" s="162"/>
      <c r="AF99" s="162">
        <v>48</v>
      </c>
      <c r="AG99" s="1087" t="s">
        <v>637</v>
      </c>
    </row>
    <row r="100" spans="1:33" ht="13.5" thickBot="1" x14ac:dyDescent="0.25">
      <c r="A100" s="145" t="s">
        <v>116</v>
      </c>
      <c r="B100" s="1107"/>
      <c r="C100" s="1058"/>
      <c r="D100" s="1058"/>
      <c r="E100" s="1107"/>
      <c r="F100" s="1107"/>
      <c r="G100" s="454"/>
      <c r="H100" s="455"/>
      <c r="I100" s="456"/>
      <c r="J100" s="457"/>
      <c r="K100" s="352"/>
      <c r="L100" s="1124"/>
      <c r="M100" s="1060"/>
      <c r="N100" s="455"/>
      <c r="O100" s="456"/>
      <c r="P100" s="457"/>
      <c r="Q100" s="352"/>
      <c r="R100" s="1126"/>
      <c r="S100" s="563"/>
      <c r="T100" s="1060"/>
      <c r="U100" s="1060"/>
      <c r="V100" s="1060"/>
      <c r="W100" s="224"/>
      <c r="X100" s="612"/>
      <c r="Y100" s="561"/>
      <c r="Z100" s="619"/>
      <c r="AC100" s="1059"/>
      <c r="AD100" s="162"/>
      <c r="AE100" s="162"/>
      <c r="AF100" s="162"/>
    </row>
    <row r="101" spans="1:33" x14ac:dyDescent="0.2">
      <c r="A101" s="94" t="s">
        <v>43</v>
      </c>
      <c r="B101" s="1110">
        <v>219</v>
      </c>
      <c r="C101" s="1059"/>
      <c r="D101" s="1059"/>
      <c r="E101" s="1110" t="s">
        <v>30</v>
      </c>
      <c r="F101" s="1110">
        <v>70</v>
      </c>
      <c r="G101" s="517" t="s">
        <v>28</v>
      </c>
      <c r="H101" s="444">
        <v>80</v>
      </c>
      <c r="I101" s="518">
        <v>3</v>
      </c>
      <c r="J101" s="444"/>
      <c r="K101" s="357"/>
      <c r="L101" s="1060"/>
      <c r="M101" s="1060"/>
      <c r="N101" s="444">
        <v>80</v>
      </c>
      <c r="O101" s="518">
        <v>3</v>
      </c>
      <c r="P101" s="444"/>
      <c r="Q101" s="357"/>
      <c r="R101" s="1127" t="s">
        <v>489</v>
      </c>
      <c r="S101" s="563"/>
      <c r="T101" s="1060"/>
      <c r="U101" s="1060"/>
      <c r="V101" s="1060"/>
      <c r="W101" s="224"/>
      <c r="X101" s="612"/>
      <c r="Y101" s="561"/>
      <c r="Z101" s="619"/>
      <c r="AC101" s="162"/>
      <c r="AD101" s="162"/>
      <c r="AE101" s="162"/>
      <c r="AF101" s="162"/>
    </row>
    <row r="102" spans="1:33" x14ac:dyDescent="0.2">
      <c r="A102" s="89"/>
      <c r="B102" s="1110"/>
      <c r="C102" s="709">
        <v>70</v>
      </c>
      <c r="D102" s="1059">
        <v>70</v>
      </c>
      <c r="E102" s="1110"/>
      <c r="F102" s="1110"/>
      <c r="G102" s="519"/>
      <c r="H102" s="1076">
        <v>50</v>
      </c>
      <c r="I102" s="520">
        <v>1</v>
      </c>
      <c r="J102" s="1069"/>
      <c r="K102" s="44"/>
      <c r="L102" s="1060"/>
      <c r="M102" s="1060"/>
      <c r="N102" s="1076">
        <v>50</v>
      </c>
      <c r="O102" s="520">
        <v>1</v>
      </c>
      <c r="P102" s="1069"/>
      <c r="Q102" s="44"/>
      <c r="R102" s="1128"/>
      <c r="S102" s="711" t="s">
        <v>485</v>
      </c>
      <c r="T102" s="1060"/>
      <c r="U102" s="1060">
        <v>70</v>
      </c>
      <c r="V102" s="1060"/>
      <c r="W102" s="224">
        <v>70</v>
      </c>
      <c r="X102" s="612">
        <v>70</v>
      </c>
      <c r="Y102" s="561"/>
      <c r="Z102" s="619"/>
      <c r="AC102" s="162"/>
      <c r="AD102" s="162">
        <v>70</v>
      </c>
      <c r="AE102" s="162"/>
      <c r="AF102" s="162">
        <v>70</v>
      </c>
    </row>
    <row r="103" spans="1:33" ht="13.5" thickBot="1" x14ac:dyDescent="0.25">
      <c r="A103" s="1074" t="s">
        <v>46</v>
      </c>
      <c r="B103" s="1110"/>
      <c r="C103" s="1059"/>
      <c r="D103" s="1059"/>
      <c r="E103" s="1110"/>
      <c r="F103" s="1110"/>
      <c r="G103" s="521" t="s">
        <v>28</v>
      </c>
      <c r="H103" s="449">
        <v>200</v>
      </c>
      <c r="I103" s="483">
        <v>2</v>
      </c>
      <c r="J103" s="1053"/>
      <c r="K103" s="353"/>
      <c r="L103" s="1060"/>
      <c r="M103" s="1060"/>
      <c r="N103" s="449">
        <v>200</v>
      </c>
      <c r="O103" s="483">
        <v>2</v>
      </c>
      <c r="P103" s="1053"/>
      <c r="Q103" s="353"/>
      <c r="R103" s="1129"/>
      <c r="S103" s="563"/>
      <c r="T103" s="1060"/>
      <c r="U103" s="1060"/>
      <c r="V103" s="1060"/>
      <c r="W103" s="224"/>
      <c r="X103" s="612"/>
      <c r="Y103" s="561"/>
      <c r="Z103" s="619"/>
      <c r="AC103" s="162"/>
      <c r="AD103" s="162"/>
      <c r="AE103" s="162"/>
      <c r="AF103" s="162"/>
    </row>
    <row r="104" spans="1:33" ht="12.75" customHeight="1" x14ac:dyDescent="0.2">
      <c r="A104" s="98" t="s">
        <v>46</v>
      </c>
      <c r="B104" s="1107">
        <v>108</v>
      </c>
      <c r="C104" s="709">
        <v>3</v>
      </c>
      <c r="D104" s="1058">
        <v>3</v>
      </c>
      <c r="E104" s="1107" t="s">
        <v>33</v>
      </c>
      <c r="F104" s="1107">
        <v>0</v>
      </c>
      <c r="G104" s="522" t="s">
        <v>28</v>
      </c>
      <c r="H104" s="523">
        <v>200</v>
      </c>
      <c r="I104" s="524">
        <v>2</v>
      </c>
      <c r="J104" s="1082"/>
      <c r="K104" s="354"/>
      <c r="L104" s="1060"/>
      <c r="M104" s="1060"/>
      <c r="N104" s="523">
        <v>200</v>
      </c>
      <c r="O104" s="524">
        <v>2</v>
      </c>
      <c r="P104" s="1082"/>
      <c r="Q104" s="354"/>
      <c r="R104" s="1120" t="s">
        <v>490</v>
      </c>
      <c r="S104" s="1122" t="s">
        <v>485</v>
      </c>
      <c r="T104" s="1060"/>
      <c r="U104" s="1060">
        <v>3</v>
      </c>
      <c r="V104" s="1060">
        <v>3</v>
      </c>
      <c r="W104" s="224"/>
      <c r="X104" s="612">
        <v>3</v>
      </c>
      <c r="Y104" s="561"/>
      <c r="Z104" s="619"/>
      <c r="AC104" s="162"/>
      <c r="AD104" s="162"/>
      <c r="AE104" s="162"/>
      <c r="AF104" s="162">
        <v>3</v>
      </c>
    </row>
    <row r="105" spans="1:33" ht="13.5" thickBot="1" x14ac:dyDescent="0.25">
      <c r="A105" s="116" t="s">
        <v>45</v>
      </c>
      <c r="B105" s="1107"/>
      <c r="C105" s="1058"/>
      <c r="D105" s="1058"/>
      <c r="E105" s="1107"/>
      <c r="F105" s="1107"/>
      <c r="G105" s="465" t="s">
        <v>28</v>
      </c>
      <c r="H105" s="457">
        <v>100</v>
      </c>
      <c r="I105" s="466">
        <v>4</v>
      </c>
      <c r="J105" s="1081"/>
      <c r="K105" s="355"/>
      <c r="L105" s="1060"/>
      <c r="M105" s="1060"/>
      <c r="N105" s="457">
        <v>100</v>
      </c>
      <c r="O105" s="466">
        <v>4</v>
      </c>
      <c r="P105" s="1081"/>
      <c r="Q105" s="355"/>
      <c r="R105" s="1117"/>
      <c r="S105" s="1123"/>
      <c r="T105" s="1060"/>
      <c r="U105" s="1060"/>
      <c r="V105" s="1060"/>
      <c r="W105" s="224"/>
      <c r="X105" s="612"/>
      <c r="Y105" s="561"/>
      <c r="Z105" s="619"/>
      <c r="AC105" s="162"/>
      <c r="AD105" s="162"/>
      <c r="AE105" s="162"/>
      <c r="AF105" s="162"/>
    </row>
    <row r="106" spans="1:33" x14ac:dyDescent="0.2">
      <c r="A106" s="94" t="s">
        <v>45</v>
      </c>
      <c r="B106" s="1110">
        <v>108</v>
      </c>
      <c r="C106" s="1059">
        <v>30</v>
      </c>
      <c r="D106" s="1059">
        <v>30</v>
      </c>
      <c r="E106" s="1110" t="s">
        <v>33</v>
      </c>
      <c r="F106" s="1110">
        <v>0</v>
      </c>
      <c r="G106" s="517" t="s">
        <v>28</v>
      </c>
      <c r="H106" s="459">
        <v>100</v>
      </c>
      <c r="I106" s="459">
        <v>4</v>
      </c>
      <c r="J106" s="1075"/>
      <c r="K106" s="367"/>
      <c r="L106" s="1060"/>
      <c r="M106" s="1060"/>
      <c r="N106" s="459">
        <v>100</v>
      </c>
      <c r="O106" s="459">
        <v>4</v>
      </c>
      <c r="P106" s="1075"/>
      <c r="Q106" s="367"/>
      <c r="R106" s="563"/>
      <c r="S106" s="563"/>
      <c r="T106" s="1060"/>
      <c r="U106" s="1060">
        <v>30</v>
      </c>
      <c r="V106" s="1060">
        <v>30</v>
      </c>
      <c r="W106" s="224"/>
      <c r="X106" s="612">
        <v>30</v>
      </c>
      <c r="Y106" s="561"/>
      <c r="Z106" s="619"/>
      <c r="AC106" s="162"/>
      <c r="AD106" s="162"/>
      <c r="AE106" s="162"/>
      <c r="AF106" s="162">
        <v>30</v>
      </c>
    </row>
    <row r="107" spans="1:33" ht="13.5" thickBot="1" x14ac:dyDescent="0.25">
      <c r="A107" s="91" t="s">
        <v>47</v>
      </c>
      <c r="B107" s="1110"/>
      <c r="C107" s="1059"/>
      <c r="D107" s="1059"/>
      <c r="E107" s="1110"/>
      <c r="F107" s="1110"/>
      <c r="G107" s="525"/>
      <c r="H107" s="526"/>
      <c r="I107" s="526"/>
      <c r="J107" s="1053"/>
      <c r="K107" s="1003"/>
      <c r="L107" s="1060"/>
      <c r="M107" s="1060"/>
      <c r="N107" s="526"/>
      <c r="O107" s="526"/>
      <c r="P107" s="1053"/>
      <c r="Q107" s="1003"/>
      <c r="R107" s="563"/>
      <c r="S107" s="563"/>
      <c r="T107" s="1060"/>
      <c r="U107" s="1060"/>
      <c r="V107" s="1060"/>
      <c r="W107" s="224"/>
      <c r="X107" s="612"/>
      <c r="Y107" s="561"/>
      <c r="Z107" s="619"/>
      <c r="AC107" s="162"/>
      <c r="AD107" s="162"/>
      <c r="AE107" s="162"/>
      <c r="AF107" s="162"/>
    </row>
    <row r="108" spans="1:33" ht="63.75" x14ac:dyDescent="0.2">
      <c r="A108" s="98" t="s">
        <v>47</v>
      </c>
      <c r="B108" s="1107">
        <v>89</v>
      </c>
      <c r="C108" s="1058">
        <v>233</v>
      </c>
      <c r="D108" s="1058">
        <v>233</v>
      </c>
      <c r="E108" s="1107" t="s">
        <v>33</v>
      </c>
      <c r="F108" s="1107"/>
      <c r="G108" s="522"/>
      <c r="H108" s="523"/>
      <c r="I108" s="523"/>
      <c r="J108" s="1082"/>
      <c r="K108" s="354" t="s">
        <v>48</v>
      </c>
      <c r="L108" s="1060"/>
      <c r="M108" s="1060"/>
      <c r="N108" s="523"/>
      <c r="O108" s="523"/>
      <c r="P108" s="1082"/>
      <c r="Q108" s="354" t="s">
        <v>48</v>
      </c>
      <c r="R108" s="563"/>
      <c r="S108" s="563"/>
      <c r="T108" s="1060">
        <v>233</v>
      </c>
      <c r="U108" s="1060"/>
      <c r="V108" s="1060">
        <v>233</v>
      </c>
      <c r="W108" s="224"/>
      <c r="X108" s="612"/>
      <c r="Y108" s="561"/>
      <c r="Z108" s="619">
        <v>233</v>
      </c>
      <c r="AC108" s="162"/>
      <c r="AD108" s="162"/>
      <c r="AE108" s="162"/>
      <c r="AF108" s="162">
        <v>233</v>
      </c>
    </row>
    <row r="109" spans="1:33" ht="26.25" thickBot="1" x14ac:dyDescent="0.25">
      <c r="A109" s="146" t="s">
        <v>65</v>
      </c>
      <c r="B109" s="1107"/>
      <c r="C109" s="1058"/>
      <c r="D109" s="1058"/>
      <c r="E109" s="1107"/>
      <c r="F109" s="1107"/>
      <c r="G109" s="454"/>
      <c r="H109" s="455"/>
      <c r="I109" s="455"/>
      <c r="J109" s="457"/>
      <c r="K109" s="356"/>
      <c r="L109" s="1060"/>
      <c r="M109" s="1060"/>
      <c r="N109" s="455"/>
      <c r="O109" s="455"/>
      <c r="P109" s="457"/>
      <c r="Q109" s="356"/>
      <c r="R109" s="563"/>
      <c r="S109" s="563"/>
      <c r="T109" s="1060"/>
      <c r="U109" s="1060"/>
      <c r="V109" s="1060"/>
      <c r="W109" s="224"/>
      <c r="X109" s="612"/>
      <c r="Y109" s="561"/>
      <c r="Z109" s="619"/>
      <c r="AC109" s="162"/>
      <c r="AD109" s="162"/>
      <c r="AE109" s="162"/>
      <c r="AF109" s="162"/>
    </row>
    <row r="110" spans="1:33" ht="39" thickBot="1" x14ac:dyDescent="0.25">
      <c r="A110" s="245" t="s">
        <v>169</v>
      </c>
      <c r="B110" s="246">
        <v>57</v>
      </c>
      <c r="C110" s="246">
        <v>79</v>
      </c>
      <c r="D110" s="246">
        <v>79</v>
      </c>
      <c r="E110" s="246"/>
      <c r="F110" s="246"/>
      <c r="G110" s="527"/>
      <c r="H110" s="528"/>
      <c r="I110" s="528"/>
      <c r="J110" s="528"/>
      <c r="K110" s="368"/>
      <c r="L110" s="1060" t="s">
        <v>170</v>
      </c>
      <c r="M110" s="1060"/>
      <c r="N110" s="528"/>
      <c r="O110" s="528"/>
      <c r="P110" s="528"/>
      <c r="Q110" s="368"/>
      <c r="R110" s="563" t="s">
        <v>382</v>
      </c>
      <c r="S110" s="563"/>
      <c r="T110" s="1060"/>
      <c r="U110" s="1060">
        <v>79</v>
      </c>
      <c r="V110" s="1060">
        <v>79</v>
      </c>
      <c r="W110" s="224"/>
      <c r="X110" s="612"/>
      <c r="Y110" s="561"/>
      <c r="Z110" s="619">
        <v>79</v>
      </c>
      <c r="AC110" s="162"/>
      <c r="AD110" s="162"/>
      <c r="AE110" s="162"/>
      <c r="AF110" s="162">
        <v>79</v>
      </c>
    </row>
    <row r="111" spans="1:33" ht="63.75" x14ac:dyDescent="0.2">
      <c r="A111" s="75" t="s">
        <v>47</v>
      </c>
      <c r="B111" s="1110">
        <v>108</v>
      </c>
      <c r="C111" s="1059">
        <v>468</v>
      </c>
      <c r="D111" s="1059">
        <v>468</v>
      </c>
      <c r="E111" s="1110" t="s">
        <v>33</v>
      </c>
      <c r="F111" s="1110"/>
      <c r="G111" s="1000"/>
      <c r="H111" s="512"/>
      <c r="I111" s="512"/>
      <c r="J111" s="444"/>
      <c r="K111" s="44" t="s">
        <v>49</v>
      </c>
      <c r="L111" s="1060"/>
      <c r="M111" s="1060"/>
      <c r="N111" s="512"/>
      <c r="O111" s="512"/>
      <c r="P111" s="444"/>
      <c r="Q111" s="44" t="s">
        <v>49</v>
      </c>
      <c r="R111" s="563"/>
      <c r="S111" s="563"/>
      <c r="T111" s="1060">
        <v>368</v>
      </c>
      <c r="U111" s="1060">
        <v>100</v>
      </c>
      <c r="V111" s="1060">
        <v>468</v>
      </c>
      <c r="W111" s="224"/>
      <c r="X111" s="612"/>
      <c r="Y111" s="561"/>
      <c r="Z111" s="619">
        <v>468</v>
      </c>
      <c r="AC111" s="162"/>
      <c r="AD111" s="162"/>
      <c r="AE111" s="162">
        <v>368</v>
      </c>
      <c r="AF111" s="162">
        <v>100</v>
      </c>
    </row>
    <row r="112" spans="1:33" ht="13.5" thickBot="1" x14ac:dyDescent="0.25">
      <c r="A112" s="147" t="s">
        <v>66</v>
      </c>
      <c r="B112" s="1110"/>
      <c r="C112" s="1059"/>
      <c r="D112" s="1059"/>
      <c r="E112" s="1110"/>
      <c r="F112" s="1110"/>
      <c r="G112" s="514" t="s">
        <v>28</v>
      </c>
      <c r="H112" s="1069">
        <v>100</v>
      </c>
      <c r="I112" s="1069">
        <v>2</v>
      </c>
      <c r="J112" s="1069"/>
      <c r="K112" s="44"/>
      <c r="L112" s="1060"/>
      <c r="M112" s="1060"/>
      <c r="N112" s="1069">
        <v>100</v>
      </c>
      <c r="O112" s="1069">
        <v>2</v>
      </c>
      <c r="P112" s="1069"/>
      <c r="Q112" s="44"/>
      <c r="R112" s="563"/>
      <c r="S112" s="563"/>
      <c r="T112" s="1060"/>
      <c r="U112" s="1060"/>
      <c r="V112" s="1060"/>
      <c r="W112" s="224"/>
      <c r="X112" s="612"/>
      <c r="Y112" s="561"/>
      <c r="Z112" s="619"/>
      <c r="AC112" s="162"/>
      <c r="AD112" s="162"/>
      <c r="AE112" s="162"/>
      <c r="AF112" s="162"/>
    </row>
    <row r="113" spans="1:32" ht="25.5" x14ac:dyDescent="0.2">
      <c r="A113" s="98" t="s">
        <v>46</v>
      </c>
      <c r="B113" s="1107">
        <v>219</v>
      </c>
      <c r="C113" s="1058"/>
      <c r="D113" s="1058"/>
      <c r="E113" s="1107" t="s">
        <v>496</v>
      </c>
      <c r="F113" s="1107">
        <v>114</v>
      </c>
      <c r="G113" s="522" t="s">
        <v>28</v>
      </c>
      <c r="H113" s="523">
        <v>200</v>
      </c>
      <c r="I113" s="523">
        <v>2</v>
      </c>
      <c r="J113" s="350"/>
      <c r="K113" s="350" t="s">
        <v>53</v>
      </c>
      <c r="L113" s="1060"/>
      <c r="M113" s="1060"/>
      <c r="N113" s="523">
        <v>200</v>
      </c>
      <c r="O113" s="523">
        <v>2</v>
      </c>
      <c r="P113" s="350"/>
      <c r="Q113" s="350" t="s">
        <v>53</v>
      </c>
      <c r="R113" s="1120" t="s">
        <v>490</v>
      </c>
      <c r="S113" s="563"/>
      <c r="T113" s="1060"/>
      <c r="U113" s="1060"/>
      <c r="V113" s="1060"/>
      <c r="W113" s="224"/>
      <c r="X113" s="612"/>
      <c r="Y113" s="561"/>
      <c r="Z113" s="619"/>
      <c r="AC113" s="162"/>
      <c r="AD113" s="162"/>
      <c r="AE113" s="162"/>
      <c r="AF113" s="162"/>
    </row>
    <row r="114" spans="1:32" x14ac:dyDescent="0.2">
      <c r="A114" s="107" t="s">
        <v>180</v>
      </c>
      <c r="B114" s="1107"/>
      <c r="C114" s="709">
        <v>114</v>
      </c>
      <c r="D114" s="1058">
        <v>114</v>
      </c>
      <c r="E114" s="1107"/>
      <c r="F114" s="1107"/>
      <c r="G114" s="451" t="s">
        <v>28</v>
      </c>
      <c r="H114" s="1081">
        <v>200</v>
      </c>
      <c r="I114" s="1081">
        <v>4</v>
      </c>
      <c r="J114" s="351"/>
      <c r="K114" s="351"/>
      <c r="L114" s="1060"/>
      <c r="M114" s="1060"/>
      <c r="N114" s="1081">
        <v>200</v>
      </c>
      <c r="O114" s="1081">
        <v>4</v>
      </c>
      <c r="P114" s="351"/>
      <c r="Q114" s="351"/>
      <c r="R114" s="1115"/>
      <c r="S114" s="711" t="s">
        <v>485</v>
      </c>
      <c r="T114" s="1060">
        <v>114</v>
      </c>
      <c r="U114" s="1060"/>
      <c r="V114" s="1060"/>
      <c r="W114" s="224">
        <v>114</v>
      </c>
      <c r="X114" s="612">
        <v>114</v>
      </c>
      <c r="Y114" s="561"/>
      <c r="Z114" s="619"/>
      <c r="AC114" s="162">
        <v>114</v>
      </c>
      <c r="AD114" s="162"/>
      <c r="AE114" s="162">
        <v>114</v>
      </c>
      <c r="AF114" s="162"/>
    </row>
    <row r="115" spans="1:32" x14ac:dyDescent="0.2">
      <c r="A115" s="107"/>
      <c r="B115" s="1107"/>
      <c r="C115" s="1058"/>
      <c r="D115" s="1058"/>
      <c r="E115" s="1107"/>
      <c r="F115" s="1107"/>
      <c r="G115" s="451"/>
      <c r="H115" s="1081">
        <v>100</v>
      </c>
      <c r="I115" s="1081">
        <v>2</v>
      </c>
      <c r="J115" s="351"/>
      <c r="K115" s="351"/>
      <c r="L115" s="1060"/>
      <c r="M115" s="1060"/>
      <c r="N115" s="1081">
        <v>100</v>
      </c>
      <c r="O115" s="1081">
        <v>2</v>
      </c>
      <c r="P115" s="351"/>
      <c r="Q115" s="351"/>
      <c r="R115" s="1117"/>
      <c r="S115" s="563"/>
      <c r="T115" s="1060"/>
      <c r="U115" s="1060"/>
      <c r="V115" s="1060"/>
      <c r="W115" s="224"/>
      <c r="X115" s="612"/>
      <c r="Y115" s="561"/>
      <c r="Z115" s="619"/>
      <c r="AC115" s="162"/>
      <c r="AD115" s="162"/>
      <c r="AE115" s="162"/>
      <c r="AF115" s="162"/>
    </row>
    <row r="116" spans="1:32" x14ac:dyDescent="0.2">
      <c r="A116" s="107"/>
      <c r="B116" s="1107"/>
      <c r="C116" s="1058"/>
      <c r="D116" s="1058"/>
      <c r="E116" s="1107"/>
      <c r="F116" s="1107"/>
      <c r="G116" s="451"/>
      <c r="H116" s="1081">
        <v>80</v>
      </c>
      <c r="I116" s="1081">
        <v>1</v>
      </c>
      <c r="J116" s="351"/>
      <c r="K116" s="351"/>
      <c r="L116" s="1060"/>
      <c r="M116" s="1060"/>
      <c r="N116" s="1081">
        <v>80</v>
      </c>
      <c r="O116" s="1081">
        <v>1</v>
      </c>
      <c r="P116" s="351"/>
      <c r="Q116" s="351"/>
      <c r="R116" s="563"/>
      <c r="S116" s="563"/>
      <c r="T116" s="1060"/>
      <c r="U116" s="1060"/>
      <c r="V116" s="1060"/>
      <c r="W116" s="224"/>
      <c r="X116" s="612"/>
      <c r="Y116" s="561"/>
      <c r="Z116" s="619"/>
      <c r="AC116" s="162"/>
      <c r="AD116" s="162"/>
      <c r="AE116" s="162"/>
      <c r="AF116" s="162"/>
    </row>
    <row r="117" spans="1:32" ht="13.5" thickBot="1" x14ac:dyDescent="0.25">
      <c r="A117" s="131"/>
      <c r="B117" s="1107"/>
      <c r="C117" s="1058"/>
      <c r="D117" s="1058"/>
      <c r="E117" s="1107"/>
      <c r="F117" s="1107"/>
      <c r="G117" s="465"/>
      <c r="H117" s="457">
        <v>50</v>
      </c>
      <c r="I117" s="457">
        <v>1</v>
      </c>
      <c r="J117" s="352"/>
      <c r="K117" s="352"/>
      <c r="L117" s="1060"/>
      <c r="M117" s="1060"/>
      <c r="N117" s="457">
        <v>50</v>
      </c>
      <c r="O117" s="457">
        <v>1</v>
      </c>
      <c r="P117" s="352"/>
      <c r="Q117" s="352"/>
      <c r="R117" s="563"/>
      <c r="S117" s="563"/>
      <c r="T117" s="1060"/>
      <c r="U117" s="1060"/>
      <c r="V117" s="1060"/>
      <c r="W117" s="224"/>
      <c r="X117" s="612"/>
      <c r="Y117" s="561"/>
      <c r="Z117" s="619"/>
      <c r="AC117" s="162"/>
      <c r="AD117" s="162"/>
      <c r="AE117" s="162"/>
      <c r="AF117" s="162"/>
    </row>
    <row r="118" spans="1:32" ht="38.25" x14ac:dyDescent="0.2">
      <c r="A118" s="1016" t="s">
        <v>180</v>
      </c>
      <c r="B118" s="1110">
        <v>219</v>
      </c>
      <c r="C118" s="1059"/>
      <c r="D118" s="1059"/>
      <c r="E118" s="1110" t="s">
        <v>30</v>
      </c>
      <c r="F118" s="1110">
        <f>16+11</f>
        <v>27</v>
      </c>
      <c r="G118" s="517" t="s">
        <v>28</v>
      </c>
      <c r="H118" s="518">
        <v>200</v>
      </c>
      <c r="I118" s="518">
        <v>4</v>
      </c>
      <c r="J118" s="444"/>
      <c r="K118" s="357" t="s">
        <v>52</v>
      </c>
      <c r="L118" s="1060"/>
      <c r="M118" s="1060"/>
      <c r="N118" s="518">
        <v>200</v>
      </c>
      <c r="O118" s="518">
        <v>4</v>
      </c>
      <c r="P118" s="444"/>
      <c r="Q118" s="357" t="s">
        <v>52</v>
      </c>
      <c r="R118" s="563"/>
      <c r="S118" s="563"/>
      <c r="T118" s="550">
        <v>16</v>
      </c>
      <c r="U118" s="1060">
        <v>11</v>
      </c>
      <c r="V118" s="1060"/>
      <c r="W118" s="224">
        <v>27</v>
      </c>
      <c r="X118" s="612">
        <v>27</v>
      </c>
      <c r="Y118" s="561"/>
      <c r="Z118" s="619"/>
      <c r="AC118" s="162">
        <v>16</v>
      </c>
      <c r="AD118" s="162">
        <v>11</v>
      </c>
      <c r="AE118" s="162">
        <v>16</v>
      </c>
      <c r="AF118" s="162">
        <v>11</v>
      </c>
    </row>
    <row r="119" spans="1:32" x14ac:dyDescent="0.2">
      <c r="A119" s="74"/>
      <c r="B119" s="1110"/>
      <c r="C119" s="1059">
        <v>27</v>
      </c>
      <c r="D119" s="1059">
        <v>27</v>
      </c>
      <c r="E119" s="1110"/>
      <c r="F119" s="1110"/>
      <c r="G119" s="514"/>
      <c r="H119" s="1032">
        <v>100</v>
      </c>
      <c r="I119" s="1032">
        <v>2</v>
      </c>
      <c r="J119" s="1069"/>
      <c r="K119" s="44"/>
      <c r="L119" s="1060"/>
      <c r="M119" s="1060"/>
      <c r="N119" s="1032">
        <v>100</v>
      </c>
      <c r="O119" s="1032">
        <v>2</v>
      </c>
      <c r="P119" s="1069"/>
      <c r="Q119" s="44"/>
      <c r="R119" s="563"/>
      <c r="S119" s="563"/>
      <c r="T119" s="1060"/>
      <c r="U119" s="1060"/>
      <c r="V119" s="1060"/>
      <c r="W119" s="224"/>
      <c r="X119" s="612"/>
      <c r="Y119" s="561"/>
      <c r="Z119" s="619"/>
      <c r="AC119" s="162"/>
      <c r="AD119" s="162"/>
      <c r="AE119" s="162"/>
      <c r="AF119" s="162"/>
    </row>
    <row r="120" spans="1:32" x14ac:dyDescent="0.2">
      <c r="A120" s="74"/>
      <c r="B120" s="1110"/>
      <c r="C120" s="1059"/>
      <c r="D120" s="1059"/>
      <c r="E120" s="1110"/>
      <c r="F120" s="1110"/>
      <c r="G120" s="514"/>
      <c r="H120" s="1032">
        <v>80</v>
      </c>
      <c r="I120" s="1032">
        <v>1</v>
      </c>
      <c r="J120" s="1069"/>
      <c r="K120" s="44"/>
      <c r="L120" s="1060"/>
      <c r="M120" s="1060"/>
      <c r="N120" s="1032">
        <v>80</v>
      </c>
      <c r="O120" s="1032">
        <v>1</v>
      </c>
      <c r="P120" s="1069"/>
      <c r="Q120" s="44"/>
      <c r="R120" s="563"/>
      <c r="S120" s="563"/>
      <c r="T120" s="1060"/>
      <c r="U120" s="1060"/>
      <c r="V120" s="1060"/>
      <c r="W120" s="224"/>
      <c r="X120" s="612"/>
      <c r="Y120" s="561"/>
      <c r="Z120" s="619"/>
      <c r="AC120" s="162"/>
      <c r="AD120" s="162"/>
      <c r="AE120" s="162"/>
      <c r="AF120" s="162"/>
    </row>
    <row r="121" spans="1:32" x14ac:dyDescent="0.2">
      <c r="A121" s="130"/>
      <c r="B121" s="1110"/>
      <c r="C121" s="1059"/>
      <c r="D121" s="1059"/>
      <c r="E121" s="1110"/>
      <c r="F121" s="1110"/>
      <c r="G121" s="519"/>
      <c r="H121" s="1076">
        <v>50</v>
      </c>
      <c r="I121" s="1076">
        <v>1</v>
      </c>
      <c r="J121" s="1069"/>
      <c r="K121" s="44"/>
      <c r="L121" s="1060"/>
      <c r="M121" s="1060"/>
      <c r="N121" s="1076">
        <v>50</v>
      </c>
      <c r="O121" s="1076">
        <v>1</v>
      </c>
      <c r="P121" s="1069"/>
      <c r="Q121" s="44"/>
      <c r="R121" s="563"/>
      <c r="S121" s="563"/>
      <c r="T121" s="1060"/>
      <c r="U121" s="1060"/>
      <c r="V121" s="1060"/>
      <c r="W121" s="224"/>
      <c r="X121" s="612"/>
      <c r="Y121" s="561"/>
      <c r="Z121" s="619"/>
      <c r="AC121" s="162"/>
      <c r="AD121" s="162"/>
      <c r="AE121" s="162"/>
      <c r="AF121" s="162"/>
    </row>
    <row r="122" spans="1:32" ht="13.5" thickBot="1" x14ac:dyDescent="0.25">
      <c r="A122" s="625" t="s">
        <v>50</v>
      </c>
      <c r="B122" s="1121"/>
      <c r="C122" s="1055"/>
      <c r="D122" s="1055"/>
      <c r="E122" s="1121"/>
      <c r="F122" s="1121"/>
      <c r="G122" s="626"/>
      <c r="H122" s="1069"/>
      <c r="I122" s="1069"/>
      <c r="J122" s="1069"/>
      <c r="K122" s="44"/>
      <c r="L122" s="1075"/>
      <c r="M122" s="1075"/>
      <c r="N122" s="1069"/>
      <c r="O122" s="1069"/>
      <c r="P122" s="1069"/>
      <c r="Q122" s="44"/>
      <c r="R122" s="1063"/>
      <c r="S122" s="1063"/>
      <c r="T122" s="1075"/>
      <c r="U122" s="1075"/>
      <c r="V122" s="1075"/>
      <c r="W122" s="306"/>
      <c r="X122" s="627"/>
      <c r="Y122" s="628"/>
      <c r="Z122" s="629"/>
      <c r="AC122" s="162"/>
      <c r="AD122" s="162"/>
      <c r="AE122" s="162"/>
      <c r="AF122" s="162"/>
    </row>
    <row r="123" spans="1:32" ht="38.25" x14ac:dyDescent="0.2">
      <c r="A123" s="118" t="s">
        <v>479</v>
      </c>
      <c r="B123" s="1112">
        <v>219</v>
      </c>
      <c r="C123" s="1079"/>
      <c r="D123" s="1079"/>
      <c r="E123" s="1112" t="s">
        <v>30</v>
      </c>
      <c r="F123" s="1112"/>
      <c r="G123" s="450" t="s">
        <v>28</v>
      </c>
      <c r="H123" s="471">
        <v>200</v>
      </c>
      <c r="I123" s="471">
        <v>4</v>
      </c>
      <c r="J123" s="1082"/>
      <c r="K123" s="354" t="s">
        <v>54</v>
      </c>
      <c r="L123" s="512"/>
      <c r="M123" s="512"/>
      <c r="N123" s="471">
        <v>200</v>
      </c>
      <c r="O123" s="471">
        <v>4</v>
      </c>
      <c r="P123" s="1082"/>
      <c r="Q123" s="354" t="s">
        <v>54</v>
      </c>
      <c r="R123" s="630"/>
      <c r="S123" s="630"/>
      <c r="T123" s="512">
        <v>246</v>
      </c>
      <c r="U123" s="512">
        <v>86</v>
      </c>
      <c r="V123" s="512">
        <v>332</v>
      </c>
      <c r="W123" s="631"/>
      <c r="X123" s="632">
        <v>332</v>
      </c>
      <c r="Y123" s="633"/>
      <c r="Z123" s="634"/>
      <c r="AB123">
        <v>332</v>
      </c>
      <c r="AC123" s="162"/>
      <c r="AD123" s="162"/>
      <c r="AE123" s="162">
        <v>246</v>
      </c>
      <c r="AF123" s="162">
        <v>86</v>
      </c>
    </row>
    <row r="124" spans="1:32" x14ac:dyDescent="0.2">
      <c r="A124" s="132"/>
      <c r="B124" s="1107"/>
      <c r="C124" s="1058">
        <v>332</v>
      </c>
      <c r="D124" s="1058">
        <v>332</v>
      </c>
      <c r="E124" s="1107"/>
      <c r="F124" s="1107"/>
      <c r="G124" s="451"/>
      <c r="H124" s="461">
        <v>100</v>
      </c>
      <c r="I124" s="461">
        <v>2</v>
      </c>
      <c r="J124" s="1081"/>
      <c r="K124" s="355"/>
      <c r="L124" s="1060"/>
      <c r="M124" s="1060"/>
      <c r="N124" s="461">
        <v>100</v>
      </c>
      <c r="O124" s="461">
        <v>2</v>
      </c>
      <c r="P124" s="1081"/>
      <c r="Q124" s="355"/>
      <c r="R124" s="563"/>
      <c r="S124" s="563"/>
      <c r="T124" s="1060"/>
      <c r="U124" s="1060"/>
      <c r="V124" s="1060"/>
      <c r="W124" s="224"/>
      <c r="X124" s="612"/>
      <c r="Y124" s="561"/>
      <c r="Z124" s="619"/>
      <c r="AC124" s="162"/>
      <c r="AD124" s="162"/>
      <c r="AE124" s="162"/>
      <c r="AF124" s="162"/>
    </row>
    <row r="125" spans="1:32" x14ac:dyDescent="0.2">
      <c r="A125" s="132"/>
      <c r="B125" s="1107"/>
      <c r="C125" s="1058"/>
      <c r="D125" s="1058"/>
      <c r="E125" s="1107"/>
      <c r="F125" s="1107"/>
      <c r="G125" s="451"/>
      <c r="H125" s="461">
        <v>80</v>
      </c>
      <c r="I125" s="461">
        <v>1</v>
      </c>
      <c r="J125" s="1081"/>
      <c r="K125" s="355"/>
      <c r="L125" s="1060"/>
      <c r="M125" s="1060"/>
      <c r="N125" s="461">
        <v>80</v>
      </c>
      <c r="O125" s="461">
        <v>1</v>
      </c>
      <c r="P125" s="1081"/>
      <c r="Q125" s="1114" t="s">
        <v>545</v>
      </c>
      <c r="R125" s="563"/>
      <c r="S125" s="563"/>
      <c r="T125" s="1060"/>
      <c r="U125" s="1060"/>
      <c r="V125" s="1060"/>
      <c r="W125" s="224"/>
      <c r="X125" s="612"/>
      <c r="Y125" s="561"/>
      <c r="Z125" s="619"/>
      <c r="AC125" s="162"/>
      <c r="AD125" s="162"/>
      <c r="AE125" s="162"/>
      <c r="AF125" s="162"/>
    </row>
    <row r="126" spans="1:32" x14ac:dyDescent="0.2">
      <c r="A126" s="133"/>
      <c r="B126" s="1107"/>
      <c r="C126" s="1058"/>
      <c r="D126" s="1058"/>
      <c r="E126" s="1107"/>
      <c r="F126" s="1107"/>
      <c r="G126" s="452"/>
      <c r="H126" s="453">
        <v>50</v>
      </c>
      <c r="I126" s="453">
        <v>1</v>
      </c>
      <c r="J126" s="1081"/>
      <c r="K126" s="351"/>
      <c r="L126" s="1060"/>
      <c r="M126" s="1060"/>
      <c r="N126" s="453">
        <v>50</v>
      </c>
      <c r="O126" s="453">
        <v>1</v>
      </c>
      <c r="P126" s="1081"/>
      <c r="Q126" s="1115"/>
      <c r="R126" s="563"/>
      <c r="S126" s="563"/>
      <c r="T126" s="1060"/>
      <c r="U126" s="1060"/>
      <c r="V126" s="1060"/>
      <c r="W126" s="224"/>
      <c r="X126" s="612"/>
      <c r="Y126" s="561"/>
      <c r="Z126" s="619"/>
      <c r="AC126" s="162"/>
      <c r="AD126" s="162"/>
      <c r="AE126" s="162"/>
      <c r="AF126" s="162"/>
    </row>
    <row r="127" spans="1:32" ht="13.5" thickBot="1" x14ac:dyDescent="0.25">
      <c r="A127" s="100" t="s">
        <v>51</v>
      </c>
      <c r="B127" s="1113"/>
      <c r="C127" s="1080"/>
      <c r="D127" s="1080"/>
      <c r="E127" s="1113"/>
      <c r="F127" s="1113"/>
      <c r="G127" s="529" t="s">
        <v>28</v>
      </c>
      <c r="H127" s="455">
        <v>150</v>
      </c>
      <c r="I127" s="455">
        <v>4</v>
      </c>
      <c r="J127" s="457"/>
      <c r="K127" s="356"/>
      <c r="L127" s="526"/>
      <c r="M127" s="526"/>
      <c r="N127" s="455">
        <v>150</v>
      </c>
      <c r="O127" s="455">
        <v>4</v>
      </c>
      <c r="P127" s="457"/>
      <c r="Q127" s="356"/>
      <c r="R127" s="635"/>
      <c r="S127" s="635"/>
      <c r="T127" s="526"/>
      <c r="U127" s="526"/>
      <c r="V127" s="526"/>
      <c r="W127" s="636"/>
      <c r="X127" s="624"/>
      <c r="Y127" s="622"/>
      <c r="Z127" s="620"/>
      <c r="AC127" s="162"/>
      <c r="AD127" s="162"/>
      <c r="AE127" s="162"/>
      <c r="AF127" s="162"/>
    </row>
    <row r="128" spans="1:32" ht="12.75" customHeight="1" x14ac:dyDescent="0.2">
      <c r="A128" s="111" t="s">
        <v>51</v>
      </c>
      <c r="B128" s="733"/>
      <c r="C128" s="733"/>
      <c r="D128" s="733"/>
      <c r="E128" s="733"/>
      <c r="F128" s="733"/>
      <c r="G128" s="452" t="s">
        <v>28</v>
      </c>
      <c r="H128" s="487">
        <v>150</v>
      </c>
      <c r="I128" s="487">
        <v>4</v>
      </c>
      <c r="J128" s="1081"/>
      <c r="K128" s="355"/>
      <c r="L128" s="1076"/>
      <c r="M128" s="1076"/>
      <c r="N128" s="487">
        <v>150</v>
      </c>
      <c r="O128" s="487">
        <v>4</v>
      </c>
      <c r="P128" s="1081"/>
      <c r="Q128" s="1116" t="s">
        <v>546</v>
      </c>
      <c r="R128" s="1064"/>
      <c r="S128" s="1064"/>
      <c r="T128" s="1076"/>
      <c r="U128" s="1076"/>
      <c r="V128" s="1076"/>
      <c r="W128" s="307"/>
      <c r="X128" s="615"/>
      <c r="Y128" s="609"/>
      <c r="Z128" s="618"/>
      <c r="AC128" s="162"/>
      <c r="AD128" s="162"/>
      <c r="AE128" s="162"/>
      <c r="AF128" s="162"/>
    </row>
    <row r="129" spans="1:32" x14ac:dyDescent="0.2">
      <c r="A129" s="107" t="s">
        <v>511</v>
      </c>
      <c r="B129" s="1058">
        <v>219</v>
      </c>
      <c r="C129" s="1058">
        <v>44</v>
      </c>
      <c r="D129" s="1058">
        <v>44</v>
      </c>
      <c r="E129" s="1058" t="s">
        <v>30</v>
      </c>
      <c r="F129" s="1058"/>
      <c r="G129" s="451" t="s">
        <v>28</v>
      </c>
      <c r="H129" s="474">
        <v>50</v>
      </c>
      <c r="I129" s="473">
        <v>2</v>
      </c>
      <c r="J129" s="1081"/>
      <c r="K129" s="355"/>
      <c r="L129" s="1060"/>
      <c r="M129" s="1060"/>
      <c r="N129" s="474">
        <v>50</v>
      </c>
      <c r="O129" s="473">
        <v>2</v>
      </c>
      <c r="P129" s="1081"/>
      <c r="Q129" s="1117"/>
      <c r="R129" s="563"/>
      <c r="S129" s="563"/>
      <c r="T129" s="1060"/>
      <c r="U129" s="1060">
        <v>44</v>
      </c>
      <c r="V129" s="1060">
        <v>44</v>
      </c>
      <c r="W129" s="224"/>
      <c r="X129" s="612">
        <v>44</v>
      </c>
      <c r="Y129" s="561"/>
      <c r="Z129" s="619"/>
      <c r="AB129">
        <v>44</v>
      </c>
      <c r="AC129" s="162"/>
      <c r="AD129" s="162"/>
      <c r="AE129" s="162"/>
      <c r="AF129" s="162">
        <v>44</v>
      </c>
    </row>
    <row r="130" spans="1:32" ht="26.25" thickBot="1" x14ac:dyDescent="0.25">
      <c r="A130" s="100" t="s">
        <v>510</v>
      </c>
      <c r="B130" s="1058">
        <v>57</v>
      </c>
      <c r="C130" s="1058">
        <v>10</v>
      </c>
      <c r="D130" s="1058">
        <v>10</v>
      </c>
      <c r="E130" s="1058"/>
      <c r="F130" s="1058"/>
      <c r="G130" s="454" t="s">
        <v>34</v>
      </c>
      <c r="H130" s="530">
        <v>40</v>
      </c>
      <c r="I130" s="456">
        <v>2</v>
      </c>
      <c r="J130" s="457"/>
      <c r="K130" s="356"/>
      <c r="L130" s="1060"/>
      <c r="M130" s="1060"/>
      <c r="N130" s="530">
        <v>40</v>
      </c>
      <c r="O130" s="456">
        <v>2</v>
      </c>
      <c r="P130" s="734"/>
      <c r="Q130" s="734" t="s">
        <v>512</v>
      </c>
      <c r="R130" s="563"/>
      <c r="S130" s="563"/>
      <c r="T130" s="1060">
        <v>10</v>
      </c>
      <c r="U130" s="1060"/>
      <c r="V130" s="1060">
        <v>10</v>
      </c>
      <c r="W130" s="224"/>
      <c r="X130" s="612"/>
      <c r="Y130" s="561"/>
      <c r="Z130" s="619">
        <v>10</v>
      </c>
      <c r="AC130" s="162"/>
      <c r="AD130" s="162"/>
      <c r="AE130" s="162">
        <v>10</v>
      </c>
      <c r="AF130" s="162"/>
    </row>
    <row r="131" spans="1:32" x14ac:dyDescent="0.2">
      <c r="A131" s="134" t="s">
        <v>55</v>
      </c>
      <c r="B131" s="1107">
        <v>219</v>
      </c>
      <c r="C131" s="1058">
        <v>117</v>
      </c>
      <c r="D131" s="1058">
        <v>117</v>
      </c>
      <c r="E131" s="1107" t="s">
        <v>30</v>
      </c>
      <c r="F131" s="1107"/>
      <c r="G131" s="522" t="s">
        <v>57</v>
      </c>
      <c r="H131" s="523">
        <v>40</v>
      </c>
      <c r="I131" s="523">
        <v>2</v>
      </c>
      <c r="J131" s="1082"/>
      <c r="K131" s="350"/>
      <c r="L131" s="1060"/>
      <c r="M131" s="1060"/>
      <c r="N131" s="523">
        <v>40</v>
      </c>
      <c r="O131" s="523">
        <v>2</v>
      </c>
      <c r="P131" s="1081"/>
      <c r="Q131" s="1118" t="s">
        <v>546</v>
      </c>
      <c r="R131" s="563"/>
      <c r="S131" s="563"/>
      <c r="T131" s="1060"/>
      <c r="U131" s="1060">
        <v>117</v>
      </c>
      <c r="V131" s="1060">
        <v>117</v>
      </c>
      <c r="W131" s="224"/>
      <c r="X131" s="612">
        <v>117</v>
      </c>
      <c r="Y131" s="561"/>
      <c r="Z131" s="619"/>
      <c r="AB131">
        <v>117</v>
      </c>
      <c r="AC131" s="162"/>
      <c r="AD131" s="162"/>
      <c r="AE131" s="162"/>
      <c r="AF131" s="162">
        <v>117</v>
      </c>
    </row>
    <row r="132" spans="1:32" ht="13.5" thickBot="1" x14ac:dyDescent="0.25">
      <c r="A132" s="135" t="s">
        <v>56</v>
      </c>
      <c r="B132" s="1107"/>
      <c r="C132" s="1058"/>
      <c r="D132" s="1058"/>
      <c r="E132" s="1107"/>
      <c r="F132" s="1107"/>
      <c r="G132" s="454" t="s">
        <v>34</v>
      </c>
      <c r="H132" s="455">
        <v>40</v>
      </c>
      <c r="I132" s="455">
        <v>2</v>
      </c>
      <c r="J132" s="457"/>
      <c r="K132" s="352"/>
      <c r="L132" s="1060"/>
      <c r="M132" s="1060"/>
      <c r="N132" s="455">
        <v>40</v>
      </c>
      <c r="O132" s="455">
        <v>2</v>
      </c>
      <c r="P132" s="457"/>
      <c r="Q132" s="1119"/>
      <c r="R132" s="563"/>
      <c r="S132" s="563"/>
      <c r="T132" s="1060"/>
      <c r="U132" s="1060"/>
      <c r="V132" s="1060"/>
      <c r="W132" s="224"/>
      <c r="X132" s="612"/>
      <c r="Y132" s="561"/>
      <c r="Z132" s="619"/>
      <c r="AC132" s="162"/>
      <c r="AD132" s="162"/>
      <c r="AE132" s="162"/>
      <c r="AF132" s="162"/>
    </row>
    <row r="133" spans="1:32" x14ac:dyDescent="0.2">
      <c r="A133" s="76" t="s">
        <v>56</v>
      </c>
      <c r="B133" s="1110">
        <v>57</v>
      </c>
      <c r="C133" s="1059">
        <v>6</v>
      </c>
      <c r="D133" s="1059">
        <v>6</v>
      </c>
      <c r="E133" s="1111" t="s">
        <v>392</v>
      </c>
      <c r="F133" s="1110"/>
      <c r="G133" s="531" t="s">
        <v>34</v>
      </c>
      <c r="H133" s="446">
        <v>40</v>
      </c>
      <c r="I133" s="446">
        <v>20</v>
      </c>
      <c r="J133" s="1032"/>
      <c r="K133" s="44"/>
      <c r="L133" s="1060"/>
      <c r="M133" s="1060"/>
      <c r="N133" s="446">
        <v>40</v>
      </c>
      <c r="O133" s="446">
        <v>20</v>
      </c>
      <c r="P133" s="1032"/>
      <c r="Q133" s="44"/>
      <c r="R133" s="563"/>
      <c r="S133" s="563"/>
      <c r="T133" s="1060"/>
      <c r="U133" s="1060"/>
      <c r="V133" s="1060"/>
      <c r="W133" s="224"/>
      <c r="X133" s="612"/>
      <c r="Y133" s="561"/>
      <c r="Z133" s="619"/>
      <c r="AC133" s="162"/>
      <c r="AD133" s="162"/>
      <c r="AE133" s="162"/>
      <c r="AF133" s="162"/>
    </row>
    <row r="134" spans="1:32" ht="13.5" thickBot="1" x14ac:dyDescent="0.25">
      <c r="A134" s="148" t="s">
        <v>514</v>
      </c>
      <c r="B134" s="1110"/>
      <c r="C134" s="1059"/>
      <c r="D134" s="1059"/>
      <c r="E134" s="1111"/>
      <c r="F134" s="1110"/>
      <c r="G134" s="525"/>
      <c r="H134" s="532"/>
      <c r="I134" s="532"/>
      <c r="J134" s="516"/>
      <c r="K134" s="353"/>
      <c r="L134" s="1060"/>
      <c r="M134" s="1060"/>
      <c r="N134" s="532"/>
      <c r="O134" s="532"/>
      <c r="P134" s="516"/>
      <c r="Q134" s="353"/>
      <c r="R134" s="563"/>
      <c r="S134" s="563"/>
      <c r="T134" s="1060">
        <v>6</v>
      </c>
      <c r="U134" s="1060"/>
      <c r="V134" s="1060">
        <v>6</v>
      </c>
      <c r="W134" s="224"/>
      <c r="X134" s="612"/>
      <c r="Y134" s="561"/>
      <c r="Z134" s="619">
        <v>6</v>
      </c>
      <c r="AC134" s="162"/>
      <c r="AD134" s="162"/>
      <c r="AE134" s="162">
        <v>6</v>
      </c>
      <c r="AF134" s="162"/>
    </row>
    <row r="135" spans="1:32" x14ac:dyDescent="0.2">
      <c r="A135" s="98" t="s">
        <v>56</v>
      </c>
      <c r="B135" s="1107">
        <v>219</v>
      </c>
      <c r="C135" s="1058"/>
      <c r="D135" s="1058"/>
      <c r="E135" s="1107" t="s">
        <v>30</v>
      </c>
      <c r="F135" s="1107"/>
      <c r="G135" s="522" t="s">
        <v>34</v>
      </c>
      <c r="H135" s="524">
        <v>40</v>
      </c>
      <c r="I135" s="524">
        <v>2</v>
      </c>
      <c r="J135" s="1082"/>
      <c r="K135" s="354"/>
      <c r="L135" s="1060"/>
      <c r="M135" s="1060"/>
      <c r="N135" s="524">
        <v>40</v>
      </c>
      <c r="O135" s="524">
        <v>2</v>
      </c>
      <c r="P135" s="1082"/>
      <c r="Q135" s="354"/>
      <c r="R135" s="563"/>
      <c r="S135" s="563"/>
      <c r="T135" s="1060"/>
      <c r="U135" s="1060"/>
      <c r="V135" s="1060"/>
      <c r="W135" s="224"/>
      <c r="X135" s="612"/>
      <c r="Y135" s="561"/>
      <c r="Z135" s="619"/>
      <c r="AC135" s="162"/>
      <c r="AD135" s="162"/>
      <c r="AE135" s="162"/>
      <c r="AF135" s="162"/>
    </row>
    <row r="136" spans="1:32" x14ac:dyDescent="0.2">
      <c r="A136" s="107" t="s">
        <v>58</v>
      </c>
      <c r="B136" s="1107"/>
      <c r="C136" s="1058">
        <v>12</v>
      </c>
      <c r="D136" s="1058">
        <v>12</v>
      </c>
      <c r="E136" s="1107"/>
      <c r="F136" s="1107"/>
      <c r="G136" s="451" t="s">
        <v>28</v>
      </c>
      <c r="H136" s="461">
        <v>50</v>
      </c>
      <c r="I136" s="461">
        <v>2</v>
      </c>
      <c r="J136" s="1081"/>
      <c r="K136" s="355"/>
      <c r="L136" s="1060"/>
      <c r="M136" s="1060"/>
      <c r="N136" s="461">
        <v>50</v>
      </c>
      <c r="O136" s="461">
        <v>2</v>
      </c>
      <c r="P136" s="1081"/>
      <c r="Q136" s="355"/>
      <c r="R136" s="563"/>
      <c r="S136" s="563"/>
      <c r="T136" s="1060"/>
      <c r="U136" s="1060">
        <v>12</v>
      </c>
      <c r="V136" s="1060">
        <v>12</v>
      </c>
      <c r="W136" s="224"/>
      <c r="X136" s="612">
        <v>12</v>
      </c>
      <c r="Y136" s="561"/>
      <c r="Z136" s="619"/>
      <c r="AB136">
        <v>12</v>
      </c>
      <c r="AC136" s="162"/>
      <c r="AD136" s="162"/>
      <c r="AE136" s="162"/>
      <c r="AF136" s="162">
        <v>12</v>
      </c>
    </row>
    <row r="137" spans="1:32" ht="13.5" thickBot="1" x14ac:dyDescent="0.25">
      <c r="A137" s="116"/>
      <c r="B137" s="1107"/>
      <c r="C137" s="1058"/>
      <c r="D137" s="1058"/>
      <c r="E137" s="1107"/>
      <c r="F137" s="1107"/>
      <c r="G137" s="465" t="s">
        <v>34</v>
      </c>
      <c r="H137" s="466">
        <v>40</v>
      </c>
      <c r="I137" s="466">
        <v>2</v>
      </c>
      <c r="J137" s="457"/>
      <c r="K137" s="356"/>
      <c r="L137" s="1060"/>
      <c r="M137" s="1060"/>
      <c r="N137" s="466">
        <v>40</v>
      </c>
      <c r="O137" s="466">
        <v>2</v>
      </c>
      <c r="P137" s="457"/>
      <c r="Q137" s="356"/>
      <c r="R137" s="563"/>
      <c r="S137" s="563"/>
      <c r="T137" s="1060"/>
      <c r="U137" s="1060"/>
      <c r="V137" s="1060"/>
      <c r="W137" s="224"/>
      <c r="X137" s="612"/>
      <c r="Y137" s="561"/>
      <c r="Z137" s="619"/>
      <c r="AC137" s="162"/>
      <c r="AD137" s="162"/>
      <c r="AE137" s="162"/>
      <c r="AF137" s="162"/>
    </row>
    <row r="138" spans="1:32" x14ac:dyDescent="0.2">
      <c r="A138" s="94" t="s">
        <v>58</v>
      </c>
      <c r="B138" s="1110">
        <v>57</v>
      </c>
      <c r="C138" s="1059"/>
      <c r="D138" s="1059"/>
      <c r="E138" s="1110" t="s">
        <v>394</v>
      </c>
      <c r="F138" s="1110"/>
      <c r="G138" s="517" t="s">
        <v>28</v>
      </c>
      <c r="H138" s="459">
        <v>50</v>
      </c>
      <c r="I138" s="459">
        <v>2</v>
      </c>
      <c r="J138" s="444"/>
      <c r="K138" s="357"/>
      <c r="L138" s="1060"/>
      <c r="M138" s="1060"/>
      <c r="N138" s="459">
        <v>50</v>
      </c>
      <c r="O138" s="459">
        <v>2</v>
      </c>
      <c r="P138" s="444"/>
      <c r="Q138" s="357"/>
      <c r="R138" s="563"/>
      <c r="S138" s="563"/>
      <c r="T138" s="1060"/>
      <c r="U138" s="1060"/>
      <c r="V138" s="1060"/>
      <c r="W138" s="224"/>
      <c r="X138" s="612"/>
      <c r="Y138" s="561"/>
      <c r="Z138" s="619"/>
      <c r="AC138" s="162"/>
      <c r="AD138" s="162"/>
      <c r="AE138" s="162"/>
      <c r="AF138" s="162"/>
    </row>
    <row r="139" spans="1:32" x14ac:dyDescent="0.2">
      <c r="A139" s="76"/>
      <c r="B139" s="1110"/>
      <c r="C139" s="1059">
        <v>6</v>
      </c>
      <c r="D139" s="1059">
        <v>6</v>
      </c>
      <c r="E139" s="1110"/>
      <c r="F139" s="1110"/>
      <c r="G139" s="519" t="s">
        <v>34</v>
      </c>
      <c r="H139" s="446">
        <v>40</v>
      </c>
      <c r="I139" s="446">
        <v>2</v>
      </c>
      <c r="J139" s="1069"/>
      <c r="K139" s="44"/>
      <c r="L139" s="1060"/>
      <c r="M139" s="1060"/>
      <c r="N139" s="446">
        <v>40</v>
      </c>
      <c r="O139" s="446">
        <v>2</v>
      </c>
      <c r="P139" s="1069"/>
      <c r="Q139" s="44"/>
      <c r="R139" s="563"/>
      <c r="S139" s="563"/>
      <c r="T139" s="1060">
        <v>6</v>
      </c>
      <c r="U139" s="1060"/>
      <c r="V139" s="1060">
        <v>6</v>
      </c>
      <c r="W139" s="224"/>
      <c r="X139" s="612"/>
      <c r="Y139" s="561"/>
      <c r="Z139" s="619">
        <v>6</v>
      </c>
      <c r="AC139" s="162"/>
      <c r="AD139" s="162"/>
      <c r="AE139" s="162">
        <v>6</v>
      </c>
      <c r="AF139" s="162"/>
    </row>
    <row r="140" spans="1:32" ht="13.5" thickBot="1" x14ac:dyDescent="0.25">
      <c r="A140" s="147" t="s">
        <v>67</v>
      </c>
      <c r="B140" s="1110"/>
      <c r="C140" s="1059"/>
      <c r="D140" s="1059"/>
      <c r="E140" s="1110"/>
      <c r="F140" s="1110"/>
      <c r="G140" s="514"/>
      <c r="H140" s="1069"/>
      <c r="I140" s="1053"/>
      <c r="J140" s="1069"/>
      <c r="K140" s="44"/>
      <c r="L140" s="1060"/>
      <c r="M140" s="1060"/>
      <c r="N140" s="1069"/>
      <c r="O140" s="1053"/>
      <c r="P140" s="1069"/>
      <c r="Q140" s="44"/>
      <c r="R140" s="563"/>
      <c r="S140" s="563"/>
      <c r="T140" s="1060"/>
      <c r="U140" s="1060"/>
      <c r="V140" s="1060"/>
      <c r="W140" s="224"/>
      <c r="X140" s="612"/>
      <c r="Y140" s="561"/>
      <c r="Z140" s="619"/>
      <c r="AC140" s="162"/>
      <c r="AD140" s="162"/>
      <c r="AE140" s="162"/>
      <c r="AF140" s="162"/>
    </row>
    <row r="141" spans="1:32" x14ac:dyDescent="0.2">
      <c r="A141" s="103" t="s">
        <v>58</v>
      </c>
      <c r="B141" s="1107">
        <v>219</v>
      </c>
      <c r="C141" s="1058"/>
      <c r="D141" s="1058"/>
      <c r="E141" s="1107"/>
      <c r="F141" s="1107"/>
      <c r="G141" s="450" t="s">
        <v>28</v>
      </c>
      <c r="H141" s="1082">
        <v>50</v>
      </c>
      <c r="I141" s="1082">
        <v>2</v>
      </c>
      <c r="J141" s="1082"/>
      <c r="K141" s="354"/>
      <c r="L141" s="1060"/>
      <c r="M141" s="1060"/>
      <c r="N141" s="1082">
        <v>50</v>
      </c>
      <c r="O141" s="1082">
        <v>2</v>
      </c>
      <c r="P141" s="1082"/>
      <c r="Q141" s="354"/>
      <c r="R141" s="563"/>
      <c r="S141" s="563"/>
      <c r="T141" s="1060"/>
      <c r="U141" s="1060"/>
      <c r="V141" s="1060"/>
      <c r="W141" s="224"/>
      <c r="X141" s="612"/>
      <c r="Y141" s="561"/>
      <c r="Z141" s="619"/>
      <c r="AC141" s="162"/>
      <c r="AD141" s="162"/>
      <c r="AE141" s="162"/>
      <c r="AF141" s="162"/>
    </row>
    <row r="142" spans="1:32" x14ac:dyDescent="0.2">
      <c r="A142" s="111"/>
      <c r="B142" s="1107"/>
      <c r="C142" s="1058">
        <v>13</v>
      </c>
      <c r="D142" s="1058">
        <v>13</v>
      </c>
      <c r="E142" s="1107"/>
      <c r="F142" s="1107"/>
      <c r="G142" s="452" t="s">
        <v>34</v>
      </c>
      <c r="H142" s="453">
        <v>40</v>
      </c>
      <c r="I142" s="462">
        <v>2</v>
      </c>
      <c r="J142" s="1081"/>
      <c r="K142" s="355"/>
      <c r="L142" s="1060"/>
      <c r="M142" s="1060"/>
      <c r="N142" s="453">
        <v>40</v>
      </c>
      <c r="O142" s="462">
        <v>2</v>
      </c>
      <c r="P142" s="1081"/>
      <c r="Q142" s="355"/>
      <c r="R142" s="563"/>
      <c r="S142" s="563"/>
      <c r="T142" s="1060"/>
      <c r="U142" s="1060">
        <v>13</v>
      </c>
      <c r="V142" s="1060">
        <v>13</v>
      </c>
      <c r="W142" s="224"/>
      <c r="X142" s="612">
        <v>13</v>
      </c>
      <c r="Y142" s="561"/>
      <c r="Z142" s="619"/>
      <c r="AC142" s="162"/>
      <c r="AD142" s="162"/>
      <c r="AE142" s="162"/>
      <c r="AF142" s="162">
        <v>13</v>
      </c>
    </row>
    <row r="143" spans="1:32" x14ac:dyDescent="0.2">
      <c r="A143" s="107" t="s">
        <v>59</v>
      </c>
      <c r="B143" s="1107"/>
      <c r="C143" s="1058"/>
      <c r="D143" s="1058"/>
      <c r="E143" s="1107"/>
      <c r="F143" s="1107"/>
      <c r="G143" s="451" t="s">
        <v>28</v>
      </c>
      <c r="H143" s="1081">
        <v>50</v>
      </c>
      <c r="I143" s="461">
        <v>2</v>
      </c>
      <c r="J143" s="1081"/>
      <c r="K143" s="355"/>
      <c r="L143" s="1060"/>
      <c r="M143" s="1060"/>
      <c r="N143" s="1081">
        <v>50</v>
      </c>
      <c r="O143" s="461">
        <v>2</v>
      </c>
      <c r="P143" s="1081"/>
      <c r="Q143" s="355"/>
      <c r="R143" s="563"/>
      <c r="S143" s="563"/>
      <c r="T143" s="1060"/>
      <c r="U143" s="1060"/>
      <c r="V143" s="1060"/>
      <c r="W143" s="224"/>
      <c r="X143" s="612"/>
      <c r="Y143" s="561"/>
      <c r="Z143" s="619"/>
      <c r="AC143" s="162"/>
      <c r="AD143" s="162"/>
      <c r="AE143" s="162"/>
      <c r="AF143" s="162"/>
    </row>
    <row r="144" spans="1:32" ht="13.5" thickBot="1" x14ac:dyDescent="0.25">
      <c r="A144" s="116"/>
      <c r="B144" s="1107"/>
      <c r="C144" s="1058"/>
      <c r="D144" s="1058"/>
      <c r="E144" s="1107"/>
      <c r="F144" s="1107"/>
      <c r="G144" s="465" t="s">
        <v>34</v>
      </c>
      <c r="H144" s="457">
        <v>40</v>
      </c>
      <c r="I144" s="466">
        <v>2</v>
      </c>
      <c r="J144" s="457"/>
      <c r="K144" s="356"/>
      <c r="L144" s="1060"/>
      <c r="M144" s="1060"/>
      <c r="N144" s="457">
        <v>40</v>
      </c>
      <c r="O144" s="466">
        <v>2</v>
      </c>
      <c r="P144" s="457"/>
      <c r="Q144" s="356"/>
      <c r="R144" s="563"/>
      <c r="S144" s="563"/>
      <c r="T144" s="1060"/>
      <c r="U144" s="1060"/>
      <c r="V144" s="1060"/>
      <c r="W144" s="224"/>
      <c r="X144" s="612"/>
      <c r="Y144" s="561"/>
      <c r="Z144" s="619"/>
      <c r="AC144" s="162"/>
      <c r="AD144" s="162"/>
      <c r="AE144" s="162"/>
      <c r="AF144" s="162"/>
    </row>
    <row r="145" spans="1:33" x14ac:dyDescent="0.2">
      <c r="A145" s="103" t="s">
        <v>59</v>
      </c>
      <c r="B145" s="1107">
        <v>57</v>
      </c>
      <c r="C145" s="1058"/>
      <c r="D145" s="1058"/>
      <c r="E145" s="1107" t="s">
        <v>33</v>
      </c>
      <c r="F145" s="1107">
        <v>0</v>
      </c>
      <c r="G145" s="450" t="s">
        <v>28</v>
      </c>
      <c r="H145" s="1082">
        <v>50</v>
      </c>
      <c r="I145" s="471">
        <v>2</v>
      </c>
      <c r="J145" s="1082"/>
      <c r="K145" s="354"/>
      <c r="L145" s="1060"/>
      <c r="M145" s="1060"/>
      <c r="N145" s="1082">
        <v>50</v>
      </c>
      <c r="O145" s="471">
        <v>2</v>
      </c>
      <c r="P145" s="1082"/>
      <c r="Q145" s="354"/>
      <c r="R145" s="563"/>
      <c r="S145" s="563"/>
      <c r="T145" s="1060"/>
      <c r="U145" s="1060"/>
      <c r="V145" s="1060"/>
      <c r="W145" s="224"/>
      <c r="X145" s="612"/>
      <c r="Y145" s="561"/>
      <c r="Z145" s="619"/>
      <c r="AC145" s="162"/>
      <c r="AD145" s="162"/>
      <c r="AE145" s="162"/>
      <c r="AF145" s="162"/>
    </row>
    <row r="146" spans="1:33" x14ac:dyDescent="0.2">
      <c r="A146" s="111"/>
      <c r="B146" s="1107"/>
      <c r="C146" s="1058">
        <v>84</v>
      </c>
      <c r="D146" s="1058">
        <v>84</v>
      </c>
      <c r="E146" s="1107"/>
      <c r="F146" s="1107"/>
      <c r="G146" s="452" t="s">
        <v>34</v>
      </c>
      <c r="H146" s="453">
        <v>40</v>
      </c>
      <c r="I146" s="462">
        <v>2</v>
      </c>
      <c r="J146" s="1081"/>
      <c r="K146" s="355"/>
      <c r="L146" s="1060"/>
      <c r="M146" s="1060"/>
      <c r="N146" s="453">
        <v>40</v>
      </c>
      <c r="O146" s="462">
        <v>2</v>
      </c>
      <c r="P146" s="1081"/>
      <c r="Q146" s="355"/>
      <c r="R146" s="563"/>
      <c r="S146" s="563"/>
      <c r="T146" s="1060"/>
      <c r="U146" s="1060">
        <v>84</v>
      </c>
      <c r="V146" s="1060">
        <v>84</v>
      </c>
      <c r="W146" s="224"/>
      <c r="X146" s="612"/>
      <c r="Y146" s="561"/>
      <c r="Z146" s="619">
        <v>84</v>
      </c>
      <c r="AC146" s="162"/>
      <c r="AD146" s="162"/>
      <c r="AE146" s="162"/>
      <c r="AF146" s="162">
        <v>84</v>
      </c>
    </row>
    <row r="147" spans="1:33" ht="13.5" thickBot="1" x14ac:dyDescent="0.25">
      <c r="A147" s="149" t="s">
        <v>71</v>
      </c>
      <c r="B147" s="1107"/>
      <c r="C147" s="1058"/>
      <c r="D147" s="1058"/>
      <c r="E147" s="1107"/>
      <c r="F147" s="1107"/>
      <c r="G147" s="465"/>
      <c r="H147" s="457"/>
      <c r="I147" s="466"/>
      <c r="J147" s="457"/>
      <c r="K147" s="356"/>
      <c r="L147" s="1060"/>
      <c r="M147" s="1060"/>
      <c r="N147" s="457"/>
      <c r="O147" s="466"/>
      <c r="P147" s="457"/>
      <c r="Q147" s="356"/>
      <c r="R147" s="563"/>
      <c r="S147" s="563"/>
      <c r="T147" s="1060"/>
      <c r="U147" s="1060"/>
      <c r="V147" s="1060"/>
      <c r="W147" s="224"/>
      <c r="X147" s="612"/>
      <c r="Y147" s="561"/>
      <c r="Z147" s="619"/>
      <c r="AC147" s="162"/>
      <c r="AD147" s="162"/>
      <c r="AE147" s="162"/>
      <c r="AF147" s="162"/>
    </row>
    <row r="148" spans="1:33" x14ac:dyDescent="0.2">
      <c r="A148" s="97" t="s">
        <v>59</v>
      </c>
      <c r="B148" s="1108">
        <v>57</v>
      </c>
      <c r="C148" s="1061"/>
      <c r="D148" s="1061"/>
      <c r="E148" s="1108" t="s">
        <v>33</v>
      </c>
      <c r="F148" s="1108">
        <v>0</v>
      </c>
      <c r="G148" s="447" t="s">
        <v>28</v>
      </c>
      <c r="H148" s="1070">
        <v>50</v>
      </c>
      <c r="I148" s="460">
        <v>2</v>
      </c>
      <c r="J148" s="1070"/>
      <c r="K148" s="358"/>
      <c r="L148" s="1060"/>
      <c r="M148" s="1060"/>
      <c r="N148" s="1070">
        <v>50</v>
      </c>
      <c r="O148" s="460">
        <v>2</v>
      </c>
      <c r="P148" s="1070"/>
      <c r="Q148" s="358"/>
      <c r="R148" s="563"/>
      <c r="S148" s="563"/>
      <c r="T148" s="1060"/>
      <c r="U148" s="1060"/>
      <c r="V148" s="1060"/>
      <c r="W148" s="224"/>
      <c r="X148" s="612"/>
      <c r="Y148" s="561"/>
      <c r="Z148" s="619"/>
      <c r="AC148" s="162"/>
      <c r="AD148" s="162"/>
      <c r="AE148" s="162"/>
      <c r="AF148" s="162"/>
    </row>
    <row r="149" spans="1:33" x14ac:dyDescent="0.2">
      <c r="A149" s="137"/>
      <c r="B149" s="1108"/>
      <c r="C149" s="1061">
        <v>36</v>
      </c>
      <c r="D149" s="1061">
        <v>36</v>
      </c>
      <c r="E149" s="1108"/>
      <c r="F149" s="1108"/>
      <c r="G149" s="445" t="s">
        <v>34</v>
      </c>
      <c r="H149" s="446">
        <v>40</v>
      </c>
      <c r="I149" s="468">
        <v>2</v>
      </c>
      <c r="J149" s="1070"/>
      <c r="K149" s="358"/>
      <c r="L149" s="1060"/>
      <c r="M149" s="1060"/>
      <c r="N149" s="446">
        <v>40</v>
      </c>
      <c r="O149" s="468">
        <v>2</v>
      </c>
      <c r="P149" s="1070"/>
      <c r="Q149" s="358"/>
      <c r="R149" s="563"/>
      <c r="S149" s="563"/>
      <c r="T149" s="1060"/>
      <c r="U149" s="1060">
        <v>36</v>
      </c>
      <c r="V149" s="1060">
        <v>36</v>
      </c>
      <c r="W149" s="224"/>
      <c r="X149" s="612"/>
      <c r="Y149" s="561"/>
      <c r="Z149" s="619">
        <v>36</v>
      </c>
      <c r="AC149" s="162"/>
      <c r="AD149" s="162"/>
      <c r="AE149" s="162"/>
      <c r="AF149" s="162">
        <v>36</v>
      </c>
    </row>
    <row r="150" spans="1:33" ht="27" thickBot="1" x14ac:dyDescent="0.3">
      <c r="A150" s="150" t="s">
        <v>70</v>
      </c>
      <c r="B150" s="1108"/>
      <c r="C150" s="1077"/>
      <c r="D150" s="1077"/>
      <c r="E150" s="1109"/>
      <c r="F150" s="1109"/>
      <c r="G150" s="448"/>
      <c r="H150" s="449"/>
      <c r="I150" s="449"/>
      <c r="J150" s="449"/>
      <c r="K150" s="362"/>
      <c r="L150" s="533"/>
      <c r="M150" s="1060"/>
      <c r="N150" s="1060"/>
      <c r="O150" s="1060"/>
      <c r="P150" s="1060"/>
      <c r="Q150" s="1060"/>
      <c r="R150" s="563"/>
      <c r="S150" s="563"/>
      <c r="T150" s="1075"/>
      <c r="U150" s="1075"/>
      <c r="V150" s="1075"/>
      <c r="W150" s="306"/>
      <c r="X150" s="627"/>
      <c r="Y150" s="628"/>
      <c r="Z150" s="629"/>
      <c r="AC150" s="162"/>
      <c r="AD150" s="162"/>
      <c r="AE150" s="162"/>
      <c r="AF150" s="162"/>
    </row>
    <row r="151" spans="1:33" ht="26.25" customHeight="1" thickBot="1" x14ac:dyDescent="0.25">
      <c r="A151" s="994"/>
      <c r="B151" s="339"/>
      <c r="C151" s="688">
        <f>SUM(C3:C150)</f>
        <v>2705</v>
      </c>
      <c r="D151" s="689">
        <f>SUM(D2:D150)</f>
        <v>2705</v>
      </c>
      <c r="E151" s="689" t="s">
        <v>161</v>
      </c>
      <c r="F151" s="690">
        <f>SUM(F3:F150)</f>
        <v>1194</v>
      </c>
      <c r="G151" s="994"/>
      <c r="H151" s="1"/>
      <c r="I151" s="1"/>
      <c r="J151" s="1"/>
      <c r="K151" s="1"/>
      <c r="T151" s="687">
        <f>SUM(T3:T150)</f>
        <v>1058</v>
      </c>
      <c r="U151" s="652">
        <f>SUM(U3:U150)</f>
        <v>1647</v>
      </c>
      <c r="V151" s="652">
        <f>SUM(V2:V150)</f>
        <v>1511</v>
      </c>
      <c r="W151" s="653">
        <f>SUM(W3:W150)</f>
        <v>1194</v>
      </c>
      <c r="X151" s="637">
        <f>SUM(X3:X150)</f>
        <v>1162</v>
      </c>
      <c r="Y151" s="638">
        <f>SUM(Y3:Y150)</f>
        <v>369</v>
      </c>
      <c r="Z151" s="639">
        <f>SUM(Z3:Z150)</f>
        <v>1174</v>
      </c>
      <c r="AC151" s="534">
        <f>SUM(AC3:AC150)</f>
        <v>189</v>
      </c>
      <c r="AD151" s="534">
        <f>SUM(AD3:AD150)</f>
        <v>1005</v>
      </c>
      <c r="AE151" s="534">
        <f>SUM(AE3:AE150)</f>
        <v>825</v>
      </c>
      <c r="AF151" s="534">
        <f>SUM(AF3:AF150)</f>
        <v>1880</v>
      </c>
      <c r="AG151" s="1085">
        <v>368.7</v>
      </c>
    </row>
    <row r="152" spans="1:33" ht="26.25" customHeight="1" x14ac:dyDescent="0.25">
      <c r="A152" s="994"/>
      <c r="B152" s="339"/>
      <c r="C152" s="339"/>
      <c r="D152" s="277" t="s">
        <v>439</v>
      </c>
      <c r="E152" s="277"/>
      <c r="F152" s="278" t="s">
        <v>160</v>
      </c>
      <c r="G152" s="994"/>
      <c r="H152" s="1"/>
      <c r="I152" s="1"/>
      <c r="J152" s="1"/>
      <c r="K152" s="369" t="s">
        <v>154</v>
      </c>
      <c r="U152">
        <f>SUM(T151:U151)</f>
        <v>2705</v>
      </c>
      <c r="W152">
        <f>SUM(V151:W151)</f>
        <v>2705</v>
      </c>
      <c r="AA152">
        <f>SUM(X151:Z151)</f>
        <v>2705</v>
      </c>
      <c r="AD152">
        <f>SUM(AC151:AD151)</f>
        <v>1194</v>
      </c>
      <c r="AF152">
        <f>SUM(AE151:AF151)</f>
        <v>2705</v>
      </c>
    </row>
    <row r="153" spans="1:33" ht="18" x14ac:dyDescent="0.25">
      <c r="B153" s="1100" t="s">
        <v>517</v>
      </c>
      <c r="C153" s="1100"/>
      <c r="D153" s="1100"/>
      <c r="O153" s="806" t="s">
        <v>587</v>
      </c>
      <c r="P153" s="806">
        <f>SUM((W151*2+V151)*2)</f>
        <v>7798</v>
      </c>
    </row>
    <row r="154" spans="1:33" ht="37.5" customHeight="1" x14ac:dyDescent="0.25">
      <c r="A154" s="1101" t="s">
        <v>162</v>
      </c>
      <c r="B154" s="1102"/>
      <c r="C154" s="393"/>
      <c r="D154" s="393"/>
      <c r="E154" s="1103" t="s">
        <v>393</v>
      </c>
      <c r="F154" s="1104"/>
      <c r="G154" s="1"/>
      <c r="I154" s="167"/>
      <c r="W154">
        <f>SUM(W136+W131+W129+U123+U118+W114+W102+W99+U95+W93+W89+W85+W84+W82+W77+W74+W70+W65+W61+W57+W53+W48+W42+W38+W29+W25+W20+W18+W12+W8+W3)</f>
        <v>1205</v>
      </c>
      <c r="X154" t="s">
        <v>458</v>
      </c>
    </row>
    <row r="155" spans="1:33" x14ac:dyDescent="0.2">
      <c r="A155" s="1072">
        <v>219</v>
      </c>
      <c r="B155" s="270">
        <v>70</v>
      </c>
      <c r="C155" s="270"/>
      <c r="D155" s="270"/>
      <c r="E155" s="226" t="s">
        <v>496</v>
      </c>
      <c r="F155" s="391">
        <v>70</v>
      </c>
      <c r="G155" s="1"/>
    </row>
    <row r="156" spans="1:33" x14ac:dyDescent="0.2">
      <c r="A156" s="1072">
        <v>219</v>
      </c>
      <c r="B156" s="270">
        <v>65</v>
      </c>
      <c r="C156" s="270"/>
      <c r="D156" s="270"/>
      <c r="E156" s="226" t="s">
        <v>30</v>
      </c>
      <c r="F156" s="391">
        <v>65</v>
      </c>
      <c r="G156" s="1"/>
      <c r="W156">
        <f>SUM(T123+T118+T95+T78)</f>
        <v>321</v>
      </c>
      <c r="X156" t="s">
        <v>459</v>
      </c>
    </row>
    <row r="157" spans="1:33" x14ac:dyDescent="0.2">
      <c r="A157" s="1072">
        <v>219</v>
      </c>
      <c r="B157" s="270">
        <v>23</v>
      </c>
      <c r="C157" s="270"/>
      <c r="D157" s="270"/>
      <c r="E157" s="226" t="s">
        <v>40</v>
      </c>
      <c r="F157" s="391">
        <v>23</v>
      </c>
      <c r="G157" s="1"/>
    </row>
    <row r="158" spans="1:33" x14ac:dyDescent="0.2">
      <c r="A158" s="1072">
        <v>219</v>
      </c>
      <c r="B158" s="270">
        <v>30</v>
      </c>
      <c r="C158" s="270"/>
      <c r="D158" s="270"/>
      <c r="E158" s="226" t="s">
        <v>40</v>
      </c>
      <c r="F158" s="391">
        <v>30</v>
      </c>
      <c r="G158" s="1"/>
      <c r="V158" t="s">
        <v>161</v>
      </c>
      <c r="W158" s="591">
        <f>SUM(W154:W156)</f>
        <v>1526</v>
      </c>
    </row>
    <row r="159" spans="1:33" ht="15.75" x14ac:dyDescent="0.25">
      <c r="A159" s="1072">
        <v>219</v>
      </c>
      <c r="B159" s="270">
        <v>75</v>
      </c>
      <c r="C159" s="270"/>
      <c r="D159" s="270"/>
      <c r="E159" s="226" t="s">
        <v>40</v>
      </c>
      <c r="F159" s="391">
        <v>75</v>
      </c>
      <c r="G159" s="1"/>
      <c r="O159" s="338" t="s">
        <v>599</v>
      </c>
    </row>
    <row r="160" spans="1:33" x14ac:dyDescent="0.2">
      <c r="A160" s="1072">
        <v>219</v>
      </c>
      <c r="B160" s="270">
        <v>30</v>
      </c>
      <c r="C160" s="270"/>
      <c r="D160" s="270"/>
      <c r="E160" s="226" t="s">
        <v>40</v>
      </c>
      <c r="F160" s="391">
        <v>30</v>
      </c>
      <c r="G160" s="1"/>
      <c r="O160" t="s">
        <v>468</v>
      </c>
      <c r="P160" t="s">
        <v>601</v>
      </c>
    </row>
    <row r="161" spans="1:31" x14ac:dyDescent="0.2">
      <c r="A161" s="1072">
        <v>219</v>
      </c>
      <c r="B161" s="270">
        <v>8</v>
      </c>
      <c r="C161" s="270"/>
      <c r="D161" s="270"/>
      <c r="E161" s="226" t="s">
        <v>40</v>
      </c>
      <c r="F161" s="391">
        <v>8</v>
      </c>
      <c r="G161" s="1"/>
      <c r="O161" t="s">
        <v>497</v>
      </c>
      <c r="P161" t="s">
        <v>600</v>
      </c>
    </row>
    <row r="162" spans="1:31" x14ac:dyDescent="0.2">
      <c r="A162" s="1072">
        <v>219</v>
      </c>
      <c r="B162" s="271">
        <v>42</v>
      </c>
      <c r="C162" s="271"/>
      <c r="D162" s="271"/>
      <c r="E162" s="227" t="s">
        <v>30</v>
      </c>
      <c r="F162" s="403">
        <v>42</v>
      </c>
      <c r="G162" s="1"/>
    </row>
    <row r="163" spans="1:31" ht="15" customHeight="1" x14ac:dyDescent="0.2">
      <c r="A163" s="1072">
        <v>219</v>
      </c>
      <c r="B163" s="271">
        <v>70</v>
      </c>
      <c r="C163" s="271"/>
      <c r="D163" s="271"/>
      <c r="E163" s="228" t="s">
        <v>30</v>
      </c>
      <c r="F163" s="403">
        <v>70</v>
      </c>
      <c r="G163" s="173"/>
      <c r="H163" s="1"/>
    </row>
    <row r="164" spans="1:31" x14ac:dyDescent="0.2">
      <c r="A164" s="1072">
        <v>219</v>
      </c>
      <c r="B164" s="271">
        <v>114</v>
      </c>
      <c r="C164" s="271"/>
      <c r="D164" s="271"/>
      <c r="E164" s="228" t="s">
        <v>496</v>
      </c>
      <c r="F164" s="403">
        <v>114</v>
      </c>
    </row>
    <row r="165" spans="1:31" x14ac:dyDescent="0.2">
      <c r="A165" s="1072">
        <v>219</v>
      </c>
      <c r="B165" s="270">
        <v>27</v>
      </c>
      <c r="C165" s="270"/>
      <c r="D165" s="270"/>
      <c r="E165" s="228" t="s">
        <v>30</v>
      </c>
      <c r="F165" s="391">
        <v>27</v>
      </c>
    </row>
    <row r="166" spans="1:31" x14ac:dyDescent="0.2">
      <c r="A166" s="1072">
        <v>219</v>
      </c>
      <c r="B166" s="270">
        <v>332</v>
      </c>
      <c r="C166" s="270"/>
      <c r="D166" s="270"/>
      <c r="E166" s="228" t="s">
        <v>30</v>
      </c>
      <c r="F166" s="391"/>
      <c r="I166" s="28" t="s">
        <v>161</v>
      </c>
    </row>
    <row r="167" spans="1:31" x14ac:dyDescent="0.2">
      <c r="A167" s="1072">
        <v>219</v>
      </c>
      <c r="B167" s="272">
        <v>44</v>
      </c>
      <c r="C167" s="272"/>
      <c r="D167" s="272"/>
      <c r="E167" s="228" t="s">
        <v>30</v>
      </c>
      <c r="F167" s="404"/>
      <c r="H167" s="240"/>
      <c r="I167" s="240"/>
      <c r="J167" s="240"/>
      <c r="K167" s="240"/>
    </row>
    <row r="168" spans="1:31" x14ac:dyDescent="0.2">
      <c r="A168" s="1072">
        <v>219</v>
      </c>
      <c r="B168" s="270">
        <v>117</v>
      </c>
      <c r="C168" s="270"/>
      <c r="D168" s="270"/>
      <c r="E168" s="228" t="s">
        <v>30</v>
      </c>
      <c r="F168" s="391"/>
      <c r="H168" s="240"/>
      <c r="I168" s="231" t="s">
        <v>163</v>
      </c>
      <c r="J168" s="241">
        <f>SUM(B172+B180+B191+B208+B221)</f>
        <v>1186</v>
      </c>
      <c r="K168" s="240"/>
    </row>
    <row r="169" spans="1:31" x14ac:dyDescent="0.2">
      <c r="A169" s="1072">
        <v>219</v>
      </c>
      <c r="B169" s="270">
        <v>12</v>
      </c>
      <c r="C169" s="270"/>
      <c r="D169" s="270"/>
      <c r="E169" s="228" t="s">
        <v>30</v>
      </c>
      <c r="F169" s="391"/>
      <c r="H169" s="240"/>
      <c r="I169" s="231" t="s">
        <v>164</v>
      </c>
      <c r="J169" s="241">
        <f>SUM(B173+B192+B209+B222+B227+B231)</f>
        <v>30</v>
      </c>
      <c r="K169" s="240"/>
    </row>
    <row r="170" spans="1:31" x14ac:dyDescent="0.2">
      <c r="A170" s="1072">
        <v>219</v>
      </c>
      <c r="B170" s="270">
        <v>13</v>
      </c>
      <c r="C170" s="270"/>
      <c r="D170" s="270"/>
      <c r="E170" s="228"/>
      <c r="F170" s="162">
        <v>0</v>
      </c>
    </row>
    <row r="171" spans="1:31" ht="28.5" customHeight="1" x14ac:dyDescent="0.2">
      <c r="A171" s="1072"/>
      <c r="B171" s="1057">
        <f>SUM(B155:B170)</f>
        <v>1072</v>
      </c>
      <c r="C171" s="1057"/>
      <c r="D171" s="1057"/>
      <c r="E171" s="228"/>
      <c r="F171" s="534"/>
      <c r="X171" s="1062"/>
      <c r="Y171" s="1062"/>
      <c r="Z171" s="1105"/>
      <c r="AA171" s="1105"/>
      <c r="AB171" s="1105"/>
      <c r="AC171" s="770"/>
      <c r="AD171" s="771"/>
      <c r="AE171" s="770"/>
    </row>
    <row r="172" spans="1:31" x14ac:dyDescent="0.2">
      <c r="A172" s="231" t="s">
        <v>161</v>
      </c>
      <c r="B172" s="232">
        <f>SUM(B155:B170)</f>
        <v>1072</v>
      </c>
      <c r="C172" s="232"/>
      <c r="D172" s="232"/>
      <c r="E172" s="231" t="s">
        <v>163</v>
      </c>
      <c r="F172" s="534">
        <f>SUM(F155:F169)</f>
        <v>554</v>
      </c>
      <c r="X172" s="770"/>
      <c r="Y172" s="770"/>
      <c r="Z172" s="772"/>
      <c r="AA172" s="772"/>
      <c r="AB172" s="772"/>
      <c r="AC172" s="773"/>
      <c r="AD172" s="770"/>
      <c r="AE172" s="218"/>
    </row>
    <row r="173" spans="1:31" x14ac:dyDescent="0.2">
      <c r="A173" s="231"/>
      <c r="B173" s="286"/>
      <c r="C173" s="286"/>
      <c r="D173" s="286"/>
      <c r="E173" s="231" t="s">
        <v>164</v>
      </c>
      <c r="F173" s="534">
        <f>SUM(B166:B170)</f>
        <v>518</v>
      </c>
      <c r="X173" s="218"/>
      <c r="Y173" s="218"/>
      <c r="Z173" s="774"/>
      <c r="AA173" s="774"/>
      <c r="AB173" s="774"/>
      <c r="AC173" s="424"/>
      <c r="AD173" s="218"/>
      <c r="AE173" s="218"/>
    </row>
    <row r="174" spans="1:31" x14ac:dyDescent="0.2">
      <c r="A174" s="236" t="s">
        <v>167</v>
      </c>
      <c r="B174" s="237"/>
      <c r="C174" s="237"/>
      <c r="D174" s="237"/>
      <c r="E174" s="231"/>
      <c r="F174" s="162"/>
      <c r="G174" s="242"/>
      <c r="H174" s="240"/>
      <c r="I174" s="240"/>
      <c r="J174" s="240"/>
      <c r="K174" s="240"/>
      <c r="L174" s="240"/>
      <c r="X174" s="218"/>
      <c r="Y174" s="218"/>
      <c r="Z174" s="774"/>
      <c r="AA174" s="774"/>
      <c r="AB174" s="774"/>
      <c r="AC174" s="424"/>
      <c r="AD174" s="218"/>
      <c r="AE174" s="218"/>
    </row>
    <row r="175" spans="1:31" x14ac:dyDescent="0.2">
      <c r="A175" s="236" t="s">
        <v>160</v>
      </c>
      <c r="B175" s="237"/>
      <c r="C175" s="237"/>
      <c r="D175" s="237"/>
      <c r="E175" s="225"/>
      <c r="F175" s="162"/>
      <c r="G175" s="242"/>
      <c r="H175" s="241" t="s">
        <v>165</v>
      </c>
      <c r="I175" s="241"/>
      <c r="J175" s="241"/>
      <c r="K175" s="241">
        <f>SUM(B172+B180+B194+B211+B224)</f>
        <v>1186</v>
      </c>
      <c r="L175" s="240"/>
      <c r="X175" s="218"/>
      <c r="Y175" s="218"/>
      <c r="Z175" s="774"/>
      <c r="AA175" s="774"/>
      <c r="AB175" s="774"/>
      <c r="AC175" s="424"/>
      <c r="AD175" s="218"/>
      <c r="AE175" s="218"/>
    </row>
    <row r="176" spans="1:31" x14ac:dyDescent="0.2">
      <c r="A176" s="273" t="s">
        <v>181</v>
      </c>
      <c r="B176" s="276">
        <f>SUM(B155:B170)</f>
        <v>1072</v>
      </c>
      <c r="C176" s="276"/>
      <c r="D176" s="276"/>
      <c r="E176" s="225"/>
      <c r="F176" s="162"/>
      <c r="G176" s="242"/>
      <c r="H176" s="241"/>
      <c r="I176" s="241"/>
      <c r="J176" s="241"/>
      <c r="K176" s="241"/>
      <c r="L176" s="240"/>
      <c r="X176" s="218"/>
      <c r="Y176" s="218"/>
      <c r="Z176" s="774"/>
      <c r="AA176" s="774"/>
      <c r="AB176" s="774"/>
      <c r="AC176" s="424"/>
      <c r="AD176" s="218"/>
      <c r="AE176" s="218"/>
    </row>
    <row r="177" spans="1:31" ht="38.25" x14ac:dyDescent="0.2">
      <c r="A177" s="221">
        <v>159</v>
      </c>
      <c r="B177" s="270">
        <v>57</v>
      </c>
      <c r="C177" s="270"/>
      <c r="D177" s="270"/>
      <c r="E177" s="225" t="s">
        <v>40</v>
      </c>
      <c r="F177" s="391">
        <v>57</v>
      </c>
      <c r="G177" s="242"/>
      <c r="H177" s="241"/>
      <c r="I177" s="241" t="s">
        <v>166</v>
      </c>
      <c r="J177" s="241"/>
      <c r="K177" s="241">
        <f>SUM(B174+B181+B193+B210+B223+B232)</f>
        <v>0</v>
      </c>
      <c r="L177" s="240"/>
      <c r="O177" s="370" t="s">
        <v>435</v>
      </c>
      <c r="P177" s="370" t="s">
        <v>436</v>
      </c>
      <c r="Q177" s="370" t="s">
        <v>396</v>
      </c>
      <c r="R177" s="370" t="s">
        <v>380</v>
      </c>
      <c r="S177" s="370" t="s">
        <v>367</v>
      </c>
      <c r="T177" s="540" t="s">
        <v>440</v>
      </c>
      <c r="X177" s="218"/>
      <c r="Y177" s="218"/>
      <c r="Z177" s="774"/>
      <c r="AA177" s="774"/>
      <c r="AB177" s="774"/>
      <c r="AC177" s="424"/>
      <c r="AD177" s="218"/>
      <c r="AE177" s="218"/>
    </row>
    <row r="178" spans="1:31" x14ac:dyDescent="0.2">
      <c r="A178" s="221">
        <v>159</v>
      </c>
      <c r="B178" s="270">
        <v>57</v>
      </c>
      <c r="C178" s="270"/>
      <c r="D178" s="270"/>
      <c r="E178" s="225" t="s">
        <v>40</v>
      </c>
      <c r="F178" s="391">
        <v>57</v>
      </c>
      <c r="G178" s="242"/>
      <c r="H178" s="240"/>
      <c r="I178" s="240"/>
      <c r="J178" s="240"/>
      <c r="K178" s="240"/>
      <c r="L178" s="240"/>
      <c r="O178" s="406" t="s">
        <v>395</v>
      </c>
      <c r="P178" s="406">
        <v>30</v>
      </c>
      <c r="Q178" s="1072">
        <f>SUM(B230)</f>
        <v>30</v>
      </c>
      <c r="R178" s="1072">
        <v>0</v>
      </c>
      <c r="S178" s="162">
        <v>0</v>
      </c>
      <c r="T178" s="162">
        <v>30</v>
      </c>
      <c r="X178" s="218"/>
      <c r="Y178" s="218"/>
      <c r="Z178" s="774"/>
      <c r="AA178" s="774"/>
      <c r="AB178" s="774"/>
      <c r="AC178" s="424"/>
      <c r="AD178" s="218"/>
      <c r="AE178" s="218"/>
    </row>
    <row r="179" spans="1:31" x14ac:dyDescent="0.2">
      <c r="A179" s="221"/>
      <c r="B179" s="1057">
        <f>SUM(B177:B178)</f>
        <v>114</v>
      </c>
      <c r="C179" s="1057"/>
      <c r="D179" s="1057"/>
      <c r="E179" s="225"/>
      <c r="F179" s="162"/>
      <c r="G179" s="242"/>
      <c r="H179" s="240"/>
      <c r="I179" s="240"/>
      <c r="J179" s="240"/>
      <c r="K179" s="240"/>
      <c r="L179" s="240"/>
      <c r="O179" s="406" t="s">
        <v>363</v>
      </c>
      <c r="P179" s="406">
        <f>SUM(Q179:R179)</f>
        <v>2675</v>
      </c>
      <c r="Q179" s="1072">
        <f>SUM(F173+F192+F209+F222)</f>
        <v>1481</v>
      </c>
      <c r="R179" s="1072">
        <f>SUM(F221+F208+F191+F180+F172)</f>
        <v>1194</v>
      </c>
      <c r="S179" s="162">
        <f>SUM(T151)</f>
        <v>1058</v>
      </c>
      <c r="T179" s="162">
        <f>SUM(U149+U146+U142+U136+U131+U129+U123+U118+U111+U110+U106+U104+U102+U99+U95+U93+U89+U84+U82+U77+U74+U70+U65+U61+U57+U53+U48+U42+U38+U29+U25+U20+U18+U15+U12+U8+U3)</f>
        <v>1617</v>
      </c>
      <c r="X179" s="218"/>
      <c r="Y179" s="218"/>
      <c r="Z179" s="218"/>
      <c r="AA179" s="218"/>
      <c r="AB179" s="218"/>
      <c r="AC179" s="218"/>
      <c r="AD179" s="218"/>
      <c r="AE179" s="218"/>
    </row>
    <row r="180" spans="1:31" x14ac:dyDescent="0.2">
      <c r="A180" s="231" t="s">
        <v>161</v>
      </c>
      <c r="B180" s="232">
        <f>SUM(B177:B178)</f>
        <v>114</v>
      </c>
      <c r="C180" s="232"/>
      <c r="D180" s="232"/>
      <c r="E180" s="231" t="s">
        <v>163</v>
      </c>
      <c r="F180" s="534">
        <f>SUM(F177:F178)</f>
        <v>114</v>
      </c>
      <c r="O180" s="406" t="s">
        <v>364</v>
      </c>
      <c r="P180" s="406">
        <v>0</v>
      </c>
      <c r="Q180" s="1072">
        <v>0</v>
      </c>
      <c r="R180" s="1072">
        <v>0</v>
      </c>
      <c r="S180" s="162">
        <v>0</v>
      </c>
      <c r="T180" s="162">
        <v>0</v>
      </c>
      <c r="U180">
        <f>SUM(S179:T179)</f>
        <v>2675</v>
      </c>
      <c r="X180" s="218"/>
      <c r="Y180" s="218"/>
      <c r="Z180" s="218"/>
      <c r="AA180" s="218"/>
      <c r="AB180" s="218"/>
      <c r="AC180" s="218"/>
      <c r="AD180" s="775"/>
      <c r="AE180" s="775"/>
    </row>
    <row r="181" spans="1:31" x14ac:dyDescent="0.2">
      <c r="A181" s="236" t="s">
        <v>167</v>
      </c>
      <c r="B181" s="237"/>
      <c r="C181" s="394"/>
      <c r="D181" s="394"/>
      <c r="E181" s="238"/>
      <c r="F181" s="1"/>
      <c r="O181" s="540" t="s">
        <v>161</v>
      </c>
      <c r="P181" s="540">
        <f>SUM(P178:P180)</f>
        <v>2705</v>
      </c>
      <c r="Q181" s="1045">
        <f>SUM(Q178:Q180)</f>
        <v>1511</v>
      </c>
      <c r="R181" s="1045">
        <f>SUM(R178:R180)</f>
        <v>1194</v>
      </c>
      <c r="S181" s="534">
        <f>SUM(S178:S180)</f>
        <v>1058</v>
      </c>
      <c r="T181" s="534">
        <f>SUM(T178:T180)</f>
        <v>1647</v>
      </c>
      <c r="U181">
        <f>SUM(S181:T181)</f>
        <v>2705</v>
      </c>
      <c r="X181" s="218"/>
      <c r="Y181" s="218"/>
      <c r="Z181" s="218"/>
      <c r="AA181" s="218"/>
      <c r="AB181" s="218"/>
      <c r="AC181" s="218"/>
      <c r="AD181" s="218"/>
      <c r="AE181" s="218"/>
    </row>
    <row r="182" spans="1:31" x14ac:dyDescent="0.2">
      <c r="A182" s="236" t="s">
        <v>160</v>
      </c>
      <c r="B182" s="237"/>
      <c r="C182" s="394"/>
      <c r="D182" s="394"/>
    </row>
    <row r="183" spans="1:31" x14ac:dyDescent="0.2">
      <c r="A183" s="273" t="s">
        <v>388</v>
      </c>
      <c r="B183" s="276">
        <f>SUM(B177:B178)</f>
        <v>114</v>
      </c>
      <c r="C183" s="395"/>
      <c r="D183" s="395"/>
    </row>
    <row r="184" spans="1:31" ht="18" x14ac:dyDescent="0.25">
      <c r="A184" s="1072">
        <v>89</v>
      </c>
      <c r="B184" s="270">
        <v>52</v>
      </c>
      <c r="C184" s="270"/>
      <c r="D184" s="270"/>
      <c r="E184" s="225" t="s">
        <v>495</v>
      </c>
      <c r="F184" s="391">
        <v>52</v>
      </c>
      <c r="Q184" s="167" t="s">
        <v>559</v>
      </c>
    </row>
    <row r="185" spans="1:31" ht="38.25" x14ac:dyDescent="0.2">
      <c r="A185" s="1072">
        <v>89</v>
      </c>
      <c r="B185" s="270">
        <v>6</v>
      </c>
      <c r="C185" s="270"/>
      <c r="D185" s="270"/>
      <c r="E185" s="225" t="s">
        <v>35</v>
      </c>
      <c r="F185" s="391">
        <v>6</v>
      </c>
      <c r="N185" s="1"/>
      <c r="O185" s="1071" t="s">
        <v>15</v>
      </c>
      <c r="P185" s="1071" t="s">
        <v>552</v>
      </c>
      <c r="Q185" s="1071" t="s">
        <v>553</v>
      </c>
      <c r="R185" s="1071" t="s">
        <v>554</v>
      </c>
      <c r="S185" s="1071" t="s">
        <v>557</v>
      </c>
      <c r="T185" s="1071" t="s">
        <v>558</v>
      </c>
      <c r="U185" s="1071" t="s">
        <v>555</v>
      </c>
      <c r="V185" s="782"/>
      <c r="X185" s="1071"/>
    </row>
    <row r="186" spans="1:31" x14ac:dyDescent="0.2">
      <c r="A186" s="1072">
        <v>89</v>
      </c>
      <c r="B186" s="270">
        <v>48</v>
      </c>
      <c r="C186" s="270"/>
      <c r="D186" s="270"/>
      <c r="E186" s="226" t="s">
        <v>32</v>
      </c>
      <c r="F186" s="391">
        <v>48</v>
      </c>
      <c r="N186" s="1"/>
      <c r="O186" s="776">
        <v>219</v>
      </c>
      <c r="P186" s="579">
        <v>2144</v>
      </c>
      <c r="Q186" s="581">
        <v>0</v>
      </c>
      <c r="R186" s="777">
        <f t="shared" ref="R186:R193" si="0">SUM(P186:Q186)</f>
        <v>2144</v>
      </c>
      <c r="S186" s="777">
        <v>67.321600000000004</v>
      </c>
      <c r="T186" s="780">
        <v>0</v>
      </c>
      <c r="U186" s="1060">
        <f t="shared" ref="U186:U193" si="1">SUM(S186:T186)</f>
        <v>67.321600000000004</v>
      </c>
      <c r="V186" s="1"/>
    </row>
    <row r="187" spans="1:31" x14ac:dyDescent="0.2">
      <c r="A187" s="1072">
        <v>89</v>
      </c>
      <c r="B187" s="270">
        <v>233</v>
      </c>
      <c r="C187" s="270"/>
      <c r="D187" s="270"/>
      <c r="E187" s="226">
        <v>0</v>
      </c>
      <c r="F187" s="162">
        <v>0</v>
      </c>
      <c r="N187" s="1"/>
      <c r="O187" s="1072">
        <v>159</v>
      </c>
      <c r="P187" s="580">
        <v>228</v>
      </c>
      <c r="Q187" s="582">
        <v>0</v>
      </c>
      <c r="R187" s="778">
        <f t="shared" si="0"/>
        <v>228</v>
      </c>
      <c r="S187" s="778">
        <v>4.0270000000000001</v>
      </c>
      <c r="T187" s="781">
        <v>0</v>
      </c>
      <c r="U187" s="162">
        <f t="shared" si="1"/>
        <v>4.0270000000000001</v>
      </c>
      <c r="V187" s="1"/>
    </row>
    <row r="188" spans="1:31" x14ac:dyDescent="0.2">
      <c r="A188" s="1072">
        <v>90</v>
      </c>
      <c r="B188" s="270">
        <v>10</v>
      </c>
      <c r="C188" s="270"/>
      <c r="D188" s="270"/>
      <c r="E188" s="229" t="s">
        <v>35</v>
      </c>
      <c r="F188" s="391">
        <v>10</v>
      </c>
      <c r="N188" s="1"/>
      <c r="O188" s="1072">
        <v>108</v>
      </c>
      <c r="P188" s="580">
        <v>1712</v>
      </c>
      <c r="Q188" s="582">
        <v>796</v>
      </c>
      <c r="R188" s="778">
        <f t="shared" si="0"/>
        <v>2508</v>
      </c>
      <c r="S188" s="778">
        <v>13.4392</v>
      </c>
      <c r="T188" s="781">
        <v>6.2485999999999997</v>
      </c>
      <c r="U188" s="162">
        <f t="shared" si="1"/>
        <v>19.687799999999999</v>
      </c>
      <c r="V188" s="1"/>
    </row>
    <row r="189" spans="1:31" x14ac:dyDescent="0.2">
      <c r="A189" s="1072"/>
      <c r="B189" s="270">
        <v>6</v>
      </c>
      <c r="C189" s="270"/>
      <c r="D189" s="270"/>
      <c r="E189" s="226" t="s">
        <v>41</v>
      </c>
      <c r="F189" s="391">
        <v>6</v>
      </c>
      <c r="N189" s="1"/>
      <c r="O189" s="1072">
        <v>89</v>
      </c>
      <c r="P189" s="580">
        <v>710</v>
      </c>
      <c r="Q189" s="582">
        <v>240</v>
      </c>
      <c r="R189" s="778">
        <f t="shared" si="0"/>
        <v>950</v>
      </c>
      <c r="S189" s="778">
        <v>3.5670000000000002</v>
      </c>
      <c r="T189" s="781">
        <v>1.2057</v>
      </c>
      <c r="U189" s="162">
        <f t="shared" si="1"/>
        <v>4.7727000000000004</v>
      </c>
      <c r="V189" s="1"/>
    </row>
    <row r="190" spans="1:31" x14ac:dyDescent="0.2">
      <c r="A190" s="273" t="s">
        <v>181</v>
      </c>
      <c r="B190" s="735">
        <f>SUM(B184:B189)</f>
        <v>355</v>
      </c>
      <c r="C190" s="1057"/>
      <c r="D190" s="1057"/>
      <c r="E190" s="226"/>
      <c r="F190" s="162"/>
      <c r="N190" s="1"/>
      <c r="O190" s="1072">
        <v>57</v>
      </c>
      <c r="P190" s="580">
        <v>556</v>
      </c>
      <c r="Q190" s="582">
        <v>835</v>
      </c>
      <c r="R190" s="778">
        <f t="shared" si="0"/>
        <v>1391</v>
      </c>
      <c r="S190" s="778">
        <v>1.0911999999999999</v>
      </c>
      <c r="T190" s="781">
        <v>1.6387</v>
      </c>
      <c r="U190" s="162">
        <f t="shared" si="1"/>
        <v>2.7298999999999998</v>
      </c>
      <c r="V190" s="1"/>
    </row>
    <row r="191" spans="1:31" x14ac:dyDescent="0.2">
      <c r="A191" s="233" t="s">
        <v>161</v>
      </c>
      <c r="B191" s="735"/>
      <c r="C191" s="232"/>
      <c r="D191" s="232"/>
      <c r="E191" s="231" t="s">
        <v>163</v>
      </c>
      <c r="F191" s="534">
        <f>SUM(F184:F189)</f>
        <v>122</v>
      </c>
      <c r="N191" s="1"/>
      <c r="O191" s="1072">
        <v>32</v>
      </c>
      <c r="P191" s="580">
        <v>60</v>
      </c>
      <c r="Q191" s="582">
        <v>126</v>
      </c>
      <c r="R191" s="778">
        <f t="shared" si="0"/>
        <v>186</v>
      </c>
      <c r="S191" s="778">
        <v>2.9399999999999999E-2</v>
      </c>
      <c r="T191" s="781">
        <v>6.1800000000000001E-2</v>
      </c>
      <c r="U191" s="162">
        <f t="shared" si="1"/>
        <v>9.1200000000000003E-2</v>
      </c>
      <c r="V191" s="1"/>
    </row>
    <row r="192" spans="1:31" x14ac:dyDescent="0.2">
      <c r="A192" s="233"/>
      <c r="B192" s="235"/>
      <c r="C192" s="235"/>
      <c r="D192" s="235"/>
      <c r="E192" s="231" t="s">
        <v>164</v>
      </c>
      <c r="F192" s="534">
        <v>233</v>
      </c>
      <c r="N192" s="1"/>
      <c r="O192" s="1072" t="s">
        <v>556</v>
      </c>
      <c r="P192" s="1057">
        <v>0</v>
      </c>
      <c r="Q192" s="582">
        <v>155</v>
      </c>
      <c r="R192" s="778">
        <f t="shared" si="0"/>
        <v>155</v>
      </c>
      <c r="S192" s="778">
        <v>0</v>
      </c>
      <c r="T192" s="781">
        <v>0.18990000000000001</v>
      </c>
      <c r="U192" s="162">
        <f t="shared" si="1"/>
        <v>0.18990000000000001</v>
      </c>
      <c r="V192" s="1"/>
    </row>
    <row r="193" spans="1:22" x14ac:dyDescent="0.2">
      <c r="A193" s="236" t="s">
        <v>167</v>
      </c>
      <c r="B193" s="237"/>
      <c r="C193" s="394"/>
      <c r="D193" s="394"/>
      <c r="N193" s="1"/>
      <c r="O193" s="1072">
        <v>76</v>
      </c>
      <c r="P193" s="162">
        <v>0</v>
      </c>
      <c r="Q193" s="779">
        <v>184</v>
      </c>
      <c r="R193" s="162">
        <f t="shared" si="0"/>
        <v>184</v>
      </c>
      <c r="S193" s="162">
        <v>0</v>
      </c>
      <c r="T193" s="781">
        <v>0.61029999999999995</v>
      </c>
      <c r="U193" s="162">
        <f t="shared" si="1"/>
        <v>0.61029999999999995</v>
      </c>
      <c r="V193" s="1"/>
    </row>
    <row r="194" spans="1:22" x14ac:dyDescent="0.2">
      <c r="A194" s="236" t="s">
        <v>160</v>
      </c>
      <c r="B194" s="237"/>
      <c r="C194" s="394"/>
      <c r="D194" s="394"/>
      <c r="N194" s="1"/>
      <c r="O194" s="587" t="s">
        <v>442</v>
      </c>
      <c r="P194" s="534">
        <f>SUM(P186:P193)</f>
        <v>5410</v>
      </c>
      <c r="Q194" s="534">
        <f>SUM(Q186:Q193)</f>
        <v>2336</v>
      </c>
      <c r="R194" s="534"/>
      <c r="S194" s="534">
        <f>SUM(S186:S193)</f>
        <v>89.475400000000008</v>
      </c>
      <c r="T194" s="534">
        <f>SUM(T186:T193)</f>
        <v>9.9550000000000001</v>
      </c>
      <c r="U194" s="534">
        <f>SUM(U186:U193)</f>
        <v>99.430399999999992</v>
      </c>
      <c r="V194" s="783"/>
    </row>
    <row r="195" spans="1:22" x14ac:dyDescent="0.2">
      <c r="A195" s="1072">
        <v>108</v>
      </c>
      <c r="B195" s="1057">
        <v>8</v>
      </c>
      <c r="C195" s="400"/>
      <c r="D195" s="396"/>
      <c r="E195" s="229" t="s">
        <v>32</v>
      </c>
      <c r="F195" s="391">
        <v>8</v>
      </c>
      <c r="N195" s="1"/>
      <c r="O195" s="587" t="s">
        <v>381</v>
      </c>
      <c r="P195" s="534">
        <f>SUM(P194/2)</f>
        <v>2705</v>
      </c>
      <c r="Q195" s="162"/>
      <c r="R195" s="162"/>
      <c r="S195" s="162"/>
      <c r="T195" s="781"/>
      <c r="U195" s="162"/>
      <c r="V195" s="1"/>
    </row>
    <row r="196" spans="1:22" x14ac:dyDescent="0.2">
      <c r="A196" s="1072">
        <v>108</v>
      </c>
      <c r="B196" s="1057">
        <v>8</v>
      </c>
      <c r="C196" s="400"/>
      <c r="D196" s="396"/>
      <c r="E196" s="224">
        <v>0</v>
      </c>
      <c r="F196" s="162"/>
      <c r="N196" s="1"/>
      <c r="O196" s="692"/>
      <c r="P196" s="692"/>
      <c r="Q196" s="994"/>
      <c r="R196" s="994"/>
      <c r="S196" s="1"/>
      <c r="T196" s="1"/>
      <c r="U196" s="1"/>
    </row>
    <row r="197" spans="1:22" x14ac:dyDescent="0.2">
      <c r="A197" s="1072">
        <v>108</v>
      </c>
      <c r="B197" s="1057">
        <v>82</v>
      </c>
      <c r="C197" s="400"/>
      <c r="D197" s="396"/>
      <c r="E197" s="229" t="s">
        <v>35</v>
      </c>
      <c r="F197" s="391">
        <v>82</v>
      </c>
      <c r="N197" s="1"/>
      <c r="O197" s="691"/>
      <c r="P197" s="691"/>
      <c r="Q197" s="337"/>
      <c r="R197" s="337"/>
      <c r="S197" s="173"/>
      <c r="T197" s="173"/>
      <c r="U197" s="1"/>
    </row>
    <row r="198" spans="1:22" x14ac:dyDescent="0.2">
      <c r="A198" s="1072">
        <v>108</v>
      </c>
      <c r="B198" s="1057">
        <v>65</v>
      </c>
      <c r="C198" s="400"/>
      <c r="D198" s="396"/>
      <c r="E198" s="229" t="s">
        <v>38</v>
      </c>
      <c r="F198" s="391">
        <v>65</v>
      </c>
    </row>
    <row r="199" spans="1:22" x14ac:dyDescent="0.2">
      <c r="A199" s="1072">
        <v>108</v>
      </c>
      <c r="B199" s="1057">
        <v>90</v>
      </c>
      <c r="C199" s="400"/>
      <c r="D199" s="396"/>
      <c r="E199" s="229" t="s">
        <v>38</v>
      </c>
      <c r="F199" s="391">
        <v>90</v>
      </c>
    </row>
    <row r="200" spans="1:22" x14ac:dyDescent="0.2">
      <c r="A200" s="1072">
        <v>90</v>
      </c>
      <c r="B200" s="1057"/>
      <c r="C200" s="400"/>
      <c r="D200" s="396"/>
      <c r="E200" s="229"/>
      <c r="F200" s="391"/>
    </row>
    <row r="201" spans="1:22" x14ac:dyDescent="0.2">
      <c r="A201" s="1072">
        <v>108</v>
      </c>
      <c r="B201" s="1057">
        <v>16</v>
      </c>
      <c r="C201" s="400"/>
      <c r="D201" s="396"/>
      <c r="E201" s="229" t="s">
        <v>40</v>
      </c>
      <c r="F201" s="391">
        <v>16</v>
      </c>
    </row>
    <row r="202" spans="1:22" x14ac:dyDescent="0.2">
      <c r="A202" s="1072">
        <v>108</v>
      </c>
      <c r="B202" s="1057">
        <v>42</v>
      </c>
      <c r="C202" s="400"/>
      <c r="D202" s="396"/>
      <c r="E202" s="229" t="s">
        <v>35</v>
      </c>
      <c r="F202" s="391">
        <v>42</v>
      </c>
    </row>
    <row r="203" spans="1:22" x14ac:dyDescent="0.2">
      <c r="A203" s="1072">
        <v>108</v>
      </c>
      <c r="B203" s="1057">
        <v>44</v>
      </c>
      <c r="C203" s="400"/>
      <c r="D203" s="396"/>
      <c r="E203" s="229" t="s">
        <v>35</v>
      </c>
      <c r="F203" s="391">
        <v>44</v>
      </c>
    </row>
    <row r="204" spans="1:22" x14ac:dyDescent="0.2">
      <c r="A204" s="1072">
        <v>108</v>
      </c>
      <c r="B204" s="1057">
        <v>468</v>
      </c>
      <c r="C204" s="400"/>
      <c r="D204" s="396"/>
      <c r="E204" s="229">
        <v>0</v>
      </c>
      <c r="F204" s="162">
        <v>0</v>
      </c>
      <c r="Q204" s="1106"/>
      <c r="R204" s="1106"/>
      <c r="S204" s="1106"/>
    </row>
    <row r="205" spans="1:22" x14ac:dyDescent="0.2">
      <c r="A205" s="1072">
        <v>108</v>
      </c>
      <c r="B205" s="1057">
        <v>30</v>
      </c>
      <c r="C205" s="400"/>
      <c r="D205" s="396"/>
      <c r="E205" s="229">
        <v>0</v>
      </c>
      <c r="F205" s="162">
        <v>0</v>
      </c>
    </row>
    <row r="206" spans="1:22" x14ac:dyDescent="0.2">
      <c r="A206" s="1072">
        <v>108</v>
      </c>
      <c r="B206" s="1057">
        <v>3</v>
      </c>
      <c r="C206" s="400"/>
      <c r="D206" s="396"/>
      <c r="E206" s="224">
        <v>0</v>
      </c>
      <c r="F206" s="162">
        <v>0</v>
      </c>
    </row>
    <row r="207" spans="1:22" x14ac:dyDescent="0.2">
      <c r="A207" s="273" t="s">
        <v>181</v>
      </c>
      <c r="B207" s="735">
        <f>SUM(B195:B206)</f>
        <v>856</v>
      </c>
      <c r="C207" s="400"/>
      <c r="D207" s="400"/>
      <c r="E207" s="401"/>
      <c r="F207" s="162">
        <f>SUM(F195:F206)</f>
        <v>347</v>
      </c>
    </row>
    <row r="208" spans="1:22" ht="15.75" x14ac:dyDescent="0.25">
      <c r="A208" s="233" t="s">
        <v>161</v>
      </c>
      <c r="B208" s="232"/>
      <c r="C208" s="397"/>
      <c r="D208" s="397"/>
      <c r="E208" s="234" t="s">
        <v>389</v>
      </c>
      <c r="F208" s="232">
        <f>SUM(F195:F206)</f>
        <v>347</v>
      </c>
      <c r="K208" s="338"/>
    </row>
    <row r="209" spans="1:6" x14ac:dyDescent="0.2">
      <c r="A209" s="233"/>
      <c r="B209" s="235"/>
      <c r="C209" s="398"/>
      <c r="D209" s="398"/>
      <c r="E209" s="234" t="s">
        <v>390</v>
      </c>
      <c r="F209" s="232">
        <f>SUM(B206+B205+B204+B196)</f>
        <v>509</v>
      </c>
    </row>
    <row r="210" spans="1:6" x14ac:dyDescent="0.2">
      <c r="A210" s="236" t="s">
        <v>167</v>
      </c>
      <c r="B210" s="237"/>
      <c r="C210" s="394"/>
      <c r="D210" s="394"/>
      <c r="E210" s="238"/>
      <c r="F210" s="162"/>
    </row>
    <row r="211" spans="1:6" x14ac:dyDescent="0.2">
      <c r="A211" s="236" t="s">
        <v>160</v>
      </c>
      <c r="B211" s="237"/>
      <c r="C211" s="394"/>
      <c r="D211" s="394"/>
      <c r="E211" s="238"/>
      <c r="F211" s="162"/>
    </row>
    <row r="212" spans="1:6" x14ac:dyDescent="0.2">
      <c r="A212" s="1072">
        <v>57</v>
      </c>
      <c r="B212" s="270">
        <v>30</v>
      </c>
      <c r="C212" s="396"/>
      <c r="D212" s="396"/>
      <c r="E212" s="229" t="s">
        <v>41</v>
      </c>
      <c r="F212" s="391">
        <v>30</v>
      </c>
    </row>
    <row r="213" spans="1:6" x14ac:dyDescent="0.2">
      <c r="A213" s="1072">
        <v>57</v>
      </c>
      <c r="B213" s="270">
        <v>27</v>
      </c>
      <c r="C213" s="396"/>
      <c r="D213" s="396"/>
      <c r="E213" s="229" t="s">
        <v>41</v>
      </c>
      <c r="F213" s="391">
        <v>27</v>
      </c>
    </row>
    <row r="214" spans="1:6" x14ac:dyDescent="0.2">
      <c r="A214" s="1072">
        <v>57</v>
      </c>
      <c r="B214" s="270">
        <v>79</v>
      </c>
      <c r="C214" s="396"/>
      <c r="D214" s="396"/>
      <c r="E214" s="224">
        <v>0</v>
      </c>
      <c r="F214" s="162">
        <v>0</v>
      </c>
    </row>
    <row r="215" spans="1:6" x14ac:dyDescent="0.2">
      <c r="A215" s="1072">
        <v>57</v>
      </c>
      <c r="B215" s="270">
        <v>36</v>
      </c>
      <c r="C215" s="396"/>
      <c r="D215" s="396"/>
      <c r="E215" s="224">
        <v>0</v>
      </c>
      <c r="F215" s="162">
        <v>0</v>
      </c>
    </row>
    <row r="216" spans="1:6" x14ac:dyDescent="0.2">
      <c r="A216" s="1072">
        <v>57</v>
      </c>
      <c r="B216" s="270">
        <v>84</v>
      </c>
      <c r="C216" s="396"/>
      <c r="D216" s="396"/>
      <c r="E216" s="224">
        <v>0</v>
      </c>
      <c r="F216" s="162">
        <v>0</v>
      </c>
    </row>
    <row r="217" spans="1:6" x14ac:dyDescent="0.2">
      <c r="A217" s="1072">
        <v>57</v>
      </c>
      <c r="B217" s="270">
        <v>6</v>
      </c>
      <c r="C217" s="396"/>
      <c r="D217" s="396"/>
      <c r="E217" s="224"/>
      <c r="F217" s="162"/>
    </row>
    <row r="218" spans="1:6" x14ac:dyDescent="0.2">
      <c r="A218" s="1072">
        <v>57</v>
      </c>
      <c r="B218" s="270">
        <v>6</v>
      </c>
      <c r="C218" s="396"/>
      <c r="D218" s="396"/>
      <c r="E218" s="224"/>
      <c r="F218" s="162"/>
    </row>
    <row r="219" spans="1:6" x14ac:dyDescent="0.2">
      <c r="A219" s="1072">
        <v>57</v>
      </c>
      <c r="B219" s="270">
        <v>10</v>
      </c>
      <c r="C219" s="396"/>
      <c r="D219" s="396"/>
      <c r="E219" s="224"/>
      <c r="F219" s="162"/>
    </row>
    <row r="220" spans="1:6" x14ac:dyDescent="0.2">
      <c r="A220" s="273" t="s">
        <v>181</v>
      </c>
      <c r="B220" s="735">
        <f>SUM(B212:B219)</f>
        <v>278</v>
      </c>
      <c r="C220" s="400"/>
      <c r="D220" s="400"/>
      <c r="E220" s="224"/>
      <c r="F220" s="162">
        <f>SUM(F212:F216)</f>
        <v>57</v>
      </c>
    </row>
    <row r="221" spans="1:6" x14ac:dyDescent="0.2">
      <c r="A221" s="233" t="s">
        <v>161</v>
      </c>
      <c r="B221" s="232"/>
      <c r="C221" s="397"/>
      <c r="D221" s="397"/>
      <c r="E221" s="234" t="s">
        <v>163</v>
      </c>
      <c r="F221" s="232">
        <f>SUM(F212:F216)</f>
        <v>57</v>
      </c>
    </row>
    <row r="222" spans="1:6" x14ac:dyDescent="0.2">
      <c r="A222" s="233"/>
      <c r="B222" s="235"/>
      <c r="C222" s="398"/>
      <c r="D222" s="398"/>
      <c r="E222" s="234" t="s">
        <v>164</v>
      </c>
      <c r="F222" s="232">
        <f>SUM(B214:B219)</f>
        <v>221</v>
      </c>
    </row>
    <row r="223" spans="1:6" x14ac:dyDescent="0.2">
      <c r="A223" s="236" t="s">
        <v>167</v>
      </c>
      <c r="B223" s="237"/>
      <c r="C223" s="394"/>
      <c r="D223" s="394"/>
      <c r="F223" s="162"/>
    </row>
    <row r="224" spans="1:6" x14ac:dyDescent="0.2">
      <c r="A224" s="236" t="s">
        <v>160</v>
      </c>
      <c r="B224" s="237"/>
      <c r="C224" s="394"/>
      <c r="D224" s="394"/>
      <c r="F224" s="162"/>
    </row>
    <row r="225" spans="1:11" x14ac:dyDescent="0.2">
      <c r="A225" s="273"/>
      <c r="B225" s="283"/>
      <c r="C225" s="399"/>
      <c r="D225" s="399"/>
      <c r="E225" s="229" t="s">
        <v>394</v>
      </c>
      <c r="F225" s="405"/>
    </row>
    <row r="226" spans="1:11" x14ac:dyDescent="0.2">
      <c r="A226" s="1072" t="s">
        <v>182</v>
      </c>
      <c r="B226" s="270"/>
      <c r="C226" s="396"/>
      <c r="D226" s="396"/>
      <c r="E226" s="229" t="s">
        <v>392</v>
      </c>
      <c r="F226" s="391"/>
    </row>
    <row r="227" spans="1:11" x14ac:dyDescent="0.2">
      <c r="A227" s="233" t="s">
        <v>161</v>
      </c>
      <c r="B227" s="232">
        <f>SUM(B225:B226)</f>
        <v>0</v>
      </c>
      <c r="C227" s="397"/>
      <c r="D227" s="397"/>
      <c r="E227" s="234" t="s">
        <v>164</v>
      </c>
      <c r="F227" s="232">
        <f>SUM(F225:F226)</f>
        <v>0</v>
      </c>
    </row>
    <row r="228" spans="1:11" x14ac:dyDescent="0.2">
      <c r="A228" s="239" t="s">
        <v>160</v>
      </c>
      <c r="B228" s="237"/>
      <c r="C228" s="335"/>
      <c r="D228" s="335"/>
      <c r="E228" s="230"/>
      <c r="F228" s="162"/>
    </row>
    <row r="229" spans="1:11" x14ac:dyDescent="0.2">
      <c r="A229" s="273" t="s">
        <v>181</v>
      </c>
      <c r="B229" s="275"/>
      <c r="C229" s="275"/>
      <c r="D229" s="275"/>
      <c r="E229" s="230"/>
      <c r="F229" s="162"/>
    </row>
    <row r="230" spans="1:11" x14ac:dyDescent="0.2">
      <c r="A230" s="1072">
        <v>32</v>
      </c>
      <c r="B230" s="270">
        <v>30</v>
      </c>
      <c r="C230" s="270"/>
      <c r="D230" s="270"/>
      <c r="E230" s="162">
        <v>0</v>
      </c>
      <c r="F230" s="162">
        <v>0</v>
      </c>
    </row>
    <row r="231" spans="1:11" x14ac:dyDescent="0.2">
      <c r="A231" s="233" t="s">
        <v>161</v>
      </c>
      <c r="B231" s="232">
        <f>SUM(B230)</f>
        <v>30</v>
      </c>
      <c r="C231" s="232"/>
      <c r="D231" s="232"/>
      <c r="E231" s="231" t="s">
        <v>164</v>
      </c>
      <c r="F231" s="534">
        <f>+F222+F209+F192+F173</f>
        <v>1481</v>
      </c>
    </row>
    <row r="232" spans="1:11" x14ac:dyDescent="0.2">
      <c r="A232" s="236" t="s">
        <v>167</v>
      </c>
      <c r="B232" s="237"/>
      <c r="C232" s="237"/>
      <c r="D232" s="237"/>
      <c r="E232" s="162"/>
      <c r="F232" s="162"/>
    </row>
    <row r="233" spans="1:11" x14ac:dyDescent="0.2">
      <c r="A233" s="273" t="s">
        <v>181</v>
      </c>
      <c r="B233" s="276">
        <f>SUM(B230)</f>
        <v>30</v>
      </c>
      <c r="C233" s="276"/>
      <c r="D233" s="276"/>
    </row>
    <row r="235" spans="1:11" x14ac:dyDescent="0.2">
      <c r="A235" s="280" t="s">
        <v>183</v>
      </c>
      <c r="B235" s="279"/>
      <c r="C235" s="279"/>
      <c r="D235" s="279"/>
      <c r="E235" s="287"/>
      <c r="F235" s="287"/>
      <c r="G235" s="287"/>
      <c r="H235" s="287"/>
      <c r="I235" s="287"/>
      <c r="J235" s="287"/>
      <c r="K235" s="287"/>
    </row>
    <row r="236" spans="1:11" x14ac:dyDescent="0.2">
      <c r="A236" s="274"/>
    </row>
    <row r="237" spans="1:11" x14ac:dyDescent="0.2">
      <c r="A237" s="281" t="s">
        <v>184</v>
      </c>
      <c r="B237" s="282">
        <f>SUM(B171+B179+B190+B207+B220+B230)</f>
        <v>2705</v>
      </c>
      <c r="C237" s="282"/>
      <c r="D237" s="282"/>
    </row>
    <row r="238" spans="1:11" x14ac:dyDescent="0.2">
      <c r="A238" s="281" t="s">
        <v>185</v>
      </c>
      <c r="B238" s="282">
        <f>SUM(F171+F179+F190+F207+F220+F227)</f>
        <v>404</v>
      </c>
      <c r="C238" s="282"/>
      <c r="D238" s="282"/>
    </row>
    <row r="239" spans="1:11" x14ac:dyDescent="0.2">
      <c r="A239" s="274" t="s">
        <v>187</v>
      </c>
      <c r="B239" s="28">
        <f>SUM(F227+F222+F209+F192+F173)</f>
        <v>1481</v>
      </c>
      <c r="C239" s="28"/>
      <c r="D239" s="28"/>
    </row>
    <row r="240" spans="1:11" x14ac:dyDescent="0.2">
      <c r="A240" s="274" t="s">
        <v>186</v>
      </c>
      <c r="B240" s="28">
        <f>SUM(F221+F208+F191+F180+F172)</f>
        <v>1194</v>
      </c>
      <c r="C240" s="28"/>
      <c r="D240" s="28"/>
    </row>
    <row r="242" spans="1:22" ht="15.75" x14ac:dyDescent="0.25">
      <c r="A242" s="338"/>
      <c r="C242">
        <f>SUM(B239:B240)</f>
        <v>2675</v>
      </c>
    </row>
    <row r="243" spans="1:22" ht="15.75" x14ac:dyDescent="0.25">
      <c r="A243" s="338"/>
    </row>
    <row r="244" spans="1:22" ht="18" x14ac:dyDescent="0.25">
      <c r="B244" s="1100" t="s">
        <v>513</v>
      </c>
      <c r="C244" s="1100"/>
      <c r="D244" s="1100"/>
    </row>
    <row r="245" spans="1:22" ht="18" x14ac:dyDescent="0.25">
      <c r="B245" s="1078"/>
      <c r="C245" s="1078"/>
      <c r="D245" s="1078"/>
    </row>
    <row r="246" spans="1:22" x14ac:dyDescent="0.2">
      <c r="A246" s="748">
        <v>159</v>
      </c>
      <c r="B246" s="270">
        <v>57</v>
      </c>
      <c r="C246" s="270"/>
      <c r="D246" s="270"/>
      <c r="E246" s="225" t="s">
        <v>40</v>
      </c>
      <c r="F246" s="391">
        <v>57</v>
      </c>
    </row>
    <row r="247" spans="1:22" x14ac:dyDescent="0.2">
      <c r="A247" s="221"/>
      <c r="B247" s="1057"/>
      <c r="C247" s="1057"/>
      <c r="D247" s="1057"/>
      <c r="E247" s="225"/>
      <c r="F247" s="162"/>
      <c r="G247" s="997" t="s">
        <v>525</v>
      </c>
      <c r="H247" s="997"/>
      <c r="I247" s="997"/>
      <c r="J247" s="997"/>
      <c r="K247" s="997"/>
      <c r="L247" s="997"/>
      <c r="M247" s="997"/>
      <c r="N247" s="997" t="s">
        <v>521</v>
      </c>
      <c r="O247" s="997" t="s">
        <v>527</v>
      </c>
      <c r="P247" s="997" t="s">
        <v>523</v>
      </c>
      <c r="Q247" s="997"/>
      <c r="R247" s="997" t="s">
        <v>520</v>
      </c>
      <c r="S247" s="997" t="s">
        <v>524</v>
      </c>
      <c r="T247" s="997" t="s">
        <v>522</v>
      </c>
      <c r="U247" s="997" t="s">
        <v>526</v>
      </c>
    </row>
    <row r="248" spans="1:22" x14ac:dyDescent="0.2">
      <c r="A248" s="231" t="s">
        <v>161</v>
      </c>
      <c r="B248" s="232">
        <f>SUM(B246:B246)</f>
        <v>57</v>
      </c>
      <c r="C248" s="232"/>
      <c r="D248" s="232"/>
      <c r="E248" s="231" t="s">
        <v>163</v>
      </c>
      <c r="F248" s="534">
        <f>SUM(F246:F246)</f>
        <v>57</v>
      </c>
      <c r="G248">
        <v>221</v>
      </c>
      <c r="N248">
        <v>233</v>
      </c>
      <c r="O248">
        <v>32</v>
      </c>
      <c r="P248">
        <v>476</v>
      </c>
      <c r="Q248" s="274">
        <f>SUM(G248:P248)</f>
        <v>962</v>
      </c>
      <c r="R248">
        <v>57</v>
      </c>
      <c r="S248">
        <v>347</v>
      </c>
      <c r="T248">
        <v>122</v>
      </c>
      <c r="U248">
        <v>57</v>
      </c>
      <c r="V248" s="749">
        <f>SUM(R248:U248)</f>
        <v>583</v>
      </c>
    </row>
    <row r="249" spans="1:22" x14ac:dyDescent="0.2">
      <c r="A249" s="236" t="s">
        <v>167</v>
      </c>
      <c r="B249" s="237"/>
      <c r="C249" s="394"/>
      <c r="D249" s="394"/>
      <c r="E249" s="231"/>
      <c r="F249" s="1"/>
      <c r="Q249" s="995"/>
    </row>
    <row r="250" spans="1:22" x14ac:dyDescent="0.2">
      <c r="A250" s="236" t="s">
        <v>160</v>
      </c>
      <c r="B250" s="237"/>
      <c r="C250" s="394"/>
      <c r="D250" s="394"/>
      <c r="G250" s="746">
        <v>12</v>
      </c>
      <c r="N250" s="746">
        <v>233</v>
      </c>
      <c r="P250" s="746">
        <v>368</v>
      </c>
      <c r="Q250" s="995"/>
      <c r="S250" s="746">
        <v>42</v>
      </c>
    </row>
    <row r="251" spans="1:22" x14ac:dyDescent="0.2">
      <c r="A251" s="273" t="s">
        <v>388</v>
      </c>
      <c r="B251" s="276">
        <f>SUM(B246:B246)</f>
        <v>57</v>
      </c>
      <c r="C251" s="395"/>
      <c r="D251" s="395"/>
      <c r="G251">
        <f>SUM(G248-G250)</f>
        <v>209</v>
      </c>
      <c r="N251">
        <f>SUM(N248-N250)</f>
        <v>0</v>
      </c>
      <c r="O251">
        <f>SUM(O248)</f>
        <v>32</v>
      </c>
      <c r="P251">
        <f>SUM(P248-P250)</f>
        <v>108</v>
      </c>
      <c r="Q251" s="274">
        <f>SUM(G251:P251)</f>
        <v>349</v>
      </c>
      <c r="R251">
        <f>SUM(R248)</f>
        <v>57</v>
      </c>
      <c r="S251">
        <f>SUM(S248-S250)</f>
        <v>305</v>
      </c>
      <c r="T251">
        <f>SUM(T248)</f>
        <v>122</v>
      </c>
      <c r="U251">
        <f>SUM(U248)</f>
        <v>57</v>
      </c>
      <c r="V251" s="28">
        <f>SUM(R251:U251)</f>
        <v>541</v>
      </c>
    </row>
    <row r="252" spans="1:22" x14ac:dyDescent="0.2">
      <c r="A252" s="748">
        <v>89</v>
      </c>
      <c r="B252" s="270">
        <v>52</v>
      </c>
      <c r="C252" s="270"/>
      <c r="D252" s="270"/>
      <c r="E252" s="225" t="s">
        <v>495</v>
      </c>
      <c r="F252" s="391">
        <v>52</v>
      </c>
    </row>
    <row r="253" spans="1:22" ht="18" x14ac:dyDescent="0.25">
      <c r="A253" s="748">
        <v>89</v>
      </c>
      <c r="B253" s="270">
        <v>6</v>
      </c>
      <c r="C253" s="270"/>
      <c r="D253" s="270"/>
      <c r="E253" s="225" t="s">
        <v>35</v>
      </c>
      <c r="F253" s="391">
        <v>6</v>
      </c>
      <c r="P253" s="794"/>
      <c r="Q253" s="794"/>
      <c r="R253" s="794"/>
      <c r="S253" s="794"/>
      <c r="T253" s="794"/>
    </row>
    <row r="254" spans="1:22" ht="18" x14ac:dyDescent="0.25">
      <c r="A254" s="748">
        <v>89</v>
      </c>
      <c r="B254" s="270">
        <v>48</v>
      </c>
      <c r="C254" s="270"/>
      <c r="D254" s="270"/>
      <c r="E254" s="226" t="s">
        <v>32</v>
      </c>
      <c r="F254" s="391">
        <v>48</v>
      </c>
      <c r="P254" s="794"/>
      <c r="Q254" s="795">
        <f>SUM(Q248+V248+V248)</f>
        <v>2128</v>
      </c>
      <c r="R254" s="796" t="s">
        <v>381</v>
      </c>
      <c r="S254" s="794" t="s">
        <v>513</v>
      </c>
      <c r="T254" s="794"/>
    </row>
    <row r="255" spans="1:22" ht="18" x14ac:dyDescent="0.25">
      <c r="A255" s="748">
        <v>89</v>
      </c>
      <c r="B255" s="580">
        <v>233</v>
      </c>
      <c r="C255" s="270"/>
      <c r="D255" s="270"/>
      <c r="E255" s="226">
        <v>0</v>
      </c>
      <c r="F255" s="162">
        <v>0</v>
      </c>
      <c r="G255" s="747" t="s">
        <v>515</v>
      </c>
      <c r="P255" s="794"/>
      <c r="Q255" s="795"/>
      <c r="R255" s="794"/>
      <c r="S255" s="794"/>
      <c r="T255" s="794"/>
    </row>
    <row r="256" spans="1:22" ht="18" x14ac:dyDescent="0.25">
      <c r="A256" s="748">
        <v>90</v>
      </c>
      <c r="B256" s="270">
        <v>10</v>
      </c>
      <c r="C256" s="270"/>
      <c r="D256" s="270"/>
      <c r="E256" s="229" t="s">
        <v>35</v>
      </c>
      <c r="F256" s="391">
        <v>10</v>
      </c>
      <c r="P256" s="794"/>
      <c r="Q256" s="794"/>
      <c r="R256" s="794"/>
      <c r="S256" s="794"/>
      <c r="T256" s="794"/>
    </row>
    <row r="257" spans="1:18" x14ac:dyDescent="0.2">
      <c r="A257" s="748">
        <v>89</v>
      </c>
      <c r="B257" s="270">
        <v>6</v>
      </c>
      <c r="C257" s="270"/>
      <c r="D257" s="270"/>
      <c r="E257" s="226" t="s">
        <v>41</v>
      </c>
      <c r="F257" s="391">
        <v>6</v>
      </c>
      <c r="Q257" s="28">
        <f>SUM(Q251+V251+V251)</f>
        <v>1431</v>
      </c>
      <c r="R257" t="s">
        <v>528</v>
      </c>
    </row>
    <row r="258" spans="1:18" x14ac:dyDescent="0.2">
      <c r="A258" s="273" t="s">
        <v>181</v>
      </c>
      <c r="B258" s="735">
        <f>SUM(B252:B257)</f>
        <v>355</v>
      </c>
      <c r="C258" s="1057"/>
      <c r="D258" s="1057"/>
      <c r="E258" s="226"/>
      <c r="F258" s="162"/>
    </row>
    <row r="259" spans="1:18" x14ac:dyDescent="0.2">
      <c r="A259" s="233" t="s">
        <v>161</v>
      </c>
      <c r="B259" s="735"/>
      <c r="C259" s="232"/>
      <c r="D259" s="232"/>
      <c r="E259" s="231" t="s">
        <v>163</v>
      </c>
      <c r="F259" s="534">
        <f>SUM(F252:F257)</f>
        <v>122</v>
      </c>
    </row>
    <row r="260" spans="1:18" x14ac:dyDescent="0.2">
      <c r="A260" s="233"/>
      <c r="B260" s="235"/>
      <c r="C260" s="235"/>
      <c r="D260" s="235"/>
      <c r="E260" s="231" t="s">
        <v>164</v>
      </c>
      <c r="F260" s="534">
        <v>233</v>
      </c>
    </row>
    <row r="261" spans="1:18" x14ac:dyDescent="0.2">
      <c r="A261" s="236" t="s">
        <v>167</v>
      </c>
      <c r="B261" s="237"/>
      <c r="C261" s="394"/>
      <c r="D261" s="394"/>
    </row>
    <row r="262" spans="1:18" x14ac:dyDescent="0.2">
      <c r="A262" s="236" t="s">
        <v>160</v>
      </c>
      <c r="B262" s="237"/>
      <c r="C262" s="394"/>
      <c r="D262" s="394"/>
    </row>
    <row r="263" spans="1:18" x14ac:dyDescent="0.2">
      <c r="A263" s="748">
        <v>108</v>
      </c>
      <c r="B263" s="1057">
        <v>8</v>
      </c>
      <c r="C263" s="400"/>
      <c r="D263" s="396"/>
      <c r="E263" s="229" t="s">
        <v>32</v>
      </c>
      <c r="F263" s="391">
        <v>8</v>
      </c>
    </row>
    <row r="264" spans="1:18" x14ac:dyDescent="0.2">
      <c r="A264" s="748">
        <v>108</v>
      </c>
      <c r="B264" s="1057">
        <v>8</v>
      </c>
      <c r="C264" s="400"/>
      <c r="D264" s="396"/>
      <c r="E264" s="224">
        <v>0</v>
      </c>
      <c r="F264" s="162">
        <v>0</v>
      </c>
    </row>
    <row r="265" spans="1:18" x14ac:dyDescent="0.2">
      <c r="A265" s="748">
        <v>108</v>
      </c>
      <c r="B265" s="1057">
        <v>82</v>
      </c>
      <c r="C265" s="400"/>
      <c r="D265" s="396"/>
      <c r="E265" s="229" t="s">
        <v>35</v>
      </c>
      <c r="F265" s="391">
        <v>82</v>
      </c>
    </row>
    <row r="266" spans="1:18" x14ac:dyDescent="0.2">
      <c r="A266" s="748">
        <v>108</v>
      </c>
      <c r="B266" s="1057">
        <v>65</v>
      </c>
      <c r="C266" s="400"/>
      <c r="D266" s="396"/>
      <c r="E266" s="229" t="s">
        <v>38</v>
      </c>
      <c r="F266" s="391">
        <v>65</v>
      </c>
    </row>
    <row r="267" spans="1:18" x14ac:dyDescent="0.2">
      <c r="A267" s="748">
        <v>108</v>
      </c>
      <c r="B267" s="1057">
        <v>90</v>
      </c>
      <c r="C267" s="400"/>
      <c r="D267" s="396"/>
      <c r="E267" s="229" t="s">
        <v>38</v>
      </c>
      <c r="F267" s="391">
        <v>90</v>
      </c>
    </row>
    <row r="268" spans="1:18" x14ac:dyDescent="0.2">
      <c r="A268" s="748">
        <v>108</v>
      </c>
      <c r="B268" s="1057">
        <v>16</v>
      </c>
      <c r="C268" s="400"/>
      <c r="D268" s="396"/>
      <c r="E268" s="229" t="s">
        <v>40</v>
      </c>
      <c r="F268" s="391">
        <v>16</v>
      </c>
    </row>
    <row r="269" spans="1:18" x14ac:dyDescent="0.2">
      <c r="A269" s="748">
        <v>108</v>
      </c>
      <c r="B269" s="578">
        <v>42</v>
      </c>
      <c r="C269" s="400"/>
      <c r="D269" s="396"/>
      <c r="E269" s="229" t="s">
        <v>35</v>
      </c>
      <c r="F269" s="391">
        <v>42</v>
      </c>
      <c r="G269" s="746" t="s">
        <v>515</v>
      </c>
    </row>
    <row r="270" spans="1:18" x14ac:dyDescent="0.2">
      <c r="A270" s="748">
        <v>108</v>
      </c>
      <c r="B270" s="1057">
        <v>44</v>
      </c>
      <c r="C270" s="400"/>
      <c r="D270" s="396"/>
      <c r="E270" s="229" t="s">
        <v>35</v>
      </c>
      <c r="F270" s="391">
        <v>44</v>
      </c>
    </row>
    <row r="271" spans="1:18" x14ac:dyDescent="0.2">
      <c r="A271" s="748">
        <v>108</v>
      </c>
      <c r="B271" s="580">
        <v>468</v>
      </c>
      <c r="C271" s="400"/>
      <c r="D271" s="396"/>
      <c r="E271" s="229">
        <v>0</v>
      </c>
      <c r="F271" s="162">
        <v>0</v>
      </c>
      <c r="G271" s="747" t="s">
        <v>518</v>
      </c>
      <c r="N271" t="s">
        <v>519</v>
      </c>
    </row>
    <row r="272" spans="1:18" x14ac:dyDescent="0.2">
      <c r="A272" s="273" t="s">
        <v>181</v>
      </c>
      <c r="B272" s="735">
        <f>SUM(B263:B271)</f>
        <v>823</v>
      </c>
      <c r="C272" s="400"/>
      <c r="D272" s="400"/>
      <c r="E272" s="401"/>
      <c r="F272" s="162">
        <f>SUM(F263:F271)</f>
        <v>347</v>
      </c>
    </row>
    <row r="273" spans="1:7" x14ac:dyDescent="0.2">
      <c r="A273" s="233" t="s">
        <v>161</v>
      </c>
      <c r="B273" s="232"/>
      <c r="C273" s="397"/>
      <c r="D273" s="397"/>
      <c r="E273" s="234" t="s">
        <v>389</v>
      </c>
      <c r="F273" s="232">
        <f>SUM(F263:F271)</f>
        <v>347</v>
      </c>
    </row>
    <row r="274" spans="1:7" x14ac:dyDescent="0.2">
      <c r="A274" s="233"/>
      <c r="B274" s="235"/>
      <c r="C274" s="398"/>
      <c r="D274" s="398"/>
      <c r="E274" s="234" t="s">
        <v>390</v>
      </c>
      <c r="F274" s="232">
        <f>SUM(B264+B271)</f>
        <v>476</v>
      </c>
    </row>
    <row r="275" spans="1:7" x14ac:dyDescent="0.2">
      <c r="A275" s="236" t="s">
        <v>167</v>
      </c>
      <c r="B275" s="237"/>
      <c r="C275" s="394"/>
      <c r="D275" s="394"/>
      <c r="E275" s="238"/>
      <c r="F275" s="162"/>
    </row>
    <row r="276" spans="1:7" x14ac:dyDescent="0.2">
      <c r="A276" s="236" t="s">
        <v>160</v>
      </c>
      <c r="B276" s="237"/>
      <c r="C276" s="394"/>
      <c r="D276" s="394"/>
      <c r="E276" s="238"/>
      <c r="F276" s="162"/>
    </row>
    <row r="277" spans="1:7" x14ac:dyDescent="0.2">
      <c r="A277" s="748">
        <v>57</v>
      </c>
      <c r="B277" s="270">
        <v>30</v>
      </c>
      <c r="C277" s="396"/>
      <c r="D277" s="396"/>
      <c r="E277" s="229" t="s">
        <v>41</v>
      </c>
      <c r="F277" s="391">
        <v>30</v>
      </c>
    </row>
    <row r="278" spans="1:7" x14ac:dyDescent="0.2">
      <c r="A278" s="748">
        <v>57</v>
      </c>
      <c r="B278" s="270">
        <v>27</v>
      </c>
      <c r="C278" s="396"/>
      <c r="D278" s="396"/>
      <c r="E278" s="229" t="s">
        <v>41</v>
      </c>
      <c r="F278" s="391">
        <v>27</v>
      </c>
    </row>
    <row r="279" spans="1:7" x14ac:dyDescent="0.2">
      <c r="A279" s="748">
        <v>57</v>
      </c>
      <c r="B279" s="270">
        <v>79</v>
      </c>
      <c r="C279" s="396"/>
      <c r="D279" s="396"/>
      <c r="E279" s="224">
        <v>0</v>
      </c>
      <c r="F279" s="162">
        <v>0</v>
      </c>
    </row>
    <row r="280" spans="1:7" x14ac:dyDescent="0.2">
      <c r="A280" s="748">
        <v>57</v>
      </c>
      <c r="B280" s="270">
        <v>36</v>
      </c>
      <c r="C280" s="396"/>
      <c r="D280" s="396"/>
      <c r="E280" s="224">
        <v>0</v>
      </c>
      <c r="F280" s="162">
        <v>0</v>
      </c>
    </row>
    <row r="281" spans="1:7" x14ac:dyDescent="0.2">
      <c r="A281" s="748">
        <v>57</v>
      </c>
      <c r="B281" s="270">
        <v>84</v>
      </c>
      <c r="C281" s="396"/>
      <c r="D281" s="396"/>
      <c r="E281" s="224">
        <v>0</v>
      </c>
      <c r="F281" s="162">
        <v>0</v>
      </c>
    </row>
    <row r="282" spans="1:7" x14ac:dyDescent="0.2">
      <c r="A282" s="748">
        <v>57</v>
      </c>
      <c r="B282" s="580">
        <v>6</v>
      </c>
      <c r="C282" s="396"/>
      <c r="D282" s="396"/>
      <c r="E282" s="224"/>
      <c r="F282" s="162"/>
      <c r="G282" s="747" t="s">
        <v>515</v>
      </c>
    </row>
    <row r="283" spans="1:7" x14ac:dyDescent="0.2">
      <c r="A283" s="748">
        <v>57</v>
      </c>
      <c r="B283" s="580">
        <v>6</v>
      </c>
      <c r="C283" s="396"/>
      <c r="D283" s="396"/>
      <c r="E283" s="224"/>
      <c r="F283" s="162"/>
      <c r="G283" s="747" t="s">
        <v>515</v>
      </c>
    </row>
    <row r="284" spans="1:7" x14ac:dyDescent="0.2">
      <c r="A284" s="748">
        <v>57</v>
      </c>
      <c r="B284" s="270">
        <v>10</v>
      </c>
      <c r="C284" s="396"/>
      <c r="D284" s="396"/>
      <c r="E284" s="224"/>
      <c r="F284" s="162"/>
    </row>
    <row r="285" spans="1:7" x14ac:dyDescent="0.2">
      <c r="A285" s="273" t="s">
        <v>181</v>
      </c>
      <c r="B285" s="735">
        <f>SUM(B277:B284)</f>
        <v>278</v>
      </c>
      <c r="C285" s="400"/>
      <c r="D285" s="400"/>
      <c r="E285" s="224"/>
      <c r="F285" s="162">
        <f>SUM(F277:F281)</f>
        <v>57</v>
      </c>
    </row>
    <row r="286" spans="1:7" x14ac:dyDescent="0.2">
      <c r="A286" s="233" t="s">
        <v>161</v>
      </c>
      <c r="B286" s="232"/>
      <c r="C286" s="397"/>
      <c r="D286" s="397"/>
      <c r="E286" s="234" t="s">
        <v>163</v>
      </c>
      <c r="F286" s="232">
        <f>SUM(F277:F281)</f>
        <v>57</v>
      </c>
    </row>
    <row r="287" spans="1:7" x14ac:dyDescent="0.2">
      <c r="A287" s="233"/>
      <c r="B287" s="235"/>
      <c r="C287" s="398"/>
      <c r="D287" s="398"/>
      <c r="E287" s="234" t="s">
        <v>164</v>
      </c>
      <c r="F287" s="232">
        <f>SUM(B279:B284)</f>
        <v>221</v>
      </c>
    </row>
    <row r="288" spans="1:7" x14ac:dyDescent="0.2">
      <c r="A288" s="236" t="s">
        <v>167</v>
      </c>
      <c r="B288" s="237"/>
      <c r="C288" s="394"/>
      <c r="D288" s="394"/>
      <c r="F288" s="162"/>
    </row>
    <row r="289" spans="1:6" x14ac:dyDescent="0.2">
      <c r="A289" s="236" t="s">
        <v>160</v>
      </c>
      <c r="B289" s="237"/>
      <c r="C289" s="394"/>
      <c r="D289" s="394"/>
      <c r="F289" s="162"/>
    </row>
    <row r="290" spans="1:6" x14ac:dyDescent="0.2">
      <c r="A290" s="273"/>
      <c r="B290" s="283"/>
      <c r="C290" s="399"/>
      <c r="D290" s="399"/>
      <c r="E290" s="229" t="s">
        <v>394</v>
      </c>
      <c r="F290" s="405"/>
    </row>
    <row r="291" spans="1:6" x14ac:dyDescent="0.2">
      <c r="A291" s="1072" t="s">
        <v>182</v>
      </c>
      <c r="B291" s="270"/>
      <c r="C291" s="396"/>
      <c r="D291" s="396"/>
      <c r="E291" s="229" t="s">
        <v>392</v>
      </c>
      <c r="F291" s="391"/>
    </row>
    <row r="292" spans="1:6" x14ac:dyDescent="0.2">
      <c r="A292" s="233" t="s">
        <v>161</v>
      </c>
      <c r="B292" s="232">
        <f>SUM(B290:B291)</f>
        <v>0</v>
      </c>
      <c r="C292" s="397"/>
      <c r="D292" s="397"/>
      <c r="E292" s="234" t="s">
        <v>164</v>
      </c>
      <c r="F292" s="232">
        <f>SUM(F290:F291)</f>
        <v>0</v>
      </c>
    </row>
    <row r="293" spans="1:6" x14ac:dyDescent="0.2">
      <c r="A293" s="239" t="s">
        <v>160</v>
      </c>
      <c r="B293" s="237"/>
      <c r="C293" s="335"/>
      <c r="D293" s="335"/>
      <c r="E293" s="230"/>
      <c r="F293" s="162"/>
    </row>
    <row r="294" spans="1:6" x14ac:dyDescent="0.2">
      <c r="A294" s="273" t="s">
        <v>181</v>
      </c>
      <c r="B294" s="275"/>
      <c r="C294" s="275"/>
      <c r="D294" s="275"/>
      <c r="E294" s="230"/>
      <c r="F294" s="162"/>
    </row>
    <row r="295" spans="1:6" x14ac:dyDescent="0.2">
      <c r="A295" s="748">
        <v>32</v>
      </c>
      <c r="B295" s="270">
        <v>30</v>
      </c>
      <c r="C295" s="270"/>
      <c r="D295" s="270"/>
      <c r="E295" s="162">
        <v>0</v>
      </c>
      <c r="F295" s="162">
        <v>0</v>
      </c>
    </row>
    <row r="296" spans="1:6" x14ac:dyDescent="0.2">
      <c r="A296" s="233" t="s">
        <v>161</v>
      </c>
      <c r="B296" s="232">
        <f>SUM(B295)</f>
        <v>30</v>
      </c>
      <c r="C296" s="232"/>
      <c r="D296" s="232"/>
      <c r="E296" s="231" t="s">
        <v>164</v>
      </c>
      <c r="F296" s="534">
        <v>30</v>
      </c>
    </row>
    <row r="297" spans="1:6" x14ac:dyDescent="0.2">
      <c r="A297" s="236" t="s">
        <v>167</v>
      </c>
      <c r="B297" s="237"/>
      <c r="C297" s="237"/>
      <c r="D297" s="237"/>
      <c r="E297" s="162"/>
      <c r="F297" s="162"/>
    </row>
    <row r="298" spans="1:6" x14ac:dyDescent="0.2">
      <c r="A298" s="273" t="s">
        <v>181</v>
      </c>
      <c r="B298" s="276">
        <f>SUM(B295)</f>
        <v>30</v>
      </c>
      <c r="C298" s="276"/>
      <c r="D298" s="276"/>
    </row>
    <row r="300" spans="1:6" x14ac:dyDescent="0.2">
      <c r="A300" s="280" t="s">
        <v>183</v>
      </c>
      <c r="B300" s="279"/>
      <c r="C300" s="279"/>
      <c r="D300" s="279"/>
      <c r="E300" s="287"/>
      <c r="F300" s="287"/>
    </row>
    <row r="301" spans="1:6" x14ac:dyDescent="0.2">
      <c r="A301" s="274"/>
    </row>
    <row r="302" spans="1:6" x14ac:dyDescent="0.2">
      <c r="A302" s="281" t="s">
        <v>184</v>
      </c>
      <c r="B302" s="282"/>
      <c r="C302" s="282"/>
      <c r="D302" s="282"/>
    </row>
    <row r="303" spans="1:6" x14ac:dyDescent="0.2">
      <c r="A303" s="281" t="s">
        <v>185</v>
      </c>
      <c r="B303" s="282"/>
      <c r="C303" s="282"/>
      <c r="D303" s="282"/>
    </row>
    <row r="304" spans="1:6" x14ac:dyDescent="0.2">
      <c r="A304" s="274" t="s">
        <v>187</v>
      </c>
      <c r="B304" s="28"/>
      <c r="C304" s="28"/>
      <c r="D304" s="28"/>
    </row>
    <row r="305" spans="1:4" x14ac:dyDescent="0.2">
      <c r="A305" s="274" t="s">
        <v>186</v>
      </c>
      <c r="B305" s="28"/>
      <c r="C305" s="28"/>
      <c r="D305" s="28"/>
    </row>
  </sheetData>
  <autoFilter ref="A2:K150"/>
  <mergeCells count="156">
    <mergeCell ref="A1:K1"/>
    <mergeCell ref="B3:B6"/>
    <mergeCell ref="E3:E6"/>
    <mergeCell ref="F3:F6"/>
    <mergeCell ref="K3:K6"/>
    <mergeCell ref="R3:R6"/>
    <mergeCell ref="B15:B16"/>
    <mergeCell ref="E15:E16"/>
    <mergeCell ref="F15:F16"/>
    <mergeCell ref="L15:L16"/>
    <mergeCell ref="R15:R19"/>
    <mergeCell ref="B17:B19"/>
    <mergeCell ref="E17:E19"/>
    <mergeCell ref="F17:F19"/>
    <mergeCell ref="B7:B10"/>
    <mergeCell ref="E7:E10"/>
    <mergeCell ref="F7:F10"/>
    <mergeCell ref="L7:L10"/>
    <mergeCell ref="R7:R10"/>
    <mergeCell ref="B11:B14"/>
    <mergeCell ref="E11:E14"/>
    <mergeCell ref="F11:F14"/>
    <mergeCell ref="B28:B31"/>
    <mergeCell ref="E28:E31"/>
    <mergeCell ref="F28:F31"/>
    <mergeCell ref="B32:B35"/>
    <mergeCell ref="E32:E35"/>
    <mergeCell ref="F32:F35"/>
    <mergeCell ref="B20:B22"/>
    <mergeCell ref="E20:E22"/>
    <mergeCell ref="F20:F22"/>
    <mergeCell ref="B23:B27"/>
    <mergeCell ref="E23:E27"/>
    <mergeCell ref="F23:F27"/>
    <mergeCell ref="B46:B51"/>
    <mergeCell ref="E46:E51"/>
    <mergeCell ref="F46:F51"/>
    <mergeCell ref="B52:B55"/>
    <mergeCell ref="E52:E55"/>
    <mergeCell ref="F52:F55"/>
    <mergeCell ref="B36:B41"/>
    <mergeCell ref="E36:E41"/>
    <mergeCell ref="F36:F41"/>
    <mergeCell ref="B42:B45"/>
    <mergeCell ref="E42:E45"/>
    <mergeCell ref="F42:F45"/>
    <mergeCell ref="B64:B68"/>
    <mergeCell ref="E64:E68"/>
    <mergeCell ref="F64:F68"/>
    <mergeCell ref="B69:B72"/>
    <mergeCell ref="E69:E72"/>
    <mergeCell ref="F69:F72"/>
    <mergeCell ref="R52:R54"/>
    <mergeCell ref="S52:S54"/>
    <mergeCell ref="B56:B60"/>
    <mergeCell ref="E56:E60"/>
    <mergeCell ref="F56:F60"/>
    <mergeCell ref="B61:B63"/>
    <mergeCell ref="E61:E63"/>
    <mergeCell ref="F61:F63"/>
    <mergeCell ref="A79:A82"/>
    <mergeCell ref="K80:K82"/>
    <mergeCell ref="R69:R71"/>
    <mergeCell ref="S69:S71"/>
    <mergeCell ref="B73:B76"/>
    <mergeCell ref="E73:E76"/>
    <mergeCell ref="F73:F76"/>
    <mergeCell ref="K73:K77"/>
    <mergeCell ref="L73:L77"/>
    <mergeCell ref="R73:R74"/>
    <mergeCell ref="R75:R76"/>
    <mergeCell ref="S83:S86"/>
    <mergeCell ref="B87:B91"/>
    <mergeCell ref="E87:E91"/>
    <mergeCell ref="F87:F91"/>
    <mergeCell ref="L88:L92"/>
    <mergeCell ref="R89:R91"/>
    <mergeCell ref="B78:B81"/>
    <mergeCell ref="E78:E81"/>
    <mergeCell ref="F78:F81"/>
    <mergeCell ref="R78:R80"/>
    <mergeCell ref="B92:B94"/>
    <mergeCell ref="E92:E94"/>
    <mergeCell ref="F92:F94"/>
    <mergeCell ref="R92:R94"/>
    <mergeCell ref="B95:B97"/>
    <mergeCell ref="E95:E97"/>
    <mergeCell ref="F95:F97"/>
    <mergeCell ref="L96:L97"/>
    <mergeCell ref="B83:B86"/>
    <mergeCell ref="E83:E86"/>
    <mergeCell ref="F83:F86"/>
    <mergeCell ref="R83:R86"/>
    <mergeCell ref="B104:B105"/>
    <mergeCell ref="E104:E105"/>
    <mergeCell ref="F104:F105"/>
    <mergeCell ref="R104:R105"/>
    <mergeCell ref="S104:S105"/>
    <mergeCell ref="B106:B107"/>
    <mergeCell ref="E106:E107"/>
    <mergeCell ref="F106:F107"/>
    <mergeCell ref="B98:B100"/>
    <mergeCell ref="E98:E100"/>
    <mergeCell ref="F98:F100"/>
    <mergeCell ref="L98:L100"/>
    <mergeCell ref="R98:R100"/>
    <mergeCell ref="B101:B103"/>
    <mergeCell ref="E101:E103"/>
    <mergeCell ref="F101:F103"/>
    <mergeCell ref="R101:R103"/>
    <mergeCell ref="B113:B117"/>
    <mergeCell ref="E113:E117"/>
    <mergeCell ref="F113:F117"/>
    <mergeCell ref="R113:R115"/>
    <mergeCell ref="B118:B122"/>
    <mergeCell ref="E118:E122"/>
    <mergeCell ref="F118:F122"/>
    <mergeCell ref="B108:B109"/>
    <mergeCell ref="E108:E109"/>
    <mergeCell ref="F108:F109"/>
    <mergeCell ref="B111:B112"/>
    <mergeCell ref="E111:E112"/>
    <mergeCell ref="F111:F112"/>
    <mergeCell ref="B123:B127"/>
    <mergeCell ref="E123:E127"/>
    <mergeCell ref="F123:F127"/>
    <mergeCell ref="Q125:Q126"/>
    <mergeCell ref="Q128:Q129"/>
    <mergeCell ref="B131:B132"/>
    <mergeCell ref="E131:E132"/>
    <mergeCell ref="F131:F132"/>
    <mergeCell ref="Q131:Q132"/>
    <mergeCell ref="B138:B140"/>
    <mergeCell ref="E138:E140"/>
    <mergeCell ref="F138:F140"/>
    <mergeCell ref="B141:B144"/>
    <mergeCell ref="E141:E144"/>
    <mergeCell ref="F141:F144"/>
    <mergeCell ref="B133:B134"/>
    <mergeCell ref="E133:E134"/>
    <mergeCell ref="F133:F134"/>
    <mergeCell ref="B135:B137"/>
    <mergeCell ref="E135:E137"/>
    <mergeCell ref="F135:F137"/>
    <mergeCell ref="B153:D153"/>
    <mergeCell ref="A154:B154"/>
    <mergeCell ref="E154:F154"/>
    <mergeCell ref="Z171:AB171"/>
    <mergeCell ref="Q204:S204"/>
    <mergeCell ref="B244:D244"/>
    <mergeCell ref="B145:B147"/>
    <mergeCell ref="E145:E147"/>
    <mergeCell ref="F145:F147"/>
    <mergeCell ref="B148:B150"/>
    <mergeCell ref="E148:E150"/>
    <mergeCell ref="F148:F150"/>
  </mergeCells>
  <printOptions horizontalCentered="1"/>
  <pageMargins left="0.19685039370078741" right="0.19685039370078741" top="0.19685039370078741" bottom="0.39370078740157483" header="0.15748031496062992" footer="0.15748031496062992"/>
  <pageSetup paperSize="9" scale="52" fitToHeight="9" orientation="landscape" r:id="rId1"/>
  <headerFooter alignWithMargins="0">
    <oddFooter>&amp;C&amp;P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CA396"/>
  <sheetViews>
    <sheetView zoomScaleNormal="100" zoomScaleSheetLayoutView="115" workbookViewId="0">
      <pane xSplit="2" ySplit="2" topLeftCell="C3" activePane="bottomRight" state="frozen"/>
      <selection activeCell="AA29" sqref="AA29"/>
      <selection pane="topRight" activeCell="AA29" sqref="AA29"/>
      <selection pane="bottomLeft" activeCell="AA29" sqref="AA29"/>
      <selection pane="bottomRight" activeCell="L11" sqref="L11"/>
    </sheetView>
  </sheetViews>
  <sheetFormatPr defaultRowHeight="12.75" outlineLevelCol="1" x14ac:dyDescent="0.2"/>
  <cols>
    <col min="1" max="1" width="7.140625" customWidth="1"/>
    <col min="2" max="2" width="26.85546875" customWidth="1"/>
    <col min="3" max="3" width="12" style="157" customWidth="1"/>
    <col min="4" max="4" width="10.7109375" style="157" customWidth="1"/>
    <col min="5" max="5" width="10.5703125" customWidth="1"/>
    <col min="6" max="6" width="9" hidden="1" customWidth="1"/>
    <col min="7" max="7" width="10.42578125" hidden="1" customWidth="1"/>
    <col min="8" max="8" width="10.85546875" style="157" hidden="1" customWidth="1"/>
    <col min="9" max="9" width="9.7109375" style="157" customWidth="1"/>
    <col min="10" max="10" width="8.28515625" style="157" customWidth="1"/>
    <col min="11" max="11" width="12.140625" customWidth="1"/>
    <col min="12" max="12" width="8.28515625" customWidth="1"/>
    <col min="13" max="13" width="9.140625" customWidth="1"/>
    <col min="14" max="14" width="7" customWidth="1"/>
    <col min="15" max="15" width="6.85546875" customWidth="1"/>
    <col min="16" max="18" width="9.140625" customWidth="1"/>
    <col min="21" max="21" width="9.140625" customWidth="1" outlineLevel="1"/>
    <col min="22" max="22" width="11.28515625" customWidth="1" outlineLevel="1"/>
    <col min="23" max="23" width="9.140625" customWidth="1" outlineLevel="1"/>
    <col min="24" max="24" width="11" customWidth="1" outlineLevel="1"/>
    <col min="25" max="25" width="8.42578125" customWidth="1" outlineLevel="1"/>
    <col min="26" max="26" width="8.28515625" customWidth="1" outlineLevel="1"/>
    <col min="27" max="27" width="7.28515625" customWidth="1" outlineLevel="1"/>
    <col min="28" max="28" width="7.42578125" customWidth="1" outlineLevel="1"/>
    <col min="29" max="29" width="7" customWidth="1" outlineLevel="1"/>
    <col min="30" max="31" width="7.5703125" customWidth="1" outlineLevel="1"/>
    <col min="32" max="39" width="9.140625" customWidth="1" outlineLevel="1"/>
  </cols>
  <sheetData>
    <row r="1" spans="1:37" ht="18.75" thickBot="1" x14ac:dyDescent="0.3">
      <c r="B1" s="167" t="s">
        <v>460</v>
      </c>
    </row>
    <row r="2" spans="1:37" ht="36" customHeight="1" thickBot="1" x14ac:dyDescent="0.25">
      <c r="A2" s="640"/>
      <c r="B2" s="641" t="s">
        <v>2</v>
      </c>
      <c r="C2" s="642" t="s">
        <v>75</v>
      </c>
      <c r="D2" s="642" t="s">
        <v>454</v>
      </c>
      <c r="E2" s="642" t="s">
        <v>16</v>
      </c>
      <c r="F2" s="643" t="s">
        <v>15</v>
      </c>
      <c r="G2" s="643" t="s">
        <v>19</v>
      </c>
      <c r="H2" s="642" t="s">
        <v>17</v>
      </c>
      <c r="I2" s="644" t="s">
        <v>402</v>
      </c>
      <c r="J2" s="644" t="s">
        <v>17</v>
      </c>
      <c r="K2" s="645" t="s">
        <v>18</v>
      </c>
      <c r="L2" s="664" t="s">
        <v>367</v>
      </c>
      <c r="M2" s="657" t="s">
        <v>366</v>
      </c>
      <c r="N2" s="646" t="s">
        <v>442</v>
      </c>
      <c r="O2" s="647" t="s">
        <v>381</v>
      </c>
      <c r="P2" s="725" t="s">
        <v>477</v>
      </c>
      <c r="Q2" s="726" t="s">
        <v>475</v>
      </c>
      <c r="R2" s="720" t="s">
        <v>476</v>
      </c>
      <c r="S2" s="727" t="s">
        <v>508</v>
      </c>
      <c r="T2" s="719" t="s">
        <v>509</v>
      </c>
      <c r="U2" s="1062"/>
      <c r="W2" s="570" t="s">
        <v>581</v>
      </c>
      <c r="X2" s="570" t="s">
        <v>458</v>
      </c>
      <c r="Y2" s="570" t="s">
        <v>582</v>
      </c>
      <c r="Z2" s="998"/>
    </row>
    <row r="3" spans="1:37" ht="13.5" thickBot="1" x14ac:dyDescent="0.25">
      <c r="A3" s="1285"/>
      <c r="B3" s="837" t="s">
        <v>113</v>
      </c>
      <c r="C3" s="1320">
        <v>108</v>
      </c>
      <c r="D3" s="1322"/>
      <c r="E3" s="838"/>
      <c r="F3" s="838"/>
      <c r="G3" s="838"/>
      <c r="H3" s="1270"/>
      <c r="I3" s="1019"/>
      <c r="J3" s="1257" t="s">
        <v>576</v>
      </c>
      <c r="K3" s="1227" t="s">
        <v>575</v>
      </c>
      <c r="L3" s="665"/>
      <c r="M3" s="658"/>
      <c r="N3" s="4"/>
      <c r="O3" s="307"/>
      <c r="P3" s="615"/>
      <c r="Q3" s="616"/>
      <c r="R3" s="721"/>
      <c r="S3" s="729"/>
      <c r="T3" s="729"/>
      <c r="U3" s="218"/>
    </row>
    <row r="4" spans="1:37" ht="14.25" thickTop="1" thickBot="1" x14ac:dyDescent="0.25">
      <c r="A4" s="1285"/>
      <c r="B4" s="839" t="s">
        <v>193</v>
      </c>
      <c r="C4" s="1321"/>
      <c r="D4" s="1323"/>
      <c r="E4" s="840" t="s">
        <v>36</v>
      </c>
      <c r="F4" s="841">
        <v>40</v>
      </c>
      <c r="G4" s="840">
        <v>2</v>
      </c>
      <c r="H4" s="1258"/>
      <c r="I4" s="1021"/>
      <c r="J4" s="1258"/>
      <c r="K4" s="1228"/>
      <c r="L4" s="666"/>
      <c r="M4" s="659"/>
      <c r="N4" s="162"/>
      <c r="O4" s="224"/>
      <c r="P4" s="612"/>
      <c r="Q4" s="608"/>
      <c r="R4" s="722"/>
      <c r="S4" s="730"/>
      <c r="T4" s="730"/>
      <c r="U4" s="1057"/>
      <c r="V4" s="162"/>
      <c r="W4" s="162"/>
      <c r="X4" s="162"/>
      <c r="Y4" s="162"/>
      <c r="Z4" s="162"/>
      <c r="AA4" s="162"/>
      <c r="AB4" s="162"/>
      <c r="AC4" s="162"/>
      <c r="AD4" s="1"/>
      <c r="AE4" s="1"/>
    </row>
    <row r="5" spans="1:37" ht="13.5" customHeight="1" thickTop="1" thickBot="1" x14ac:dyDescent="0.25">
      <c r="A5" s="1285"/>
      <c r="B5" s="842" t="s">
        <v>194</v>
      </c>
      <c r="C5" s="1280">
        <v>57</v>
      </c>
      <c r="D5" s="1257"/>
      <c r="E5" s="843" t="s">
        <v>36</v>
      </c>
      <c r="F5" s="843">
        <v>50</v>
      </c>
      <c r="G5" s="843">
        <v>2</v>
      </c>
      <c r="H5" s="1257"/>
      <c r="I5" s="1018"/>
      <c r="J5" s="1018"/>
      <c r="K5" s="1282" t="s">
        <v>563</v>
      </c>
      <c r="L5" s="666"/>
      <c r="M5" s="659"/>
      <c r="N5" s="162"/>
      <c r="O5" s="224"/>
      <c r="P5" s="612"/>
      <c r="Q5" s="608"/>
      <c r="R5" s="722"/>
      <c r="S5" s="730"/>
      <c r="T5" s="730"/>
      <c r="U5" s="1057"/>
      <c r="V5" s="1314">
        <v>2020</v>
      </c>
      <c r="W5" s="1314"/>
      <c r="X5" s="1314">
        <v>2021</v>
      </c>
      <c r="Y5" s="1314"/>
      <c r="Z5" s="1314">
        <v>2022</v>
      </c>
      <c r="AA5" s="1314"/>
      <c r="AB5" s="1314">
        <v>2023</v>
      </c>
      <c r="AC5" s="1314"/>
      <c r="AD5" s="337"/>
      <c r="AE5" s="337"/>
      <c r="AJ5" t="s">
        <v>594</v>
      </c>
    </row>
    <row r="6" spans="1:37" ht="14.25" thickTop="1" thickBot="1" x14ac:dyDescent="0.25">
      <c r="A6" s="1285"/>
      <c r="B6" s="844" t="s">
        <v>627</v>
      </c>
      <c r="C6" s="1289"/>
      <c r="D6" s="1258"/>
      <c r="E6" s="845"/>
      <c r="F6" s="845"/>
      <c r="G6" s="845"/>
      <c r="H6" s="1258"/>
      <c r="I6" s="1021"/>
      <c r="J6" s="1021"/>
      <c r="K6" s="1290"/>
      <c r="L6" s="666"/>
      <c r="M6" s="659"/>
      <c r="N6" s="162"/>
      <c r="O6" s="224"/>
      <c r="P6" s="612"/>
      <c r="Q6" s="608"/>
      <c r="R6" s="722"/>
      <c r="S6" s="730"/>
      <c r="T6" s="730"/>
      <c r="U6" s="1057"/>
      <c r="V6" s="226" t="s">
        <v>15</v>
      </c>
      <c r="W6" s="226" t="s">
        <v>588</v>
      </c>
      <c r="X6" s="162"/>
      <c r="Y6" s="162"/>
      <c r="Z6" s="162"/>
      <c r="AA6" s="162"/>
      <c r="AB6" s="162"/>
      <c r="AC6" s="162"/>
      <c r="AD6" s="1"/>
      <c r="AE6" s="1"/>
      <c r="AJ6" t="s">
        <v>595</v>
      </c>
    </row>
    <row r="7" spans="1:37" ht="12" customHeight="1" thickTop="1" thickBot="1" x14ac:dyDescent="0.25">
      <c r="A7" s="994"/>
      <c r="B7" s="891" t="s">
        <v>113</v>
      </c>
      <c r="C7" s="892">
        <v>108</v>
      </c>
      <c r="D7" s="893">
        <v>98</v>
      </c>
      <c r="E7" s="894"/>
      <c r="F7" s="895"/>
      <c r="G7" s="895"/>
      <c r="H7" s="1008"/>
      <c r="I7" s="707"/>
      <c r="J7" s="1269" t="s">
        <v>482</v>
      </c>
      <c r="K7" s="1244" t="s">
        <v>481</v>
      </c>
      <c r="L7" s="666"/>
      <c r="M7" s="659">
        <v>98</v>
      </c>
      <c r="N7" s="162"/>
      <c r="O7" s="224">
        <v>98</v>
      </c>
      <c r="P7" s="612">
        <v>98</v>
      </c>
      <c r="Q7" s="608"/>
      <c r="R7" s="722"/>
      <c r="S7" s="730"/>
      <c r="T7" s="818">
        <v>98</v>
      </c>
      <c r="U7" s="1057" t="s">
        <v>618</v>
      </c>
      <c r="V7" s="162">
        <v>219</v>
      </c>
      <c r="W7" s="807">
        <v>18</v>
      </c>
      <c r="X7" s="162">
        <v>159</v>
      </c>
      <c r="Y7" s="807"/>
      <c r="Z7" s="162"/>
      <c r="AA7" s="162"/>
      <c r="AB7" s="162"/>
      <c r="AC7" s="162"/>
      <c r="AD7" s="1"/>
      <c r="AE7" s="1"/>
      <c r="AJ7" t="s">
        <v>596</v>
      </c>
    </row>
    <row r="8" spans="1:37" ht="12.75" customHeight="1" thickTop="1" thickBot="1" x14ac:dyDescent="0.25">
      <c r="A8" s="994"/>
      <c r="B8" s="896" t="s">
        <v>192</v>
      </c>
      <c r="C8" s="897"/>
      <c r="D8" s="898"/>
      <c r="E8" s="899"/>
      <c r="F8" s="895"/>
      <c r="G8" s="895"/>
      <c r="H8" s="1008"/>
      <c r="I8" s="707"/>
      <c r="J8" s="1224"/>
      <c r="K8" s="1245"/>
      <c r="L8" s="666"/>
      <c r="M8" s="659"/>
      <c r="N8" s="162"/>
      <c r="O8" s="224"/>
      <c r="P8" s="612"/>
      <c r="Q8" s="608"/>
      <c r="R8" s="722"/>
      <c r="S8" s="730"/>
      <c r="T8" s="730"/>
      <c r="U8" s="1057"/>
      <c r="V8" s="162">
        <v>57</v>
      </c>
      <c r="W8" s="807">
        <v>18</v>
      </c>
      <c r="X8" s="162"/>
      <c r="Y8" s="820">
        <f>SUM(Y7:Y7)</f>
        <v>0</v>
      </c>
      <c r="Z8" s="1318"/>
      <c r="AA8" s="1319"/>
      <c r="AC8" s="821">
        <f>SUM(AC6:AC7)</f>
        <v>0</v>
      </c>
      <c r="AD8" s="28"/>
      <c r="AE8" s="28"/>
      <c r="AJ8" t="s">
        <v>597</v>
      </c>
      <c r="AK8" t="s">
        <v>598</v>
      </c>
    </row>
    <row r="9" spans="1:37" ht="10.5" customHeight="1" thickTop="1" thickBot="1" x14ac:dyDescent="0.25">
      <c r="A9" s="1285"/>
      <c r="B9" s="900" t="s">
        <v>5</v>
      </c>
      <c r="C9" s="1315">
        <v>57</v>
      </c>
      <c r="D9" s="1317">
        <v>51</v>
      </c>
      <c r="E9" s="901" t="s">
        <v>36</v>
      </c>
      <c r="F9" s="889">
        <v>50</v>
      </c>
      <c r="G9" s="902">
        <v>2</v>
      </c>
      <c r="H9" s="1223"/>
      <c r="I9" s="1031"/>
      <c r="J9" s="1031"/>
      <c r="K9" s="1001"/>
      <c r="L9" s="666"/>
      <c r="M9" s="659">
        <v>51</v>
      </c>
      <c r="N9" s="162"/>
      <c r="O9" s="224">
        <v>51</v>
      </c>
      <c r="P9" s="612">
        <v>51</v>
      </c>
      <c r="Q9" s="608"/>
      <c r="R9" s="722"/>
      <c r="S9" s="730"/>
      <c r="T9" s="730">
        <v>51</v>
      </c>
      <c r="U9" s="1057"/>
      <c r="V9" s="162">
        <v>89</v>
      </c>
      <c r="W9" s="807">
        <v>45</v>
      </c>
      <c r="X9" s="1314"/>
      <c r="Y9" s="1314"/>
      <c r="Z9" s="1314">
        <v>2018</v>
      </c>
      <c r="AA9" s="1314"/>
      <c r="AB9" s="1314">
        <v>2019</v>
      </c>
      <c r="AC9" s="1314"/>
      <c r="AD9" s="337"/>
      <c r="AE9" s="337"/>
      <c r="AJ9" t="s">
        <v>606</v>
      </c>
      <c r="AK9" t="s">
        <v>607</v>
      </c>
    </row>
    <row r="10" spans="1:37" ht="14.25" thickTop="1" thickBot="1" x14ac:dyDescent="0.25">
      <c r="A10" s="1285"/>
      <c r="B10" s="903" t="s">
        <v>76</v>
      </c>
      <c r="C10" s="1316"/>
      <c r="D10" s="1256"/>
      <c r="E10" s="904" t="s">
        <v>28</v>
      </c>
      <c r="F10" s="905">
        <v>50</v>
      </c>
      <c r="G10" s="373">
        <v>4</v>
      </c>
      <c r="H10" s="1224"/>
      <c r="I10" s="1010"/>
      <c r="J10" s="1010"/>
      <c r="K10" s="1002"/>
      <c r="L10" s="666"/>
      <c r="M10" s="659"/>
      <c r="N10" s="162"/>
      <c r="O10" s="224"/>
      <c r="P10" s="612"/>
      <c r="Q10" s="608"/>
      <c r="R10" s="722"/>
      <c r="S10" s="730"/>
      <c r="T10" s="730"/>
      <c r="U10" s="1057"/>
      <c r="V10" s="162"/>
      <c r="W10" s="538"/>
      <c r="X10" s="162"/>
      <c r="Y10" s="162"/>
      <c r="Z10" s="162">
        <v>57</v>
      </c>
      <c r="AA10" s="807">
        <v>94</v>
      </c>
      <c r="AB10" s="162">
        <v>89</v>
      </c>
      <c r="AC10" s="807">
        <v>90</v>
      </c>
      <c r="AD10" s="1"/>
      <c r="AE10" s="1"/>
    </row>
    <row r="11" spans="1:37" ht="14.25" thickTop="1" thickBot="1" x14ac:dyDescent="0.25">
      <c r="A11" s="1285"/>
      <c r="B11" s="906" t="s">
        <v>77</v>
      </c>
      <c r="C11" s="1223">
        <v>57</v>
      </c>
      <c r="D11" s="1255">
        <v>45</v>
      </c>
      <c r="E11" s="889" t="s">
        <v>28</v>
      </c>
      <c r="F11" s="889">
        <v>50</v>
      </c>
      <c r="G11" s="889">
        <v>4</v>
      </c>
      <c r="H11" s="1223"/>
      <c r="I11" s="1031"/>
      <c r="J11" s="907">
        <v>44228</v>
      </c>
      <c r="K11" s="1244" t="s">
        <v>536</v>
      </c>
      <c r="L11" s="666"/>
      <c r="M11" s="659">
        <v>45</v>
      </c>
      <c r="N11" s="162"/>
      <c r="O11" s="224">
        <v>45</v>
      </c>
      <c r="P11" s="612"/>
      <c r="Q11" s="608">
        <v>45</v>
      </c>
      <c r="R11" s="722"/>
      <c r="S11" s="730">
        <v>45</v>
      </c>
      <c r="T11" s="730"/>
      <c r="U11" s="1084">
        <v>45</v>
      </c>
      <c r="V11" s="162"/>
      <c r="W11" s="162"/>
      <c r="X11" s="2"/>
      <c r="Y11" s="2"/>
      <c r="Z11" s="162">
        <v>325</v>
      </c>
      <c r="AA11" s="807">
        <v>181.5</v>
      </c>
      <c r="AB11" s="162"/>
      <c r="AC11" s="162"/>
      <c r="AD11" s="1"/>
      <c r="AE11" s="1"/>
      <c r="AG11" s="1309" t="s">
        <v>577</v>
      </c>
    </row>
    <row r="12" spans="1:37" ht="14.25" customHeight="1" thickTop="1" thickBot="1" x14ac:dyDescent="0.25">
      <c r="A12" s="1285"/>
      <c r="B12" s="908" t="s">
        <v>122</v>
      </c>
      <c r="C12" s="1224"/>
      <c r="D12" s="1256"/>
      <c r="E12" s="373"/>
      <c r="F12" s="373"/>
      <c r="G12" s="373"/>
      <c r="H12" s="1224"/>
      <c r="I12" s="1010"/>
      <c r="J12" s="1010"/>
      <c r="K12" s="1245"/>
      <c r="L12" s="666"/>
      <c r="M12" s="659"/>
      <c r="N12" s="162"/>
      <c r="O12" s="224"/>
      <c r="P12" s="612"/>
      <c r="Q12" s="608"/>
      <c r="R12" s="722"/>
      <c r="S12" s="730"/>
      <c r="T12" s="730"/>
      <c r="U12" s="1057"/>
      <c r="V12" s="162"/>
      <c r="W12" s="224"/>
      <c r="X12" s="1311">
        <v>2014</v>
      </c>
      <c r="Y12" s="1312"/>
      <c r="Z12" s="655">
        <v>108</v>
      </c>
      <c r="AA12" s="807">
        <v>225</v>
      </c>
      <c r="AB12" s="162"/>
      <c r="AC12" s="162"/>
      <c r="AD12" s="1"/>
      <c r="AE12" s="1"/>
      <c r="AG12" s="1310"/>
    </row>
    <row r="13" spans="1:37" ht="14.25" thickTop="1" thickBot="1" x14ac:dyDescent="0.25">
      <c r="A13" s="1285"/>
      <c r="B13" s="906" t="s">
        <v>196</v>
      </c>
      <c r="C13" s="1223">
        <v>108</v>
      </c>
      <c r="D13" s="1223">
        <v>68</v>
      </c>
      <c r="E13" s="889" t="s">
        <v>36</v>
      </c>
      <c r="F13" s="889">
        <v>50</v>
      </c>
      <c r="G13" s="889">
        <v>2</v>
      </c>
      <c r="H13" s="1223" t="s">
        <v>355</v>
      </c>
      <c r="I13" s="1031"/>
      <c r="J13" s="1269" t="s">
        <v>497</v>
      </c>
      <c r="K13" s="1244" t="s">
        <v>356</v>
      </c>
      <c r="L13" s="666"/>
      <c r="M13" s="659"/>
      <c r="N13" s="162"/>
      <c r="O13" s="224"/>
      <c r="P13" s="612"/>
      <c r="Q13" s="608"/>
      <c r="R13" s="722"/>
      <c r="S13" s="730"/>
      <c r="T13" s="730"/>
      <c r="U13" s="1057"/>
      <c r="V13" s="162"/>
      <c r="W13" s="224"/>
      <c r="X13" s="816">
        <v>108</v>
      </c>
      <c r="Y13" s="817">
        <v>98</v>
      </c>
      <c r="Z13" s="655">
        <v>76</v>
      </c>
      <c r="AA13" s="807">
        <v>215</v>
      </c>
      <c r="AB13" s="162"/>
      <c r="AC13" s="162"/>
      <c r="AD13" s="1"/>
      <c r="AE13" s="1"/>
    </row>
    <row r="14" spans="1:37" ht="14.25" thickTop="1" thickBot="1" x14ac:dyDescent="0.25">
      <c r="A14" s="1285"/>
      <c r="B14" s="903" t="s">
        <v>195</v>
      </c>
      <c r="C14" s="1224"/>
      <c r="D14" s="1224"/>
      <c r="E14" s="373" t="s">
        <v>36</v>
      </c>
      <c r="F14" s="373">
        <v>50</v>
      </c>
      <c r="G14" s="373">
        <v>2</v>
      </c>
      <c r="H14" s="1224"/>
      <c r="I14" s="1010"/>
      <c r="J14" s="1169"/>
      <c r="K14" s="1313"/>
      <c r="L14" s="666"/>
      <c r="M14" s="659">
        <v>68</v>
      </c>
      <c r="N14" s="162"/>
      <c r="O14" s="224">
        <v>68</v>
      </c>
      <c r="P14" s="612">
        <v>68</v>
      </c>
      <c r="Q14" s="608"/>
      <c r="R14" s="722"/>
      <c r="S14" s="730"/>
      <c r="T14" s="818">
        <v>68</v>
      </c>
      <c r="U14" s="1057"/>
      <c r="V14" s="162"/>
      <c r="W14" s="162"/>
      <c r="X14" s="4"/>
      <c r="Y14" s="4"/>
      <c r="Z14" s="162">
        <v>159</v>
      </c>
      <c r="AA14" s="807">
        <v>132</v>
      </c>
      <c r="AB14" s="162"/>
      <c r="AC14" s="162"/>
      <c r="AD14" s="1"/>
      <c r="AE14" s="1"/>
    </row>
    <row r="15" spans="1:37" ht="15" customHeight="1" thickTop="1" thickBot="1" x14ac:dyDescent="0.25">
      <c r="A15" s="1285"/>
      <c r="B15" s="804" t="s">
        <v>197</v>
      </c>
      <c r="C15" s="1223">
        <v>108</v>
      </c>
      <c r="D15" s="1223">
        <v>90</v>
      </c>
      <c r="E15" s="889" t="s">
        <v>78</v>
      </c>
      <c r="F15" s="889">
        <v>150</v>
      </c>
      <c r="G15" s="889">
        <v>2</v>
      </c>
      <c r="H15" s="1223">
        <v>2013</v>
      </c>
      <c r="I15" s="1031"/>
      <c r="J15" s="802" t="s">
        <v>576</v>
      </c>
      <c r="K15" s="976" t="s">
        <v>577</v>
      </c>
      <c r="L15" s="815"/>
      <c r="M15" s="660"/>
      <c r="N15" s="162"/>
      <c r="O15" s="224"/>
      <c r="P15" s="612"/>
      <c r="Q15" s="608"/>
      <c r="R15" s="722"/>
      <c r="S15" s="730"/>
      <c r="T15" s="730"/>
      <c r="U15" s="1057"/>
      <c r="V15" s="162"/>
      <c r="W15" s="162"/>
      <c r="X15" s="162"/>
      <c r="Y15" s="162"/>
      <c r="Z15" s="162">
        <v>89</v>
      </c>
      <c r="AA15" s="807">
        <v>318</v>
      </c>
      <c r="AB15" s="162"/>
      <c r="AC15" s="162"/>
      <c r="AD15" s="1"/>
      <c r="AE15" s="1"/>
    </row>
    <row r="16" spans="1:37" ht="20.25" customHeight="1" thickTop="1" thickBot="1" x14ac:dyDescent="0.25">
      <c r="A16" s="1285"/>
      <c r="B16" s="805" t="s">
        <v>198</v>
      </c>
      <c r="C16" s="1224"/>
      <c r="D16" s="1224"/>
      <c r="E16" s="373" t="s">
        <v>36</v>
      </c>
      <c r="F16" s="373">
        <v>50</v>
      </c>
      <c r="G16" s="373">
        <v>2</v>
      </c>
      <c r="H16" s="1224"/>
      <c r="I16" s="1010"/>
      <c r="J16" s="802" t="s">
        <v>603</v>
      </c>
      <c r="K16" s="976" t="s">
        <v>604</v>
      </c>
      <c r="L16" s="815"/>
      <c r="M16" s="659">
        <v>90</v>
      </c>
      <c r="N16" s="162"/>
      <c r="O16" s="224">
        <v>90</v>
      </c>
      <c r="P16" s="612">
        <v>90</v>
      </c>
      <c r="Q16" s="608"/>
      <c r="R16" s="722"/>
      <c r="S16" s="730"/>
      <c r="T16" s="818">
        <v>90</v>
      </c>
      <c r="U16" s="1057"/>
      <c r="V16" s="162"/>
      <c r="W16" s="162"/>
      <c r="X16" s="162"/>
      <c r="Y16" s="162"/>
      <c r="Z16" s="162">
        <v>219</v>
      </c>
      <c r="AA16" s="807">
        <v>169</v>
      </c>
      <c r="AB16" s="162"/>
      <c r="AC16" s="162"/>
      <c r="AD16" s="1"/>
      <c r="AE16" s="1"/>
    </row>
    <row r="17" spans="1:34" ht="10.5" customHeight="1" thickTop="1" thickBot="1" x14ac:dyDescent="0.25">
      <c r="A17" s="1285"/>
      <c r="B17" s="848" t="s">
        <v>199</v>
      </c>
      <c r="C17" s="1280">
        <v>57</v>
      </c>
      <c r="D17" s="1257"/>
      <c r="E17" s="843" t="s">
        <v>36</v>
      </c>
      <c r="F17" s="843">
        <v>50</v>
      </c>
      <c r="G17" s="843">
        <v>2</v>
      </c>
      <c r="H17" s="1257"/>
      <c r="I17" s="1018"/>
      <c r="J17" s="1019"/>
      <c r="K17" s="1293" t="s">
        <v>564</v>
      </c>
      <c r="L17" s="666"/>
      <c r="M17" s="659"/>
      <c r="N17" s="162"/>
      <c r="O17" s="224"/>
      <c r="P17" s="612"/>
      <c r="Q17" s="608"/>
      <c r="R17" s="722"/>
      <c r="S17" s="730"/>
      <c r="T17" s="730"/>
      <c r="U17" s="218"/>
      <c r="W17" s="822">
        <f>SUM(W7:W15)</f>
        <v>81</v>
      </c>
      <c r="Y17" s="822">
        <f>SUM(Y13:Y16)</f>
        <v>98</v>
      </c>
      <c r="AA17" s="821">
        <f>SUM(AA10:AA16)</f>
        <v>1334.5</v>
      </c>
      <c r="AC17" s="821">
        <f>SUM(AC10:AC16)</f>
        <v>90</v>
      </c>
      <c r="AD17" s="28"/>
      <c r="AE17" s="28"/>
    </row>
    <row r="18" spans="1:34" ht="10.5" customHeight="1" thickTop="1" thickBot="1" x14ac:dyDescent="0.25">
      <c r="A18" s="1285"/>
      <c r="B18" s="849" t="s">
        <v>628</v>
      </c>
      <c r="C18" s="1289"/>
      <c r="D18" s="1258"/>
      <c r="E18" s="841"/>
      <c r="F18" s="841"/>
      <c r="G18" s="841"/>
      <c r="H18" s="1258"/>
      <c r="I18" s="1021"/>
      <c r="J18" s="1021"/>
      <c r="K18" s="1292"/>
      <c r="L18" s="666"/>
      <c r="M18" s="659"/>
      <c r="N18" s="162"/>
      <c r="O18" s="224"/>
      <c r="P18" s="612"/>
      <c r="Q18" s="608"/>
      <c r="R18" s="722"/>
      <c r="S18" s="730"/>
      <c r="T18" s="730"/>
      <c r="U18" s="218"/>
      <c r="W18" s="1294" t="s">
        <v>15</v>
      </c>
      <c r="X18" s="1296" t="s">
        <v>592</v>
      </c>
      <c r="Y18" s="1298" t="s">
        <v>623</v>
      </c>
      <c r="Z18" s="1299"/>
      <c r="AA18" s="1299"/>
      <c r="AB18" s="1299"/>
      <c r="AC18" s="1299"/>
      <c r="AD18" s="1300"/>
      <c r="AE18" s="1301"/>
      <c r="AF18" s="1302" t="s">
        <v>591</v>
      </c>
      <c r="AG18" s="242"/>
    </row>
    <row r="19" spans="1:34" ht="15" customHeight="1" thickTop="1" thickBot="1" x14ac:dyDescent="0.25">
      <c r="A19" s="1285"/>
      <c r="B19" s="909" t="s">
        <v>200</v>
      </c>
      <c r="C19" s="1304">
        <v>108</v>
      </c>
      <c r="D19" s="1223">
        <v>8</v>
      </c>
      <c r="E19" s="889" t="s">
        <v>36</v>
      </c>
      <c r="F19" s="889">
        <v>50</v>
      </c>
      <c r="G19" s="889">
        <v>2</v>
      </c>
      <c r="H19" s="1223">
        <v>2014</v>
      </c>
      <c r="I19" s="1031"/>
      <c r="J19" s="1223" t="s">
        <v>576</v>
      </c>
      <c r="K19" s="1307" t="s">
        <v>578</v>
      </c>
      <c r="L19" s="666"/>
      <c r="M19" s="659"/>
      <c r="N19" s="162"/>
      <c r="O19" s="224"/>
      <c r="P19" s="612"/>
      <c r="Q19" s="608"/>
      <c r="R19" s="722"/>
      <c r="S19" s="730"/>
      <c r="T19" s="730"/>
      <c r="U19" s="218"/>
      <c r="W19" s="1295"/>
      <c r="X19" s="1297"/>
      <c r="Y19" s="825">
        <v>2018</v>
      </c>
      <c r="Z19" s="825">
        <v>2019</v>
      </c>
      <c r="AA19" s="825">
        <v>2020</v>
      </c>
      <c r="AB19" s="825">
        <v>2021</v>
      </c>
      <c r="AC19" s="825">
        <v>2022</v>
      </c>
      <c r="AD19" s="825">
        <v>2023</v>
      </c>
      <c r="AE19" s="825">
        <v>2014</v>
      </c>
      <c r="AF19" s="1303"/>
      <c r="AG19" s="242"/>
    </row>
    <row r="20" spans="1:34" ht="14.25" hidden="1" customHeight="1" thickTop="1" thickBot="1" x14ac:dyDescent="0.25">
      <c r="A20" s="1285"/>
      <c r="B20" s="805" t="s">
        <v>201</v>
      </c>
      <c r="C20" s="1249"/>
      <c r="D20" s="1224"/>
      <c r="E20" s="373" t="s">
        <v>28</v>
      </c>
      <c r="F20" s="373">
        <v>50</v>
      </c>
      <c r="G20" s="373">
        <v>2</v>
      </c>
      <c r="H20" s="1224"/>
      <c r="I20" s="1010"/>
      <c r="J20" s="1305"/>
      <c r="K20" s="1308"/>
      <c r="L20" s="666"/>
      <c r="M20" s="659">
        <v>8</v>
      </c>
      <c r="N20" s="162"/>
      <c r="O20" s="224">
        <v>8</v>
      </c>
      <c r="P20" s="612">
        <v>8</v>
      </c>
      <c r="Q20" s="608"/>
      <c r="R20" s="722"/>
      <c r="S20" s="730"/>
      <c r="T20" s="818">
        <v>8</v>
      </c>
      <c r="U20" s="218"/>
      <c r="W20" s="1042">
        <v>32</v>
      </c>
      <c r="X20" s="825">
        <v>10</v>
      </c>
      <c r="Y20" s="800"/>
      <c r="Z20" s="800"/>
      <c r="AA20" s="800"/>
      <c r="AB20" s="800"/>
      <c r="AC20" s="800"/>
      <c r="AD20" s="800"/>
      <c r="AE20" s="800"/>
      <c r="AF20" s="829">
        <f>SUM(X20-Y20-Z20)</f>
        <v>10</v>
      </c>
      <c r="AG20" s="242"/>
    </row>
    <row r="21" spans="1:34" ht="7.5" customHeight="1" thickTop="1" thickBot="1" x14ac:dyDescent="0.25">
      <c r="A21" s="996"/>
      <c r="B21" s="804"/>
      <c r="C21" s="707"/>
      <c r="D21" s="1008"/>
      <c r="E21" s="705"/>
      <c r="F21" s="705"/>
      <c r="G21" s="705"/>
      <c r="H21" s="1008"/>
      <c r="I21" s="707"/>
      <c r="J21" s="1306"/>
      <c r="K21" s="910" t="s">
        <v>605</v>
      </c>
      <c r="L21" s="666"/>
      <c r="M21" s="659"/>
      <c r="N21" s="162"/>
      <c r="O21" s="224"/>
      <c r="P21" s="612"/>
      <c r="Q21" s="608"/>
      <c r="R21" s="722"/>
      <c r="S21" s="730"/>
      <c r="T21" s="730"/>
      <c r="U21" s="218"/>
      <c r="W21" s="1042"/>
      <c r="X21" s="825"/>
      <c r="Y21" s="800"/>
      <c r="Z21" s="800"/>
      <c r="AA21" s="800"/>
      <c r="AB21" s="800"/>
      <c r="AC21" s="800"/>
      <c r="AD21" s="800"/>
      <c r="AE21" s="800"/>
      <c r="AF21" s="829"/>
      <c r="AG21" s="242"/>
    </row>
    <row r="22" spans="1:34" ht="14.25" thickTop="1" thickBot="1" x14ac:dyDescent="0.25">
      <c r="A22" s="1285"/>
      <c r="B22" s="842" t="s">
        <v>202</v>
      </c>
      <c r="C22" s="1280">
        <v>108</v>
      </c>
      <c r="D22" s="1257"/>
      <c r="E22" s="843" t="s">
        <v>28</v>
      </c>
      <c r="F22" s="843">
        <v>50</v>
      </c>
      <c r="G22" s="843">
        <v>2</v>
      </c>
      <c r="H22" s="1257">
        <v>2014</v>
      </c>
      <c r="I22" s="1018"/>
      <c r="J22" s="1018"/>
      <c r="K22" s="1291" t="s">
        <v>538</v>
      </c>
      <c r="L22" s="666"/>
      <c r="M22" s="659"/>
      <c r="N22" s="162"/>
      <c r="O22" s="224"/>
      <c r="P22" s="612"/>
      <c r="Q22" s="608"/>
      <c r="R22" s="722"/>
      <c r="S22" s="730"/>
      <c r="T22" s="730"/>
      <c r="U22" s="218"/>
      <c r="W22" s="1042" t="s">
        <v>434</v>
      </c>
      <c r="X22" s="825">
        <v>169</v>
      </c>
      <c r="Y22" s="800"/>
      <c r="Z22" s="800"/>
      <c r="AA22" s="800"/>
      <c r="AB22" s="800"/>
      <c r="AC22" s="800"/>
      <c r="AD22" s="800"/>
      <c r="AE22" s="800"/>
      <c r="AF22" s="829">
        <f>SUM(X22-Y22)</f>
        <v>169</v>
      </c>
      <c r="AG22" s="242"/>
    </row>
    <row r="23" spans="1:34" ht="14.25" thickTop="1" thickBot="1" x14ac:dyDescent="0.25">
      <c r="A23" s="1285"/>
      <c r="B23" s="850" t="s">
        <v>203</v>
      </c>
      <c r="C23" s="1289"/>
      <c r="D23" s="1258"/>
      <c r="E23" s="841" t="s">
        <v>28</v>
      </c>
      <c r="F23" s="841">
        <v>80</v>
      </c>
      <c r="G23" s="841">
        <v>2</v>
      </c>
      <c r="H23" s="1258"/>
      <c r="I23" s="1021"/>
      <c r="J23" s="1021"/>
      <c r="K23" s="1292"/>
      <c r="L23" s="666"/>
      <c r="M23" s="659"/>
      <c r="N23" s="162"/>
      <c r="O23" s="224"/>
      <c r="P23" s="612"/>
      <c r="Q23" s="608"/>
      <c r="R23" s="722"/>
      <c r="S23" s="730"/>
      <c r="T23" s="730"/>
      <c r="U23" s="218"/>
      <c r="W23" s="1042">
        <v>57</v>
      </c>
      <c r="X23" s="825">
        <v>674</v>
      </c>
      <c r="Y23" s="800">
        <f>SUM(AA10)</f>
        <v>94</v>
      </c>
      <c r="Z23" s="800"/>
      <c r="AA23" s="800">
        <v>18</v>
      </c>
      <c r="AB23" s="800"/>
      <c r="AC23" s="800"/>
      <c r="AD23" s="800"/>
      <c r="AE23" s="800"/>
      <c r="AF23" s="829">
        <f>SUM(X23-Y23-AA23-AB23)</f>
        <v>562</v>
      </c>
      <c r="AG23" s="242"/>
    </row>
    <row r="24" spans="1:34" ht="14.25" thickTop="1" thickBot="1" x14ac:dyDescent="0.25">
      <c r="A24" s="1285"/>
      <c r="B24" s="909" t="s">
        <v>204</v>
      </c>
      <c r="C24" s="1223">
        <v>57</v>
      </c>
      <c r="D24" s="1223">
        <v>69</v>
      </c>
      <c r="E24" s="889" t="s">
        <v>28</v>
      </c>
      <c r="F24" s="889">
        <v>50</v>
      </c>
      <c r="G24" s="889">
        <v>2</v>
      </c>
      <c r="H24" s="1223"/>
      <c r="I24" s="1031"/>
      <c r="J24" s="911" t="s">
        <v>533</v>
      </c>
      <c r="K24" s="1244" t="s">
        <v>535</v>
      </c>
      <c r="L24" s="666"/>
      <c r="M24" s="659"/>
      <c r="N24" s="162"/>
      <c r="O24" s="224"/>
      <c r="P24" s="612"/>
      <c r="Q24" s="608"/>
      <c r="R24" s="722"/>
      <c r="S24" s="730"/>
      <c r="T24" s="730"/>
      <c r="U24" s="218"/>
      <c r="W24" s="1042">
        <v>76</v>
      </c>
      <c r="X24" s="825">
        <v>332</v>
      </c>
      <c r="Y24" s="800">
        <f>SUM(AA13)</f>
        <v>215</v>
      </c>
      <c r="Z24" s="800"/>
      <c r="AA24" s="800"/>
      <c r="AB24" s="800"/>
      <c r="AC24" s="800"/>
      <c r="AD24" s="800"/>
      <c r="AE24" s="800"/>
      <c r="AF24" s="829">
        <f>SUM(X24-Y24)</f>
        <v>117</v>
      </c>
      <c r="AG24" s="242"/>
    </row>
    <row r="25" spans="1:34" ht="15.75" customHeight="1" thickTop="1" thickBot="1" x14ac:dyDescent="0.25">
      <c r="A25" s="1285"/>
      <c r="B25" s="912" t="s">
        <v>205</v>
      </c>
      <c r="C25" s="1224"/>
      <c r="D25" s="1224"/>
      <c r="E25" s="326"/>
      <c r="F25" s="373"/>
      <c r="G25" s="373"/>
      <c r="H25" s="1224"/>
      <c r="I25" s="1010"/>
      <c r="J25" s="913"/>
      <c r="K25" s="1245"/>
      <c r="L25" s="666"/>
      <c r="M25" s="659">
        <v>69</v>
      </c>
      <c r="N25" s="162"/>
      <c r="O25" s="224">
        <v>69</v>
      </c>
      <c r="P25" s="612"/>
      <c r="Q25" s="608">
        <v>69</v>
      </c>
      <c r="R25" s="722"/>
      <c r="S25" s="730">
        <v>69</v>
      </c>
      <c r="T25" s="730"/>
      <c r="U25" s="700">
        <v>80.3</v>
      </c>
      <c r="W25" s="1042">
        <v>89</v>
      </c>
      <c r="X25" s="825">
        <v>799</v>
      </c>
      <c r="Y25" s="800">
        <f>SUM(AA15)</f>
        <v>318</v>
      </c>
      <c r="Z25" s="800">
        <f>SUM(AC10)</f>
        <v>90</v>
      </c>
      <c r="AA25" s="800">
        <v>45</v>
      </c>
      <c r="AB25" s="800"/>
      <c r="AC25" s="800"/>
      <c r="AD25" s="800"/>
      <c r="AE25" s="800"/>
      <c r="AF25" s="829">
        <f>SUM(X25-Y25-Z25-AA25)</f>
        <v>346</v>
      </c>
      <c r="AG25" s="242"/>
    </row>
    <row r="26" spans="1:34" ht="14.25" thickTop="1" thickBot="1" x14ac:dyDescent="0.25">
      <c r="A26" s="1285"/>
      <c r="B26" s="848" t="s">
        <v>206</v>
      </c>
      <c r="C26" s="1257">
        <v>89</v>
      </c>
      <c r="D26" s="1257"/>
      <c r="E26" s="851" t="s">
        <v>28</v>
      </c>
      <c r="F26" s="843">
        <v>80</v>
      </c>
      <c r="G26" s="843">
        <v>2</v>
      </c>
      <c r="H26" s="1257"/>
      <c r="I26" s="1018"/>
      <c r="J26" s="1018"/>
      <c r="K26" s="1286" t="s">
        <v>453</v>
      </c>
      <c r="L26" s="666"/>
      <c r="M26" s="659"/>
      <c r="N26" s="162"/>
      <c r="O26" s="224"/>
      <c r="P26" s="612"/>
      <c r="Q26" s="608"/>
      <c r="R26" s="722"/>
      <c r="S26" s="730"/>
      <c r="T26" s="730"/>
      <c r="U26" s="218"/>
      <c r="W26" s="1042">
        <v>108</v>
      </c>
      <c r="X26" s="825">
        <v>1230.4000000000001</v>
      </c>
      <c r="Y26" s="800">
        <f>SUM(AA12)</f>
        <v>225</v>
      </c>
      <c r="Z26" s="800"/>
      <c r="AA26" s="800" t="e">
        <f>SUM(#REF!)</f>
        <v>#REF!</v>
      </c>
      <c r="AB26" s="800"/>
      <c r="AC26" s="800"/>
      <c r="AD26" s="800"/>
      <c r="AE26" s="800">
        <v>98</v>
      </c>
      <c r="AF26" s="829" t="e">
        <f>SUM(X26-Y26-AA26-AE26)</f>
        <v>#REF!</v>
      </c>
      <c r="AG26" s="242"/>
    </row>
    <row r="27" spans="1:34" ht="8.25" customHeight="1" thickTop="1" thickBot="1" x14ac:dyDescent="0.25">
      <c r="A27" s="1285"/>
      <c r="B27" s="852" t="s">
        <v>629</v>
      </c>
      <c r="C27" s="1258"/>
      <c r="D27" s="1258"/>
      <c r="E27" s="853"/>
      <c r="F27" s="841"/>
      <c r="G27" s="841"/>
      <c r="H27" s="1258"/>
      <c r="I27" s="1021"/>
      <c r="J27" s="1021"/>
      <c r="K27" s="1228"/>
      <c r="L27" s="666"/>
      <c r="M27" s="659"/>
      <c r="N27" s="162"/>
      <c r="O27" s="224"/>
      <c r="P27" s="612"/>
      <c r="Q27" s="608"/>
      <c r="R27" s="722"/>
      <c r="S27" s="730"/>
      <c r="T27" s="730"/>
      <c r="U27" s="218"/>
      <c r="W27" s="1042">
        <v>133</v>
      </c>
      <c r="X27" s="825">
        <v>188</v>
      </c>
      <c r="Y27" s="800"/>
      <c r="Z27" s="800"/>
      <c r="AA27" s="800"/>
      <c r="AB27" s="800"/>
      <c r="AC27" s="800"/>
      <c r="AD27" s="800"/>
      <c r="AE27" s="800"/>
      <c r="AF27" s="829">
        <f>SUM(X27-Y27)</f>
        <v>188</v>
      </c>
      <c r="AG27" s="242"/>
    </row>
    <row r="28" spans="1:34" ht="14.25" thickTop="1" thickBot="1" x14ac:dyDescent="0.25">
      <c r="A28" s="1285"/>
      <c r="B28" s="842" t="s">
        <v>207</v>
      </c>
      <c r="C28" s="1280">
        <v>159</v>
      </c>
      <c r="D28" s="1257"/>
      <c r="E28" s="843" t="s">
        <v>28</v>
      </c>
      <c r="F28" s="843">
        <v>80</v>
      </c>
      <c r="G28" s="843">
        <v>2</v>
      </c>
      <c r="H28" s="1257">
        <v>2014</v>
      </c>
      <c r="I28" s="1018"/>
      <c r="J28" s="1018"/>
      <c r="K28" s="1282" t="s">
        <v>579</v>
      </c>
      <c r="L28" s="666"/>
      <c r="M28" s="659"/>
      <c r="N28" s="162"/>
      <c r="O28" s="224"/>
      <c r="P28" s="612"/>
      <c r="Q28" s="608"/>
      <c r="R28" s="722"/>
      <c r="S28" s="730"/>
      <c r="T28" s="730"/>
      <c r="U28" s="218"/>
      <c r="W28" s="1042">
        <v>159</v>
      </c>
      <c r="X28" s="825">
        <v>803</v>
      </c>
      <c r="Y28" s="800">
        <f>SUM(AA14)</f>
        <v>132</v>
      </c>
      <c r="Z28" s="800"/>
      <c r="AA28" s="800"/>
      <c r="AB28" s="800"/>
      <c r="AC28" s="800"/>
      <c r="AD28" s="800"/>
      <c r="AE28" s="800"/>
      <c r="AF28" s="829">
        <f>SUM(X28-Y28-AB28)</f>
        <v>671</v>
      </c>
      <c r="AG28" s="242"/>
    </row>
    <row r="29" spans="1:34" ht="9.75" customHeight="1" thickTop="1" thickBot="1" x14ac:dyDescent="0.25">
      <c r="A29" s="1285"/>
      <c r="B29" s="850" t="s">
        <v>208</v>
      </c>
      <c r="C29" s="1289"/>
      <c r="D29" s="1258"/>
      <c r="E29" s="841" t="s">
        <v>28</v>
      </c>
      <c r="F29" s="841">
        <v>80</v>
      </c>
      <c r="G29" s="841">
        <v>2</v>
      </c>
      <c r="H29" s="1258"/>
      <c r="I29" s="1021"/>
      <c r="J29" s="1021"/>
      <c r="K29" s="1290"/>
      <c r="L29" s="666"/>
      <c r="M29" s="659"/>
      <c r="N29" s="162"/>
      <c r="O29" s="224"/>
      <c r="P29" s="612"/>
      <c r="Q29" s="608"/>
      <c r="R29" s="722"/>
      <c r="S29" s="730"/>
      <c r="T29" s="730"/>
      <c r="U29" s="218"/>
      <c r="W29" s="1042">
        <v>219</v>
      </c>
      <c r="X29" s="825">
        <v>350</v>
      </c>
      <c r="Y29" s="800">
        <f>SUM(AA16)</f>
        <v>169</v>
      </c>
      <c r="Z29" s="800"/>
      <c r="AA29" s="800">
        <v>18</v>
      </c>
      <c r="AB29" s="800"/>
      <c r="AC29" s="800"/>
      <c r="AD29" s="800"/>
      <c r="AE29" s="800"/>
      <c r="AF29" s="829">
        <f>SUM(X29-Y29-AA29)</f>
        <v>163</v>
      </c>
      <c r="AG29" s="242"/>
    </row>
    <row r="30" spans="1:34" ht="14.25" thickTop="1" thickBot="1" x14ac:dyDescent="0.25">
      <c r="A30" s="1285"/>
      <c r="B30" s="842" t="s">
        <v>209</v>
      </c>
      <c r="C30" s="1257">
        <v>89</v>
      </c>
      <c r="D30" s="1257"/>
      <c r="E30" s="851" t="s">
        <v>28</v>
      </c>
      <c r="F30" s="843">
        <v>80</v>
      </c>
      <c r="G30" s="843">
        <v>2</v>
      </c>
      <c r="H30" s="1257"/>
      <c r="I30" s="1018"/>
      <c r="J30" s="1018"/>
      <c r="K30" s="1286" t="s">
        <v>453</v>
      </c>
      <c r="L30" s="666"/>
      <c r="M30" s="659"/>
      <c r="N30" s="162"/>
      <c r="O30" s="224"/>
      <c r="P30" s="612"/>
      <c r="Q30" s="608"/>
      <c r="R30" s="722"/>
      <c r="S30" s="730"/>
      <c r="T30" s="730"/>
      <c r="U30" s="218"/>
      <c r="W30" s="1042">
        <v>325</v>
      </c>
      <c r="X30" s="825">
        <v>1027.5</v>
      </c>
      <c r="Y30" s="800">
        <f>SUM(AA11)</f>
        <v>181.5</v>
      </c>
      <c r="Z30" s="800"/>
      <c r="AA30" s="800">
        <v>16</v>
      </c>
      <c r="AB30" s="800">
        <v>90</v>
      </c>
      <c r="AC30" s="800"/>
      <c r="AD30" s="800">
        <v>13</v>
      </c>
      <c r="AE30" s="800"/>
      <c r="AF30" s="829">
        <f>SUM(X30-Y30-AA30-AB30-AD30)</f>
        <v>727</v>
      </c>
      <c r="AG30" s="242"/>
    </row>
    <row r="31" spans="1:34" ht="4.5" customHeight="1" thickTop="1" thickBot="1" x14ac:dyDescent="0.25">
      <c r="A31" s="1285"/>
      <c r="B31" s="852" t="s">
        <v>630</v>
      </c>
      <c r="C31" s="1258"/>
      <c r="D31" s="1258"/>
      <c r="E31" s="853"/>
      <c r="F31" s="841"/>
      <c r="G31" s="841"/>
      <c r="H31" s="1258"/>
      <c r="I31" s="1021"/>
      <c r="J31" s="1021"/>
      <c r="K31" s="1228"/>
      <c r="L31" s="666"/>
      <c r="M31" s="659"/>
      <c r="N31" s="162"/>
      <c r="O31" s="224"/>
      <c r="P31" s="612"/>
      <c r="Q31" s="608"/>
      <c r="R31" s="722"/>
      <c r="S31" s="730"/>
      <c r="T31" s="730"/>
      <c r="U31" s="218"/>
      <c r="W31" s="830" t="s">
        <v>124</v>
      </c>
      <c r="X31" s="831">
        <f t="shared" ref="X31:AD31" si="0">SUM(X20:X30)</f>
        <v>5582.9</v>
      </c>
      <c r="Y31" s="831">
        <f>SUM(Y20:Y30)</f>
        <v>1334.5</v>
      </c>
      <c r="Z31" s="831">
        <f t="shared" si="0"/>
        <v>90</v>
      </c>
      <c r="AA31" s="831" t="e">
        <f>SUM(AA20:AA30)</f>
        <v>#REF!</v>
      </c>
      <c r="AB31" s="831">
        <f t="shared" si="0"/>
        <v>90</v>
      </c>
      <c r="AC31" s="831">
        <f t="shared" si="0"/>
        <v>0</v>
      </c>
      <c r="AD31" s="831">
        <f t="shared" si="0"/>
        <v>13</v>
      </c>
      <c r="AE31" s="831">
        <f>SUM(AE20:AE30)</f>
        <v>98</v>
      </c>
      <c r="AF31" s="832" t="e">
        <f>SUM(AF20:AF30)</f>
        <v>#REF!</v>
      </c>
      <c r="AG31" s="242"/>
      <c r="AH31" s="808"/>
    </row>
    <row r="32" spans="1:34" ht="9.75" customHeight="1" thickTop="1" thickBot="1" x14ac:dyDescent="0.25">
      <c r="B32" s="842" t="s">
        <v>209</v>
      </c>
      <c r="C32" s="1280">
        <v>159</v>
      </c>
      <c r="D32" s="1257"/>
      <c r="E32" s="843" t="s">
        <v>28</v>
      </c>
      <c r="F32" s="843">
        <v>80</v>
      </c>
      <c r="G32" s="843">
        <v>2</v>
      </c>
      <c r="H32" s="1257"/>
      <c r="I32" s="1018"/>
      <c r="J32" s="1018"/>
      <c r="K32" s="1282" t="s">
        <v>539</v>
      </c>
      <c r="L32" s="666"/>
      <c r="M32" s="659"/>
      <c r="N32" s="162"/>
      <c r="O32" s="224"/>
      <c r="P32" s="612"/>
      <c r="Q32" s="608"/>
      <c r="R32" s="722"/>
      <c r="S32" s="730"/>
      <c r="T32" s="730"/>
      <c r="U32" s="218"/>
      <c r="W32" s="242"/>
      <c r="X32" s="242"/>
      <c r="Y32" s="242"/>
      <c r="Z32" s="242"/>
      <c r="AA32" s="421" t="s">
        <v>589</v>
      </c>
      <c r="AB32" s="242"/>
      <c r="AC32" s="826" t="e">
        <f>SUM(Y31:AE31)</f>
        <v>#REF!</v>
      </c>
      <c r="AD32" s="826"/>
      <c r="AE32" s="826"/>
      <c r="AF32" s="242" t="e">
        <f>SUM(Y31:AE31)</f>
        <v>#REF!</v>
      </c>
      <c r="AG32" s="242"/>
    </row>
    <row r="33" spans="1:33" ht="11.25" customHeight="1" thickTop="1" thickBot="1" x14ac:dyDescent="0.25">
      <c r="B33" s="848" t="s">
        <v>210</v>
      </c>
      <c r="C33" s="1281"/>
      <c r="D33" s="1270"/>
      <c r="E33" s="845" t="s">
        <v>28</v>
      </c>
      <c r="F33" s="845">
        <v>50</v>
      </c>
      <c r="G33" s="854">
        <v>2</v>
      </c>
      <c r="H33" s="1270"/>
      <c r="I33" s="1019"/>
      <c r="J33" s="1019"/>
      <c r="K33" s="1283"/>
      <c r="L33" s="666"/>
      <c r="M33" s="659"/>
      <c r="N33" s="162"/>
      <c r="O33" s="224"/>
      <c r="P33" s="612"/>
      <c r="Q33" s="608"/>
      <c r="R33" s="722"/>
      <c r="S33" s="730"/>
      <c r="T33" s="730"/>
      <c r="U33" s="218"/>
      <c r="W33" s="242"/>
      <c r="X33" s="242"/>
      <c r="Y33" s="242"/>
      <c r="Z33" s="242"/>
      <c r="AA33" s="242" t="s">
        <v>608</v>
      </c>
      <c r="AB33" s="242"/>
      <c r="AC33" s="242"/>
      <c r="AD33" s="242"/>
      <c r="AE33" s="242"/>
      <c r="AF33" s="242"/>
      <c r="AG33" s="242"/>
    </row>
    <row r="34" spans="1:33" ht="5.25" customHeight="1" thickTop="1" thickBot="1" x14ac:dyDescent="0.25">
      <c r="B34" s="848"/>
      <c r="C34" s="1270"/>
      <c r="D34" s="1270"/>
      <c r="E34" s="845"/>
      <c r="F34" s="845">
        <v>80</v>
      </c>
      <c r="G34" s="845">
        <v>2</v>
      </c>
      <c r="H34" s="1270"/>
      <c r="I34" s="1019"/>
      <c r="J34" s="1019"/>
      <c r="K34" s="1284"/>
      <c r="L34" s="666"/>
      <c r="M34" s="659"/>
      <c r="N34" s="162"/>
      <c r="O34" s="224"/>
      <c r="P34" s="612"/>
      <c r="Q34" s="608"/>
      <c r="R34" s="722"/>
      <c r="S34" s="730"/>
      <c r="T34" s="730"/>
      <c r="U34" s="218"/>
      <c r="W34" s="242"/>
      <c r="X34" s="242"/>
      <c r="Y34" s="242"/>
      <c r="Z34" s="242"/>
      <c r="AA34" s="242"/>
      <c r="AB34" s="242"/>
      <c r="AC34" s="242"/>
      <c r="AD34" s="242"/>
      <c r="AE34" s="242"/>
      <c r="AF34" s="242"/>
      <c r="AG34" s="242"/>
    </row>
    <row r="35" spans="1:33" ht="19.5" customHeight="1" thickTop="1" thickBot="1" x14ac:dyDescent="0.25">
      <c r="A35" s="242"/>
      <c r="B35" s="855" t="s">
        <v>158</v>
      </c>
      <c r="C35" s="856">
        <v>108</v>
      </c>
      <c r="D35" s="856"/>
      <c r="E35" s="855"/>
      <c r="F35" s="855"/>
      <c r="G35" s="855"/>
      <c r="H35" s="856"/>
      <c r="I35" s="857"/>
      <c r="J35" s="857"/>
      <c r="K35" s="977" t="s">
        <v>561</v>
      </c>
      <c r="L35" s="666"/>
      <c r="M35" s="659"/>
      <c r="N35" s="162"/>
      <c r="O35" s="224"/>
      <c r="P35" s="612"/>
      <c r="Q35" s="608"/>
      <c r="R35" s="722"/>
      <c r="S35" s="730"/>
      <c r="T35" s="730"/>
      <c r="U35" s="218"/>
      <c r="W35" s="242"/>
      <c r="X35" s="242"/>
      <c r="Y35" s="242"/>
      <c r="Z35" s="242"/>
      <c r="AA35" s="1287" t="s">
        <v>620</v>
      </c>
      <c r="AB35" s="1288"/>
      <c r="AC35" s="1288"/>
      <c r="AD35" s="1288"/>
      <c r="AE35" s="1288"/>
      <c r="AF35" s="1288"/>
      <c r="AG35" s="242"/>
    </row>
    <row r="36" spans="1:33" ht="14.25" thickTop="1" thickBot="1" x14ac:dyDescent="0.25">
      <c r="A36" s="242"/>
      <c r="B36" s="855"/>
      <c r="C36" s="856"/>
      <c r="D36" s="856"/>
      <c r="E36" s="855"/>
      <c r="F36" s="855"/>
      <c r="G36" s="855"/>
      <c r="H36" s="856"/>
      <c r="I36" s="857"/>
      <c r="J36" s="857"/>
      <c r="K36" s="978"/>
      <c r="L36" s="666"/>
      <c r="M36" s="659"/>
      <c r="N36" s="162"/>
      <c r="O36" s="224"/>
      <c r="P36" s="612"/>
      <c r="Q36" s="608"/>
      <c r="R36" s="722"/>
      <c r="S36" s="730"/>
      <c r="T36" s="730"/>
      <c r="U36" s="218"/>
      <c r="W36" s="242"/>
      <c r="X36" s="242"/>
      <c r="Y36" s="242"/>
      <c r="Z36" s="242"/>
      <c r="AA36" s="421"/>
      <c r="AB36" s="421"/>
      <c r="AC36" s="421"/>
      <c r="AD36" s="421"/>
      <c r="AE36" s="421"/>
      <c r="AF36" s="421"/>
      <c r="AG36" s="242"/>
    </row>
    <row r="37" spans="1:33" ht="10.5" customHeight="1" thickTop="1" thickBot="1" x14ac:dyDescent="0.25">
      <c r="A37" s="242"/>
      <c r="B37" s="855" t="s">
        <v>159</v>
      </c>
      <c r="C37" s="856">
        <v>57</v>
      </c>
      <c r="D37" s="856"/>
      <c r="E37" s="855"/>
      <c r="F37" s="855"/>
      <c r="G37" s="855"/>
      <c r="H37" s="856"/>
      <c r="I37" s="857"/>
      <c r="J37" s="859" t="s">
        <v>537</v>
      </c>
      <c r="K37" s="977" t="s">
        <v>562</v>
      </c>
      <c r="L37" s="666"/>
      <c r="M37" s="661"/>
      <c r="N37" s="162"/>
      <c r="O37" s="224"/>
      <c r="P37" s="612"/>
      <c r="Q37" s="608"/>
      <c r="R37" s="722"/>
      <c r="S37" s="730"/>
      <c r="T37" s="730"/>
      <c r="U37" s="218"/>
      <c r="W37" s="242"/>
      <c r="X37" s="242"/>
      <c r="Y37" s="242"/>
      <c r="Z37" s="242"/>
      <c r="AA37" s="827" t="s">
        <v>590</v>
      </c>
      <c r="AB37" s="242"/>
      <c r="AC37" s="827" t="s">
        <v>621</v>
      </c>
      <c r="AD37" s="421"/>
      <c r="AE37" s="827" t="e">
        <f>SUM(AF31)</f>
        <v>#REF!</v>
      </c>
      <c r="AF37" s="828" t="s">
        <v>622</v>
      </c>
      <c r="AG37" s="242"/>
    </row>
    <row r="38" spans="1:33" ht="14.25" thickTop="1" thickBot="1" x14ac:dyDescent="0.25">
      <c r="B38" s="906" t="s">
        <v>79</v>
      </c>
      <c r="C38" s="1223">
        <v>325</v>
      </c>
      <c r="D38" s="1007">
        <v>13</v>
      </c>
      <c r="E38" s="326"/>
      <c r="F38" s="373"/>
      <c r="G38" s="374"/>
      <c r="H38" s="701"/>
      <c r="I38" s="1010"/>
      <c r="J38" s="1010"/>
      <c r="K38" s="914"/>
      <c r="L38" s="666"/>
      <c r="M38" s="659">
        <v>13</v>
      </c>
      <c r="N38" s="162"/>
      <c r="O38" s="224">
        <v>13</v>
      </c>
      <c r="P38" s="612">
        <v>13</v>
      </c>
      <c r="Q38" s="608"/>
      <c r="R38" s="722"/>
      <c r="S38" s="730"/>
      <c r="T38" s="730">
        <v>13</v>
      </c>
      <c r="U38" s="218"/>
      <c r="W38" s="242"/>
      <c r="X38" s="242"/>
      <c r="Y38" s="242"/>
      <c r="Z38" s="242"/>
      <c r="AA38" s="1287" t="s">
        <v>624</v>
      </c>
      <c r="AB38" s="1288"/>
      <c r="AC38" s="1288"/>
      <c r="AD38" s="1288"/>
      <c r="AE38" s="1288"/>
      <c r="AF38" s="1288"/>
      <c r="AG38" s="242"/>
    </row>
    <row r="39" spans="1:33" ht="7.5" customHeight="1" thickTop="1" thickBot="1" x14ac:dyDescent="0.25">
      <c r="B39" s="900" t="s">
        <v>211</v>
      </c>
      <c r="C39" s="1224"/>
      <c r="D39" s="915"/>
      <c r="E39" s="326"/>
      <c r="F39" s="373"/>
      <c r="G39" s="374"/>
      <c r="H39" s="701"/>
      <c r="I39" s="1010"/>
      <c r="J39" s="1010"/>
      <c r="K39" s="703"/>
      <c r="L39" s="666"/>
      <c r="M39" s="659"/>
      <c r="N39" s="162"/>
      <c r="O39" s="224"/>
      <c r="P39" s="612"/>
      <c r="Q39" s="608"/>
      <c r="R39" s="722"/>
      <c r="S39" s="730"/>
      <c r="T39" s="730"/>
      <c r="U39" s="218"/>
    </row>
    <row r="40" spans="1:33" ht="36" customHeight="1" thickTop="1" thickBot="1" x14ac:dyDescent="0.25">
      <c r="B40" s="1057" t="s">
        <v>560</v>
      </c>
      <c r="C40" s="1007">
        <v>325</v>
      </c>
      <c r="D40" s="1007">
        <v>103</v>
      </c>
      <c r="E40" s="326" t="s">
        <v>34</v>
      </c>
      <c r="F40" s="373"/>
      <c r="G40" s="374"/>
      <c r="H40" s="701"/>
      <c r="I40" s="1010"/>
      <c r="J40" s="1010" t="s">
        <v>530</v>
      </c>
      <c r="K40" s="1002" t="s">
        <v>531</v>
      </c>
      <c r="L40" s="666"/>
      <c r="M40" s="659">
        <v>103</v>
      </c>
      <c r="N40" s="162"/>
      <c r="O40" s="659">
        <v>103</v>
      </c>
      <c r="P40" s="659">
        <v>103</v>
      </c>
      <c r="Q40" s="608"/>
      <c r="R40" s="722"/>
      <c r="S40" s="730"/>
      <c r="T40" s="818">
        <v>103</v>
      </c>
      <c r="U40" s="218"/>
      <c r="V40" s="430"/>
    </row>
    <row r="41" spans="1:33" ht="33.75" customHeight="1" thickTop="1" thickBot="1" x14ac:dyDescent="0.25">
      <c r="B41" s="1057"/>
      <c r="C41" s="1008"/>
      <c r="D41" s="1008"/>
      <c r="E41" s="326"/>
      <c r="F41" s="373"/>
      <c r="G41" s="374"/>
      <c r="H41" s="701"/>
      <c r="I41" s="1010"/>
      <c r="J41" s="1010" t="s">
        <v>593</v>
      </c>
      <c r="K41" s="1002" t="s">
        <v>602</v>
      </c>
      <c r="L41" s="666"/>
      <c r="M41" s="659"/>
      <c r="N41" s="162"/>
      <c r="O41" s="994"/>
      <c r="P41" s="994"/>
      <c r="Q41" s="608"/>
      <c r="R41" s="722"/>
      <c r="S41" s="730"/>
      <c r="T41" s="730"/>
      <c r="U41" s="218"/>
      <c r="V41" s="430"/>
    </row>
    <row r="42" spans="1:33" ht="14.25" thickTop="1" thickBot="1" x14ac:dyDescent="0.25">
      <c r="B42" s="1057" t="s">
        <v>213</v>
      </c>
      <c r="C42" s="1008">
        <v>89</v>
      </c>
      <c r="D42" s="1008">
        <v>91</v>
      </c>
      <c r="E42" s="326"/>
      <c r="F42" s="373"/>
      <c r="G42" s="374"/>
      <c r="H42" s="701"/>
      <c r="I42" s="1010"/>
      <c r="J42" s="1010"/>
      <c r="K42" s="980"/>
      <c r="L42" s="666">
        <v>91</v>
      </c>
      <c r="M42" s="659"/>
      <c r="N42" s="162"/>
      <c r="O42" s="224">
        <v>91</v>
      </c>
      <c r="P42" s="612">
        <v>91</v>
      </c>
      <c r="Q42" s="608"/>
      <c r="R42" s="722"/>
      <c r="S42" s="730"/>
      <c r="T42" s="730">
        <v>91</v>
      </c>
      <c r="U42" s="218"/>
    </row>
    <row r="43" spans="1:33" ht="14.25" thickTop="1" thickBot="1" x14ac:dyDescent="0.25">
      <c r="B43" s="979" t="s">
        <v>212</v>
      </c>
      <c r="C43" s="1008"/>
      <c r="D43" s="1008"/>
      <c r="E43" s="326"/>
      <c r="F43" s="373"/>
      <c r="G43" s="374"/>
      <c r="H43" s="701"/>
      <c r="I43" s="1010"/>
      <c r="J43" s="1010"/>
      <c r="K43" s="980" t="s">
        <v>532</v>
      </c>
      <c r="L43" s="666"/>
      <c r="M43" s="659"/>
      <c r="N43" s="162"/>
      <c r="O43" s="224"/>
      <c r="P43" s="612"/>
      <c r="Q43" s="608"/>
      <c r="R43" s="722"/>
      <c r="S43" s="730"/>
      <c r="T43" s="730"/>
      <c r="U43" s="218"/>
    </row>
    <row r="44" spans="1:33" ht="27" customHeight="1" thickTop="1" thickBot="1" x14ac:dyDescent="0.25">
      <c r="B44" s="979" t="s">
        <v>214</v>
      </c>
      <c r="C44" s="1008">
        <v>57</v>
      </c>
      <c r="D44" s="1008">
        <v>23</v>
      </c>
      <c r="E44" s="326" t="s">
        <v>36</v>
      </c>
      <c r="F44" s="373">
        <v>50</v>
      </c>
      <c r="G44" s="374">
        <v>2</v>
      </c>
      <c r="H44" s="1255" t="s">
        <v>332</v>
      </c>
      <c r="I44" s="916" t="s">
        <v>417</v>
      </c>
      <c r="J44" s="1255" t="s">
        <v>372</v>
      </c>
      <c r="K44" s="1230" t="s">
        <v>343</v>
      </c>
      <c r="L44" s="666"/>
      <c r="M44" s="659">
        <v>23</v>
      </c>
      <c r="N44" s="162"/>
      <c r="O44" s="224">
        <v>23</v>
      </c>
      <c r="P44" s="612"/>
      <c r="Q44" s="608">
        <v>23</v>
      </c>
      <c r="R44" s="722"/>
      <c r="S44" s="1057">
        <v>23</v>
      </c>
      <c r="T44" s="730"/>
      <c r="U44" s="700">
        <v>24</v>
      </c>
    </row>
    <row r="45" spans="1:33" ht="21.75" customHeight="1" thickTop="1" thickBot="1" x14ac:dyDescent="0.25">
      <c r="B45" s="1057" t="s">
        <v>215</v>
      </c>
      <c r="C45" s="1008"/>
      <c r="D45" s="1008"/>
      <c r="E45" s="326" t="s">
        <v>94</v>
      </c>
      <c r="F45" s="373">
        <v>57</v>
      </c>
      <c r="G45" s="374">
        <v>4</v>
      </c>
      <c r="H45" s="1203"/>
      <c r="I45" s="703" t="s">
        <v>418</v>
      </c>
      <c r="J45" s="1203"/>
      <c r="K45" s="1247"/>
      <c r="L45" s="666"/>
      <c r="M45" s="659"/>
      <c r="N45" s="162"/>
      <c r="O45" s="224"/>
      <c r="P45" s="612"/>
      <c r="Q45" s="608"/>
      <c r="R45" s="722"/>
      <c r="S45" s="730"/>
      <c r="T45" s="730"/>
      <c r="U45" s="218"/>
    </row>
    <row r="46" spans="1:33" ht="24.75" customHeight="1" thickTop="1" thickBot="1" x14ac:dyDescent="0.25">
      <c r="B46" s="800" t="s">
        <v>445</v>
      </c>
      <c r="C46" s="917">
        <v>45</v>
      </c>
      <c r="D46" s="917">
        <v>6</v>
      </c>
      <c r="E46" s="326" t="s">
        <v>34</v>
      </c>
      <c r="F46" s="373"/>
      <c r="G46" s="374"/>
      <c r="H46" s="1004"/>
      <c r="I46" s="918" t="s">
        <v>446</v>
      </c>
      <c r="J46" s="919" t="s">
        <v>447</v>
      </c>
      <c r="K46" s="1047" t="s">
        <v>448</v>
      </c>
      <c r="L46" s="666"/>
      <c r="M46" s="659">
        <v>6</v>
      </c>
      <c r="N46" s="162"/>
      <c r="O46" s="224">
        <v>6</v>
      </c>
      <c r="P46" s="612"/>
      <c r="Q46" s="608"/>
      <c r="R46" s="722">
        <v>6</v>
      </c>
      <c r="S46" s="730">
        <v>6</v>
      </c>
      <c r="T46" s="730"/>
      <c r="U46" s="218"/>
    </row>
    <row r="47" spans="1:33" ht="14.25" thickTop="1" thickBot="1" x14ac:dyDescent="0.25">
      <c r="B47" s="804" t="s">
        <v>216</v>
      </c>
      <c r="C47" s="1223">
        <v>325</v>
      </c>
      <c r="D47" s="1007">
        <v>24</v>
      </c>
      <c r="E47" s="326" t="s">
        <v>34</v>
      </c>
      <c r="F47" s="373">
        <v>50</v>
      </c>
      <c r="G47" s="374">
        <v>2</v>
      </c>
      <c r="H47" s="701"/>
      <c r="I47" s="1010"/>
      <c r="J47" s="1010"/>
      <c r="K47" s="980"/>
      <c r="L47" s="666"/>
      <c r="M47" s="659">
        <v>24</v>
      </c>
      <c r="N47" s="162"/>
      <c r="O47" s="224">
        <v>24</v>
      </c>
      <c r="P47" s="612">
        <v>24</v>
      </c>
      <c r="Q47" s="608"/>
      <c r="R47" s="722"/>
      <c r="S47" s="730"/>
      <c r="T47" s="730">
        <v>24</v>
      </c>
      <c r="U47" s="218"/>
    </row>
    <row r="48" spans="1:33" ht="14.25" thickTop="1" thickBot="1" x14ac:dyDescent="0.25">
      <c r="B48" s="804" t="s">
        <v>217</v>
      </c>
      <c r="C48" s="1169"/>
      <c r="D48" s="1008"/>
      <c r="E48" s="326" t="s">
        <v>28</v>
      </c>
      <c r="F48" s="373">
        <v>200</v>
      </c>
      <c r="G48" s="374">
        <v>2</v>
      </c>
      <c r="H48" s="701"/>
      <c r="I48" s="1010"/>
      <c r="J48" s="1010"/>
      <c r="K48" s="980"/>
      <c r="L48" s="666"/>
      <c r="M48" s="659"/>
      <c r="N48" s="162"/>
      <c r="O48" s="224"/>
      <c r="P48" s="612"/>
      <c r="Q48" s="608"/>
      <c r="R48" s="722"/>
      <c r="S48" s="730"/>
      <c r="T48" s="730"/>
      <c r="U48" s="218"/>
    </row>
    <row r="49" spans="2:79" ht="14.25" thickTop="1" thickBot="1" x14ac:dyDescent="0.25">
      <c r="B49" s="1057" t="s">
        <v>218</v>
      </c>
      <c r="C49" s="1277">
        <v>219</v>
      </c>
      <c r="D49" s="802">
        <v>163</v>
      </c>
      <c r="E49" s="326" t="s">
        <v>28</v>
      </c>
      <c r="F49" s="373">
        <v>200</v>
      </c>
      <c r="G49" s="374">
        <v>2</v>
      </c>
      <c r="H49" s="701"/>
      <c r="I49" s="1010"/>
      <c r="J49" s="1010"/>
      <c r="K49" s="1244" t="s">
        <v>534</v>
      </c>
      <c r="L49" s="666"/>
      <c r="M49" s="660">
        <v>163</v>
      </c>
      <c r="N49" s="162"/>
      <c r="O49" s="224">
        <v>163</v>
      </c>
      <c r="P49" s="612">
        <v>163</v>
      </c>
      <c r="Q49" s="608"/>
      <c r="R49" s="722"/>
      <c r="S49" s="730"/>
      <c r="T49" s="730">
        <v>163</v>
      </c>
      <c r="U49" s="218"/>
    </row>
    <row r="50" spans="2:79" ht="15.75" customHeight="1" thickTop="1" thickBot="1" x14ac:dyDescent="0.25">
      <c r="B50" s="1057" t="s">
        <v>219</v>
      </c>
      <c r="C50" s="1278"/>
      <c r="D50" s="920"/>
      <c r="E50" s="326" t="s">
        <v>36</v>
      </c>
      <c r="F50" s="373">
        <v>50</v>
      </c>
      <c r="G50" s="374">
        <v>2</v>
      </c>
      <c r="H50" s="701"/>
      <c r="I50" s="1010"/>
      <c r="J50" s="1010" t="s">
        <v>533</v>
      </c>
      <c r="K50" s="1279"/>
      <c r="L50" s="666"/>
      <c r="M50" s="659"/>
      <c r="N50" s="162"/>
      <c r="O50" s="224"/>
      <c r="P50" s="612"/>
      <c r="Q50" s="608"/>
      <c r="R50" s="722"/>
      <c r="S50" s="730"/>
      <c r="T50" s="730"/>
      <c r="U50" s="218"/>
    </row>
    <row r="51" spans="2:79" ht="14.25" thickTop="1" thickBot="1" x14ac:dyDescent="0.25">
      <c r="B51" s="1057"/>
      <c r="C51" s="802">
        <v>159</v>
      </c>
      <c r="D51" s="802">
        <v>43</v>
      </c>
      <c r="E51" s="326"/>
      <c r="F51" s="373"/>
      <c r="G51" s="374"/>
      <c r="H51" s="701"/>
      <c r="I51" s="1010"/>
      <c r="J51" s="1010" t="s">
        <v>576</v>
      </c>
      <c r="K51" s="980" t="s">
        <v>580</v>
      </c>
      <c r="L51" s="666"/>
      <c r="M51" s="659">
        <v>43</v>
      </c>
      <c r="N51" s="162"/>
      <c r="O51" s="224">
        <v>43</v>
      </c>
      <c r="P51" s="612">
        <v>43</v>
      </c>
      <c r="Q51" s="608"/>
      <c r="R51" s="722"/>
      <c r="S51" s="730"/>
      <c r="T51" s="730">
        <v>43</v>
      </c>
      <c r="U51" s="218"/>
    </row>
    <row r="52" spans="2:79" ht="14.25" thickTop="1" thickBot="1" x14ac:dyDescent="0.25">
      <c r="B52" s="906" t="s">
        <v>80</v>
      </c>
      <c r="C52" s="1223">
        <v>159</v>
      </c>
      <c r="D52" s="1007">
        <v>90</v>
      </c>
      <c r="E52" s="326" t="s">
        <v>28</v>
      </c>
      <c r="F52" s="373">
        <v>80</v>
      </c>
      <c r="G52" s="374">
        <v>2</v>
      </c>
      <c r="H52" s="701"/>
      <c r="I52" s="1010"/>
      <c r="J52" s="1010"/>
      <c r="K52" s="914"/>
      <c r="L52" s="666"/>
      <c r="M52" s="659">
        <v>90</v>
      </c>
      <c r="N52" s="162"/>
      <c r="O52" s="224">
        <v>90</v>
      </c>
      <c r="P52" s="612">
        <v>90</v>
      </c>
      <c r="Q52" s="608"/>
      <c r="R52" s="722"/>
      <c r="S52" s="730"/>
      <c r="T52" s="730">
        <v>90</v>
      </c>
      <c r="U52" s="218"/>
    </row>
    <row r="53" spans="2:79" ht="14.25" thickTop="1" thickBot="1" x14ac:dyDescent="0.25">
      <c r="B53" s="903" t="s">
        <v>220</v>
      </c>
      <c r="C53" s="1224"/>
      <c r="D53" s="1009"/>
      <c r="E53" s="326" t="s">
        <v>78</v>
      </c>
      <c r="F53" s="373">
        <v>150</v>
      </c>
      <c r="G53" s="374">
        <v>2</v>
      </c>
      <c r="H53" s="701"/>
      <c r="I53" s="1010"/>
      <c r="J53" s="1010"/>
      <c r="K53" s="914"/>
      <c r="L53" s="666"/>
      <c r="M53" s="659"/>
      <c r="N53" s="162"/>
      <c r="O53" s="224"/>
      <c r="P53" s="612"/>
      <c r="Q53" s="608"/>
      <c r="R53" s="722"/>
      <c r="S53" s="730"/>
      <c r="T53" s="730"/>
      <c r="U53" s="218"/>
    </row>
    <row r="54" spans="2:79" ht="14.25" thickTop="1" thickBot="1" x14ac:dyDescent="0.25">
      <c r="B54" s="909" t="s">
        <v>221</v>
      </c>
      <c r="C54" s="1274">
        <v>76</v>
      </c>
      <c r="D54" s="1274">
        <v>32</v>
      </c>
      <c r="E54" s="326" t="s">
        <v>78</v>
      </c>
      <c r="F54" s="373">
        <v>150</v>
      </c>
      <c r="G54" s="374">
        <v>2</v>
      </c>
      <c r="H54" s="701"/>
      <c r="I54" s="1010"/>
      <c r="J54" s="1010"/>
      <c r="K54" s="914"/>
      <c r="L54" s="666"/>
      <c r="M54" s="659"/>
      <c r="N54" s="162"/>
      <c r="O54" s="224"/>
      <c r="P54" s="612"/>
      <c r="Q54" s="608"/>
      <c r="R54" s="722"/>
      <c r="S54" s="730"/>
      <c r="T54" s="730"/>
      <c r="U54" s="218"/>
    </row>
    <row r="55" spans="2:79" ht="24" thickTop="1" thickBot="1" x14ac:dyDescent="0.25">
      <c r="B55" s="804"/>
      <c r="C55" s="1275"/>
      <c r="D55" s="1275"/>
      <c r="E55" s="326" t="s">
        <v>28</v>
      </c>
      <c r="F55" s="373">
        <v>80</v>
      </c>
      <c r="G55" s="374">
        <v>2</v>
      </c>
      <c r="H55" s="701"/>
      <c r="I55" s="1010" t="s">
        <v>397</v>
      </c>
      <c r="J55" s="1010"/>
      <c r="K55" s="1002" t="s">
        <v>361</v>
      </c>
      <c r="L55" s="666"/>
      <c r="M55" s="659">
        <v>32</v>
      </c>
      <c r="N55" s="162"/>
      <c r="O55" s="224">
        <v>32</v>
      </c>
      <c r="P55" s="612"/>
      <c r="Q55" s="608">
        <v>32</v>
      </c>
      <c r="R55" s="722"/>
      <c r="S55" s="730">
        <v>32</v>
      </c>
      <c r="T55" s="730"/>
      <c r="U55" s="218" t="s">
        <v>626</v>
      </c>
    </row>
    <row r="56" spans="2:79" ht="14.25" thickTop="1" thickBot="1" x14ac:dyDescent="0.25">
      <c r="B56" s="805"/>
      <c r="C56" s="1276"/>
      <c r="D56" s="1276"/>
      <c r="E56" s="326" t="s">
        <v>36</v>
      </c>
      <c r="F56" s="373">
        <v>50</v>
      </c>
      <c r="G56" s="374">
        <v>2</v>
      </c>
      <c r="H56" s="701"/>
      <c r="I56" s="1010"/>
      <c r="J56" s="1010"/>
      <c r="K56" s="980"/>
      <c r="L56" s="666"/>
      <c r="M56" s="659"/>
      <c r="N56" s="162"/>
      <c r="O56" s="224"/>
      <c r="P56" s="612"/>
      <c r="Q56" s="608"/>
      <c r="R56" s="722"/>
      <c r="S56" s="730"/>
      <c r="T56" s="730"/>
      <c r="U56" s="218"/>
    </row>
    <row r="57" spans="2:79" ht="14.25" thickTop="1" thickBot="1" x14ac:dyDescent="0.25">
      <c r="B57" s="298"/>
      <c r="C57" s="407">
        <v>76</v>
      </c>
      <c r="D57" s="1052">
        <v>12</v>
      </c>
      <c r="E57" s="294"/>
      <c r="F57" s="295"/>
      <c r="G57" s="296"/>
      <c r="H57" s="297"/>
      <c r="I57" s="409"/>
      <c r="J57" s="409"/>
      <c r="K57" s="981"/>
      <c r="L57" s="666"/>
      <c r="M57" s="659">
        <v>12</v>
      </c>
      <c r="N57" s="162"/>
      <c r="O57" s="224">
        <v>12</v>
      </c>
      <c r="P57" s="612"/>
      <c r="Q57" s="608">
        <v>12</v>
      </c>
      <c r="R57" s="722"/>
      <c r="S57" s="730">
        <v>12</v>
      </c>
      <c r="T57" s="730"/>
      <c r="U57" s="700">
        <v>11</v>
      </c>
      <c r="V57" s="1085" t="s">
        <v>631</v>
      </c>
    </row>
    <row r="58" spans="2:79" ht="14.25" thickTop="1" thickBot="1" x14ac:dyDescent="0.25">
      <c r="B58" s="298" t="s">
        <v>222</v>
      </c>
      <c r="C58" s="1050"/>
      <c r="D58" s="1050"/>
      <c r="E58" s="294"/>
      <c r="F58" s="295"/>
      <c r="G58" s="296"/>
      <c r="H58" s="297"/>
      <c r="I58" s="409"/>
      <c r="J58" s="409"/>
      <c r="K58" s="982"/>
      <c r="L58" s="666"/>
      <c r="M58" s="659"/>
      <c r="N58" s="162"/>
      <c r="O58" s="224"/>
      <c r="P58" s="612"/>
      <c r="Q58" s="608"/>
      <c r="R58" s="722"/>
      <c r="S58" s="730"/>
      <c r="T58" s="730"/>
      <c r="U58" s="218"/>
    </row>
    <row r="59" spans="2:79" ht="14.25" thickTop="1" thickBot="1" x14ac:dyDescent="0.25">
      <c r="B59" s="909" t="s">
        <v>218</v>
      </c>
      <c r="C59" s="1223">
        <v>325</v>
      </c>
      <c r="D59" s="1007">
        <v>51</v>
      </c>
      <c r="E59" s="326" t="s">
        <v>28</v>
      </c>
      <c r="F59" s="373">
        <v>200</v>
      </c>
      <c r="G59" s="374">
        <v>2</v>
      </c>
      <c r="H59" s="701"/>
      <c r="I59" s="1010" t="s">
        <v>403</v>
      </c>
      <c r="J59" s="1010"/>
      <c r="K59" s="980" t="s">
        <v>53</v>
      </c>
      <c r="L59" s="666"/>
      <c r="M59" s="659">
        <v>51</v>
      </c>
      <c r="N59" s="162"/>
      <c r="O59" s="224">
        <v>51</v>
      </c>
      <c r="P59" s="612">
        <v>51</v>
      </c>
      <c r="Q59" s="608"/>
      <c r="R59" s="722"/>
      <c r="S59" s="730"/>
      <c r="T59" s="730">
        <v>51</v>
      </c>
      <c r="U59" s="218"/>
    </row>
    <row r="60" spans="2:79" ht="14.25" thickTop="1" thickBot="1" x14ac:dyDescent="0.25">
      <c r="B60" s="805" t="s">
        <v>223</v>
      </c>
      <c r="C60" s="1224"/>
      <c r="D60" s="921"/>
      <c r="E60" s="326" t="s">
        <v>34</v>
      </c>
      <c r="F60" s="373">
        <v>40</v>
      </c>
      <c r="G60" s="374">
        <v>2</v>
      </c>
      <c r="H60" s="701"/>
      <c r="I60" s="1010"/>
      <c r="J60" s="1010"/>
      <c r="K60" s="980"/>
      <c r="L60" s="666"/>
      <c r="M60" s="659"/>
      <c r="N60" s="162"/>
      <c r="O60" s="224"/>
      <c r="P60" s="612"/>
      <c r="Q60" s="608"/>
      <c r="R60" s="722"/>
      <c r="S60" s="730"/>
      <c r="T60" s="730"/>
      <c r="U60" s="218"/>
    </row>
    <row r="61" spans="2:79" ht="22.5" customHeight="1" thickTop="1" thickBot="1" x14ac:dyDescent="0.25">
      <c r="B61" s="909" t="s">
        <v>224</v>
      </c>
      <c r="C61" s="1007">
        <v>325</v>
      </c>
      <c r="D61" s="1007">
        <v>105</v>
      </c>
      <c r="E61" s="326" t="s">
        <v>28</v>
      </c>
      <c r="F61" s="373">
        <v>80</v>
      </c>
      <c r="G61" s="374">
        <v>2</v>
      </c>
      <c r="H61" s="701" t="s">
        <v>369</v>
      </c>
      <c r="I61" s="1010" t="s">
        <v>401</v>
      </c>
      <c r="J61" s="1010" t="s">
        <v>369</v>
      </c>
      <c r="K61" s="1002" t="s">
        <v>433</v>
      </c>
      <c r="L61" s="666"/>
      <c r="M61" s="659">
        <v>105</v>
      </c>
      <c r="N61" s="162"/>
      <c r="O61" s="224">
        <v>105</v>
      </c>
      <c r="P61" s="612">
        <v>105</v>
      </c>
      <c r="Q61" s="608"/>
      <c r="R61" s="722"/>
      <c r="S61" s="730"/>
      <c r="T61" s="818">
        <v>105</v>
      </c>
      <c r="U61" s="218"/>
    </row>
    <row r="62" spans="2:79" ht="14.25" thickTop="1" thickBot="1" x14ac:dyDescent="0.25">
      <c r="B62" s="805" t="s">
        <v>225</v>
      </c>
      <c r="C62" s="1009"/>
      <c r="D62" s="1007">
        <v>42</v>
      </c>
      <c r="E62" s="326" t="s">
        <v>28</v>
      </c>
      <c r="F62" s="373">
        <v>100</v>
      </c>
      <c r="G62" s="374">
        <v>2</v>
      </c>
      <c r="H62" s="701"/>
      <c r="I62" s="1010" t="s">
        <v>401</v>
      </c>
      <c r="J62" s="1010"/>
      <c r="K62" s="1002"/>
      <c r="L62" s="666"/>
      <c r="M62" s="659">
        <v>42</v>
      </c>
      <c r="N62" s="162"/>
      <c r="O62" s="224">
        <v>42</v>
      </c>
      <c r="P62" s="612">
        <v>42</v>
      </c>
      <c r="Q62" s="608"/>
      <c r="R62" s="722"/>
      <c r="S62" s="730"/>
      <c r="T62" s="818">
        <v>42</v>
      </c>
      <c r="U62" s="218"/>
      <c r="CA62" t="s">
        <v>474</v>
      </c>
    </row>
    <row r="63" spans="2:79" ht="14.25" thickTop="1" thickBot="1" x14ac:dyDescent="0.25">
      <c r="B63" s="909" t="s">
        <v>226</v>
      </c>
      <c r="C63" s="1223">
        <v>108</v>
      </c>
      <c r="D63" s="1223">
        <v>108</v>
      </c>
      <c r="E63" s="326" t="s">
        <v>28</v>
      </c>
      <c r="F63" s="373">
        <v>100</v>
      </c>
      <c r="G63" s="374">
        <v>2</v>
      </c>
      <c r="H63" s="701"/>
      <c r="I63" s="1010"/>
      <c r="J63" s="1010"/>
      <c r="K63" s="1002" t="s">
        <v>53</v>
      </c>
      <c r="L63" s="666"/>
      <c r="M63" s="659">
        <v>108</v>
      </c>
      <c r="N63" s="162"/>
      <c r="O63" s="224">
        <v>108</v>
      </c>
      <c r="P63" s="612">
        <v>108</v>
      </c>
      <c r="Q63" s="608"/>
      <c r="R63" s="722"/>
      <c r="S63" s="730"/>
      <c r="T63" s="730">
        <v>108</v>
      </c>
      <c r="U63" s="218"/>
      <c r="BS63" s="1"/>
      <c r="BT63" s="1"/>
      <c r="BU63" s="1"/>
      <c r="BV63" s="1"/>
      <c r="BW63" s="1"/>
    </row>
    <row r="64" spans="2:79" ht="14.25" thickTop="1" thickBot="1" x14ac:dyDescent="0.25">
      <c r="B64" s="805" t="s">
        <v>227</v>
      </c>
      <c r="C64" s="1224"/>
      <c r="D64" s="1224"/>
      <c r="E64" s="326" t="s">
        <v>34</v>
      </c>
      <c r="F64" s="373">
        <v>50</v>
      </c>
      <c r="G64" s="374">
        <v>2</v>
      </c>
      <c r="H64" s="701"/>
      <c r="I64" s="1010"/>
      <c r="J64" s="1010"/>
      <c r="K64" s="1002"/>
      <c r="L64" s="666"/>
      <c r="M64" s="659"/>
      <c r="N64" s="162"/>
      <c r="O64" s="224"/>
      <c r="P64" s="612"/>
      <c r="Q64" s="608"/>
      <c r="R64" s="722"/>
      <c r="S64" s="730"/>
      <c r="T64" s="730"/>
      <c r="U64" s="218"/>
      <c r="BS64" s="1"/>
      <c r="BT64" s="1"/>
      <c r="BU64" s="1"/>
      <c r="BV64" s="1"/>
      <c r="BW64" s="1"/>
    </row>
    <row r="65" spans="2:75" ht="21" customHeight="1" thickTop="1" thickBot="1" x14ac:dyDescent="0.25">
      <c r="B65" s="804" t="s">
        <v>228</v>
      </c>
      <c r="C65" s="1008">
        <v>108</v>
      </c>
      <c r="D65" s="1008">
        <v>50</v>
      </c>
      <c r="E65" s="326" t="s">
        <v>28</v>
      </c>
      <c r="F65" s="373">
        <v>100</v>
      </c>
      <c r="G65" s="374">
        <v>4</v>
      </c>
      <c r="H65" s="1269" t="s">
        <v>332</v>
      </c>
      <c r="I65" s="907" t="s">
        <v>401</v>
      </c>
      <c r="J65" s="907"/>
      <c r="K65" s="1230" t="s">
        <v>334</v>
      </c>
      <c r="L65" s="666"/>
      <c r="M65" s="659">
        <v>50</v>
      </c>
      <c r="N65" s="162"/>
      <c r="O65" s="224">
        <v>50</v>
      </c>
      <c r="P65" s="612"/>
      <c r="Q65" s="608"/>
      <c r="R65" s="722">
        <v>50</v>
      </c>
      <c r="S65" s="818">
        <v>50</v>
      </c>
      <c r="T65" s="730"/>
      <c r="U65" s="218"/>
      <c r="BS65" s="1"/>
      <c r="BT65" s="1"/>
      <c r="BU65" s="1"/>
      <c r="BV65" s="1"/>
      <c r="BW65" s="1"/>
    </row>
    <row r="66" spans="2:75" ht="29.25" customHeight="1" thickTop="1" thickBot="1" x14ac:dyDescent="0.25">
      <c r="B66" s="804" t="s">
        <v>229</v>
      </c>
      <c r="C66" s="1008"/>
      <c r="D66" s="1008"/>
      <c r="E66" s="326" t="s">
        <v>94</v>
      </c>
      <c r="F66" s="373">
        <v>108</v>
      </c>
      <c r="G66" s="374">
        <v>4</v>
      </c>
      <c r="H66" s="1229"/>
      <c r="I66" s="922"/>
      <c r="J66" s="923" t="s">
        <v>372</v>
      </c>
      <c r="K66" s="1231"/>
      <c r="L66" s="666"/>
      <c r="M66" s="659"/>
      <c r="N66" s="162"/>
      <c r="O66" s="224"/>
      <c r="P66" s="612"/>
      <c r="Q66" s="608"/>
      <c r="R66" s="722"/>
      <c r="S66" s="730"/>
      <c r="T66" s="730"/>
      <c r="U66" s="218"/>
    </row>
    <row r="67" spans="2:75" ht="14.25" thickTop="1" thickBot="1" x14ac:dyDescent="0.25">
      <c r="B67" s="906" t="s">
        <v>230</v>
      </c>
      <c r="C67" s="1223">
        <v>325</v>
      </c>
      <c r="D67" s="1223">
        <v>68</v>
      </c>
      <c r="E67" s="326" t="s">
        <v>28</v>
      </c>
      <c r="F67" s="373">
        <v>100</v>
      </c>
      <c r="G67" s="374">
        <v>2</v>
      </c>
      <c r="H67" s="701"/>
      <c r="I67" s="1010"/>
      <c r="J67" s="1010"/>
      <c r="K67" s="980"/>
      <c r="L67" s="666"/>
      <c r="M67" s="659"/>
      <c r="N67" s="162"/>
      <c r="O67" s="224"/>
      <c r="P67" s="612"/>
      <c r="Q67" s="608"/>
      <c r="R67" s="722"/>
      <c r="S67" s="730"/>
      <c r="T67" s="730"/>
      <c r="U67" s="218"/>
    </row>
    <row r="68" spans="2:75" ht="14.25" thickTop="1" thickBot="1" x14ac:dyDescent="0.25">
      <c r="B68" s="1023" t="s">
        <v>231</v>
      </c>
      <c r="C68" s="1169"/>
      <c r="D68" s="1169"/>
      <c r="E68" s="326" t="s">
        <v>28</v>
      </c>
      <c r="F68" s="373">
        <v>80</v>
      </c>
      <c r="G68" s="374">
        <v>2</v>
      </c>
      <c r="H68" s="701"/>
      <c r="I68" s="1010"/>
      <c r="J68" s="1010"/>
      <c r="K68" s="914"/>
      <c r="L68" s="666"/>
      <c r="M68" s="659">
        <v>68</v>
      </c>
      <c r="N68" s="162"/>
      <c r="O68" s="224">
        <v>68</v>
      </c>
      <c r="P68" s="612">
        <v>68</v>
      </c>
      <c r="Q68" s="608"/>
      <c r="R68" s="722"/>
      <c r="S68" s="730"/>
      <c r="T68" s="730">
        <v>68</v>
      </c>
      <c r="U68" s="218"/>
    </row>
    <row r="69" spans="2:75" ht="14.25" thickTop="1" thickBot="1" x14ac:dyDescent="0.25">
      <c r="B69" s="1024"/>
      <c r="C69" s="1224"/>
      <c r="D69" s="1009"/>
      <c r="E69" s="326" t="s">
        <v>28</v>
      </c>
      <c r="F69" s="373">
        <v>100</v>
      </c>
      <c r="G69" s="374">
        <v>2</v>
      </c>
      <c r="H69" s="701"/>
      <c r="I69" s="1010"/>
      <c r="J69" s="1010"/>
      <c r="K69" s="914"/>
      <c r="L69" s="666"/>
      <c r="M69" s="659"/>
      <c r="N69" s="162"/>
      <c r="O69" s="224"/>
      <c r="P69" s="612"/>
      <c r="Q69" s="608"/>
      <c r="R69" s="722"/>
      <c r="S69" s="730"/>
      <c r="T69" s="730"/>
      <c r="U69" s="218"/>
    </row>
    <row r="70" spans="2:75" ht="14.25" thickTop="1" thickBot="1" x14ac:dyDescent="0.25">
      <c r="B70" s="860" t="s">
        <v>232</v>
      </c>
      <c r="C70" s="1257">
        <v>76</v>
      </c>
      <c r="D70" s="1257"/>
      <c r="E70" s="853" t="s">
        <v>28</v>
      </c>
      <c r="F70" s="841">
        <v>80</v>
      </c>
      <c r="G70" s="861">
        <v>2</v>
      </c>
      <c r="H70" s="862"/>
      <c r="I70" s="1021"/>
      <c r="J70" s="1021"/>
      <c r="K70" s="1271" t="s">
        <v>565</v>
      </c>
      <c r="L70" s="666"/>
      <c r="M70" s="659"/>
      <c r="N70" s="162"/>
      <c r="O70" s="224"/>
      <c r="P70" s="612"/>
      <c r="Q70" s="608"/>
      <c r="R70" s="722"/>
      <c r="S70" s="730"/>
      <c r="T70" s="730"/>
      <c r="U70" s="218"/>
    </row>
    <row r="71" spans="2:75" ht="11.25" customHeight="1" thickTop="1" thickBot="1" x14ac:dyDescent="0.25">
      <c r="B71" s="1267" t="s">
        <v>233</v>
      </c>
      <c r="C71" s="1270"/>
      <c r="D71" s="1270"/>
      <c r="E71" s="853" t="s">
        <v>28</v>
      </c>
      <c r="F71" s="841">
        <v>100</v>
      </c>
      <c r="G71" s="861">
        <v>2</v>
      </c>
      <c r="H71" s="862"/>
      <c r="I71" s="1021"/>
      <c r="J71" s="1021"/>
      <c r="K71" s="1272"/>
      <c r="L71" s="666"/>
      <c r="M71" s="659"/>
      <c r="N71" s="162"/>
      <c r="O71" s="400"/>
      <c r="P71" s="612"/>
      <c r="Q71" s="608"/>
      <c r="R71" s="722"/>
      <c r="S71" s="730"/>
      <c r="T71" s="730"/>
      <c r="U71" s="218"/>
    </row>
    <row r="72" spans="2:75" ht="9.75" customHeight="1" thickTop="1" thickBot="1" x14ac:dyDescent="0.25">
      <c r="B72" s="1268"/>
      <c r="C72" s="1258"/>
      <c r="D72" s="1012"/>
      <c r="E72" s="853" t="s">
        <v>34</v>
      </c>
      <c r="F72" s="841">
        <v>50</v>
      </c>
      <c r="G72" s="861">
        <v>2</v>
      </c>
      <c r="H72" s="862"/>
      <c r="I72" s="1021"/>
      <c r="J72" s="1021"/>
      <c r="K72" s="1272"/>
      <c r="L72" s="666"/>
      <c r="M72" s="659"/>
      <c r="N72" s="162"/>
      <c r="O72" s="400"/>
      <c r="P72" s="612"/>
      <c r="Q72" s="608"/>
      <c r="R72" s="722"/>
      <c r="S72" s="730"/>
      <c r="T72" s="730"/>
      <c r="U72" s="218"/>
    </row>
    <row r="73" spans="2:75" ht="12.75" customHeight="1" thickTop="1" thickBot="1" x14ac:dyDescent="0.25">
      <c r="B73" s="860" t="s">
        <v>234</v>
      </c>
      <c r="C73" s="1257">
        <v>57</v>
      </c>
      <c r="D73" s="1257"/>
      <c r="E73" s="853" t="s">
        <v>34</v>
      </c>
      <c r="F73" s="841">
        <v>50</v>
      </c>
      <c r="G73" s="861">
        <v>2</v>
      </c>
      <c r="H73" s="862"/>
      <c r="I73" s="1021"/>
      <c r="J73" s="1021"/>
      <c r="K73" s="1272"/>
      <c r="L73" s="666"/>
      <c r="M73" s="659"/>
      <c r="N73" s="162"/>
      <c r="O73" s="400"/>
      <c r="P73" s="612"/>
      <c r="Q73" s="608"/>
      <c r="R73" s="722"/>
      <c r="S73" s="730"/>
      <c r="T73" s="730"/>
      <c r="U73" s="218"/>
    </row>
    <row r="74" spans="2:75" ht="9.75" customHeight="1" thickTop="1" thickBot="1" x14ac:dyDescent="0.25">
      <c r="B74" s="839"/>
      <c r="C74" s="1258"/>
      <c r="D74" s="1258"/>
      <c r="E74" s="853"/>
      <c r="F74" s="841"/>
      <c r="G74" s="861"/>
      <c r="H74" s="862"/>
      <c r="I74" s="1021"/>
      <c r="J74" s="1021"/>
      <c r="K74" s="1273"/>
      <c r="L74" s="666"/>
      <c r="M74" s="659"/>
      <c r="N74" s="162"/>
      <c r="O74" s="400"/>
      <c r="P74" s="612"/>
      <c r="Q74" s="608"/>
      <c r="R74" s="722"/>
      <c r="S74" s="730"/>
      <c r="T74" s="730"/>
      <c r="U74" s="218"/>
    </row>
    <row r="75" spans="2:75" ht="0.75" hidden="1" customHeight="1" thickTop="1" thickBot="1" x14ac:dyDescent="0.25">
      <c r="B75" s="163"/>
      <c r="C75" s="1017"/>
      <c r="D75" s="1017"/>
      <c r="E75" s="46"/>
      <c r="F75" s="1051"/>
      <c r="G75" s="152"/>
      <c r="H75" s="158"/>
      <c r="I75" s="601"/>
      <c r="J75" s="601"/>
      <c r="K75" s="1049"/>
      <c r="L75" s="666"/>
      <c r="M75" s="659"/>
      <c r="N75" s="162"/>
      <c r="O75" s="224"/>
      <c r="P75" s="612"/>
      <c r="Q75" s="608"/>
      <c r="R75" s="722"/>
      <c r="S75" s="730"/>
      <c r="T75" s="730"/>
      <c r="U75" s="218"/>
    </row>
    <row r="76" spans="2:75" ht="7.5" hidden="1" customHeight="1" thickBot="1" x14ac:dyDescent="0.25">
      <c r="B76" s="906" t="s">
        <v>232</v>
      </c>
      <c r="C76" s="1223">
        <v>76</v>
      </c>
      <c r="D76" s="1223">
        <v>114</v>
      </c>
      <c r="E76" s="326" t="s">
        <v>28</v>
      </c>
      <c r="F76" s="373">
        <v>80</v>
      </c>
      <c r="G76" s="374">
        <v>2</v>
      </c>
      <c r="H76" s="701"/>
      <c r="I76" s="1010"/>
      <c r="J76" s="1010"/>
      <c r="K76" s="703"/>
      <c r="L76" s="666"/>
      <c r="M76" s="659"/>
      <c r="N76" s="162"/>
      <c r="O76" s="224"/>
      <c r="P76" s="612"/>
      <c r="Q76" s="608"/>
      <c r="R76" s="722"/>
      <c r="S76" s="730"/>
      <c r="T76" s="730"/>
      <c r="U76" s="218"/>
    </row>
    <row r="77" spans="2:75" ht="27" thickTop="1" thickBot="1" x14ac:dyDescent="0.25">
      <c r="B77" s="1242" t="s">
        <v>404</v>
      </c>
      <c r="C77" s="1169"/>
      <c r="D77" s="1169"/>
      <c r="E77" s="326" t="s">
        <v>28</v>
      </c>
      <c r="F77" s="373">
        <v>100</v>
      </c>
      <c r="G77" s="374">
        <v>2</v>
      </c>
      <c r="H77" s="701"/>
      <c r="I77" s="1010" t="s">
        <v>403</v>
      </c>
      <c r="J77" s="1010" t="s">
        <v>372</v>
      </c>
      <c r="K77" s="703" t="s">
        <v>405</v>
      </c>
      <c r="L77" s="666"/>
      <c r="M77" s="659">
        <v>114</v>
      </c>
      <c r="N77" s="162"/>
      <c r="O77" s="224">
        <v>114</v>
      </c>
      <c r="P77" s="612"/>
      <c r="Q77" s="608">
        <v>114</v>
      </c>
      <c r="R77" s="722"/>
      <c r="S77" s="818">
        <v>114</v>
      </c>
      <c r="T77" s="730"/>
      <c r="U77" s="700">
        <v>111</v>
      </c>
    </row>
    <row r="78" spans="2:75" ht="12" customHeight="1" thickTop="1" thickBot="1" x14ac:dyDescent="0.25">
      <c r="B78" s="1243"/>
      <c r="C78" s="1224"/>
      <c r="D78" s="1009"/>
      <c r="E78" s="326"/>
      <c r="F78" s="373"/>
      <c r="G78" s="374"/>
      <c r="H78" s="701"/>
      <c r="I78" s="1010"/>
      <c r="J78" s="1010"/>
      <c r="K78" s="703" t="s">
        <v>406</v>
      </c>
      <c r="L78" s="666"/>
      <c r="M78" s="659"/>
      <c r="N78" s="162"/>
      <c r="O78" s="224"/>
      <c r="P78" s="612"/>
      <c r="Q78" s="608"/>
      <c r="R78" s="722"/>
      <c r="S78" s="730"/>
      <c r="T78" s="730"/>
      <c r="U78" s="218"/>
    </row>
    <row r="79" spans="2:75" ht="13.5" customHeight="1" thickTop="1" thickBot="1" x14ac:dyDescent="0.25">
      <c r="B79" s="906" t="s">
        <v>235</v>
      </c>
      <c r="C79" s="1223">
        <v>325</v>
      </c>
      <c r="D79" s="1223">
        <v>85</v>
      </c>
      <c r="E79" s="326" t="s">
        <v>28</v>
      </c>
      <c r="F79" s="373">
        <v>80</v>
      </c>
      <c r="G79" s="374">
        <v>2</v>
      </c>
      <c r="H79" s="701"/>
      <c r="I79" s="1010"/>
      <c r="J79" s="1010"/>
      <c r="K79" s="703"/>
      <c r="L79" s="666"/>
      <c r="M79" s="659"/>
      <c r="N79" s="162"/>
      <c r="O79" s="224"/>
      <c r="P79" s="612"/>
      <c r="Q79" s="608"/>
      <c r="R79" s="722"/>
      <c r="S79" s="730"/>
      <c r="T79" s="730"/>
      <c r="U79" s="218"/>
    </row>
    <row r="80" spans="2:75" ht="11.25" customHeight="1" thickTop="1" thickBot="1" x14ac:dyDescent="0.25">
      <c r="B80" s="900"/>
      <c r="C80" s="1169"/>
      <c r="D80" s="1169"/>
      <c r="E80" s="326" t="s">
        <v>28</v>
      </c>
      <c r="F80" s="373">
        <v>100</v>
      </c>
      <c r="G80" s="374">
        <v>2</v>
      </c>
      <c r="H80" s="701"/>
      <c r="I80" s="1010"/>
      <c r="J80" s="1010"/>
      <c r="K80" s="703"/>
      <c r="L80" s="666"/>
      <c r="M80" s="659">
        <v>85</v>
      </c>
      <c r="N80" s="162"/>
      <c r="O80" s="224">
        <v>85</v>
      </c>
      <c r="P80" s="612">
        <v>85</v>
      </c>
      <c r="Q80" s="608"/>
      <c r="R80" s="722"/>
      <c r="S80" s="730"/>
      <c r="T80" s="730">
        <v>85</v>
      </c>
      <c r="U80" s="218"/>
    </row>
    <row r="81" spans="2:22" ht="11.25" customHeight="1" thickTop="1" thickBot="1" x14ac:dyDescent="0.25">
      <c r="B81" s="1023"/>
      <c r="C81" s="1169"/>
      <c r="D81" s="1169"/>
      <c r="E81" s="326" t="s">
        <v>28</v>
      </c>
      <c r="F81" s="373">
        <v>80</v>
      </c>
      <c r="G81" s="374">
        <v>2</v>
      </c>
      <c r="H81" s="701"/>
      <c r="I81" s="1010"/>
      <c r="J81" s="1010"/>
      <c r="K81" s="703"/>
      <c r="L81" s="666"/>
      <c r="M81" s="659"/>
      <c r="N81" s="162"/>
      <c r="O81" s="224"/>
      <c r="P81" s="612"/>
      <c r="Q81" s="608"/>
      <c r="R81" s="722"/>
      <c r="S81" s="730"/>
      <c r="T81" s="730"/>
      <c r="U81" s="218"/>
    </row>
    <row r="82" spans="2:22" ht="11.25" customHeight="1" thickTop="1" thickBot="1" x14ac:dyDescent="0.25">
      <c r="B82" s="1023" t="s">
        <v>236</v>
      </c>
      <c r="C82" s="1224"/>
      <c r="D82" s="1009"/>
      <c r="E82" s="326" t="s">
        <v>28</v>
      </c>
      <c r="F82" s="373">
        <v>50</v>
      </c>
      <c r="G82" s="374">
        <v>2</v>
      </c>
      <c r="H82" s="701"/>
      <c r="I82" s="1010"/>
      <c r="J82" s="1010"/>
      <c r="K82" s="703"/>
      <c r="L82" s="666"/>
      <c r="M82" s="659"/>
      <c r="N82" s="162"/>
      <c r="O82" s="224"/>
      <c r="P82" s="612"/>
      <c r="Q82" s="608"/>
      <c r="R82" s="722"/>
      <c r="S82" s="730"/>
      <c r="T82" s="730"/>
      <c r="U82" s="218"/>
    </row>
    <row r="83" spans="2:22" ht="14.25" thickTop="1" thickBot="1" x14ac:dyDescent="0.25">
      <c r="B83" s="1264" t="s">
        <v>238</v>
      </c>
      <c r="C83" s="1223">
        <v>89</v>
      </c>
      <c r="D83" s="1007">
        <v>101</v>
      </c>
      <c r="E83" s="326" t="s">
        <v>28</v>
      </c>
      <c r="F83" s="373">
        <v>50</v>
      </c>
      <c r="G83" s="374">
        <v>2</v>
      </c>
      <c r="H83" s="701"/>
      <c r="I83" s="1010"/>
      <c r="J83" s="1010"/>
      <c r="K83" s="703"/>
      <c r="L83" s="666"/>
      <c r="M83" s="659">
        <v>101</v>
      </c>
      <c r="N83" s="162"/>
      <c r="O83" s="224">
        <v>101</v>
      </c>
      <c r="P83" s="612"/>
      <c r="Q83" s="608"/>
      <c r="R83" s="722">
        <v>101</v>
      </c>
      <c r="S83" s="730">
        <v>101</v>
      </c>
      <c r="T83" s="730"/>
      <c r="U83" s="218"/>
    </row>
    <row r="84" spans="2:22" ht="14.25" thickTop="1" thickBot="1" x14ac:dyDescent="0.25">
      <c r="B84" s="1264"/>
      <c r="C84" s="1169"/>
      <c r="D84" s="1008"/>
      <c r="E84" s="326" t="s">
        <v>28</v>
      </c>
      <c r="F84" s="373">
        <v>80</v>
      </c>
      <c r="G84" s="374">
        <v>2</v>
      </c>
      <c r="H84" s="701"/>
      <c r="I84" s="1010"/>
      <c r="J84" s="1010"/>
      <c r="K84" s="703"/>
      <c r="L84" s="666"/>
      <c r="M84" s="659"/>
      <c r="N84" s="162"/>
      <c r="O84" s="224"/>
      <c r="P84" s="612"/>
      <c r="Q84" s="608"/>
      <c r="R84" s="722"/>
      <c r="S84" s="730"/>
      <c r="T84" s="730"/>
      <c r="U84" s="218"/>
    </row>
    <row r="85" spans="2:22" ht="13.5" hidden="1" customHeight="1" thickBot="1" x14ac:dyDescent="0.25">
      <c r="B85" s="900" t="s">
        <v>237</v>
      </c>
      <c r="C85" s="1224"/>
      <c r="D85" s="1009"/>
      <c r="E85" s="326"/>
      <c r="F85" s="373"/>
      <c r="G85" s="374"/>
      <c r="H85" s="701"/>
      <c r="I85" s="1010"/>
      <c r="J85" s="1010"/>
      <c r="K85" s="703"/>
      <c r="L85" s="666"/>
      <c r="M85" s="659"/>
      <c r="N85" s="162"/>
      <c r="O85" s="224"/>
      <c r="P85" s="612"/>
      <c r="Q85" s="608"/>
      <c r="R85" s="722"/>
      <c r="S85" s="730"/>
      <c r="T85" s="730"/>
      <c r="U85" s="218"/>
    </row>
    <row r="86" spans="2:22" ht="9.75" customHeight="1" thickTop="1" thickBot="1" x14ac:dyDescent="0.25">
      <c r="B86" s="900"/>
      <c r="C86" s="1223">
        <v>89</v>
      </c>
      <c r="D86" s="1223">
        <v>10</v>
      </c>
      <c r="E86" s="326" t="s">
        <v>28</v>
      </c>
      <c r="F86" s="373">
        <v>50</v>
      </c>
      <c r="G86" s="374">
        <v>2</v>
      </c>
      <c r="H86" s="701"/>
      <c r="I86" s="1010"/>
      <c r="J86" s="1010"/>
      <c r="K86" s="703"/>
      <c r="L86" s="666"/>
      <c r="M86" s="659"/>
      <c r="N86" s="162"/>
      <c r="O86" s="224"/>
      <c r="P86" s="612"/>
      <c r="Q86" s="608"/>
      <c r="R86" s="722"/>
      <c r="S86" s="730"/>
      <c r="T86" s="730"/>
      <c r="U86" s="218"/>
    </row>
    <row r="87" spans="2:22" ht="12.75" customHeight="1" thickTop="1" thickBot="1" x14ac:dyDescent="0.25">
      <c r="B87" s="1265" t="s">
        <v>239</v>
      </c>
      <c r="C87" s="1169"/>
      <c r="D87" s="1169"/>
      <c r="E87" s="326" t="s">
        <v>28</v>
      </c>
      <c r="F87" s="373">
        <v>80</v>
      </c>
      <c r="G87" s="374">
        <v>2</v>
      </c>
      <c r="H87" s="701"/>
      <c r="I87" s="1010"/>
      <c r="J87" s="1010"/>
      <c r="K87" s="703"/>
      <c r="L87" s="666"/>
      <c r="M87" s="659">
        <v>10</v>
      </c>
      <c r="N87" s="162"/>
      <c r="O87" s="224">
        <v>10</v>
      </c>
      <c r="P87" s="612"/>
      <c r="Q87" s="608"/>
      <c r="R87" s="722">
        <v>10</v>
      </c>
      <c r="S87" s="730">
        <v>10</v>
      </c>
      <c r="T87" s="730"/>
      <c r="U87" s="218"/>
    </row>
    <row r="88" spans="2:22" ht="14.25" thickTop="1" thickBot="1" x14ac:dyDescent="0.25">
      <c r="B88" s="1266"/>
      <c r="C88" s="1224"/>
      <c r="D88" s="1009"/>
      <c r="E88" s="326"/>
      <c r="F88" s="373"/>
      <c r="G88" s="374"/>
      <c r="H88" s="701"/>
      <c r="I88" s="1010"/>
      <c r="J88" s="1010"/>
      <c r="K88" s="703"/>
      <c r="L88" s="666"/>
      <c r="M88" s="659"/>
      <c r="N88" s="162"/>
      <c r="O88" s="224"/>
      <c r="P88" s="612"/>
      <c r="Q88" s="608"/>
      <c r="R88" s="722"/>
      <c r="S88" s="730"/>
      <c r="T88" s="730"/>
      <c r="U88" s="218"/>
    </row>
    <row r="89" spans="2:22" ht="34.5" customHeight="1" thickTop="1" thickBot="1" x14ac:dyDescent="0.25">
      <c r="B89" s="906" t="s">
        <v>240</v>
      </c>
      <c r="C89" s="1223">
        <v>325</v>
      </c>
      <c r="D89" s="1007">
        <v>50.5</v>
      </c>
      <c r="E89" s="326" t="s">
        <v>28</v>
      </c>
      <c r="F89" s="373">
        <v>50</v>
      </c>
      <c r="G89" s="374">
        <v>2</v>
      </c>
      <c r="H89" s="701"/>
      <c r="I89" s="1010"/>
      <c r="J89" s="1010" t="s">
        <v>491</v>
      </c>
      <c r="K89" s="1002" t="s">
        <v>610</v>
      </c>
      <c r="L89" s="666"/>
      <c r="M89" s="659">
        <v>50.5</v>
      </c>
      <c r="N89" s="162"/>
      <c r="O89" s="659">
        <v>50.5</v>
      </c>
      <c r="P89" s="728">
        <v>50.5</v>
      </c>
      <c r="Q89" s="608"/>
      <c r="R89" s="722"/>
      <c r="S89" s="730"/>
      <c r="T89" s="818">
        <v>50.5</v>
      </c>
      <c r="U89" s="218"/>
    </row>
    <row r="90" spans="2:22" ht="27" customHeight="1" thickTop="1" thickBot="1" x14ac:dyDescent="0.25">
      <c r="B90" s="1259" t="s">
        <v>241</v>
      </c>
      <c r="C90" s="1169"/>
      <c r="D90" s="1008"/>
      <c r="E90" s="326" t="s">
        <v>28</v>
      </c>
      <c r="F90" s="373">
        <v>80</v>
      </c>
      <c r="G90" s="374">
        <v>2</v>
      </c>
      <c r="H90" s="701"/>
      <c r="I90" s="1010"/>
      <c r="J90" s="1010" t="s">
        <v>492</v>
      </c>
      <c r="K90" s="1002" t="s">
        <v>611</v>
      </c>
      <c r="L90" s="666"/>
      <c r="M90" s="659"/>
      <c r="N90" s="162"/>
      <c r="O90" s="224"/>
      <c r="P90" s="612"/>
      <c r="Q90" s="608"/>
      <c r="R90" s="722"/>
      <c r="S90" s="730"/>
      <c r="T90" s="730"/>
      <c r="U90" s="218"/>
    </row>
    <row r="91" spans="2:22" ht="16.5" customHeight="1" thickTop="1" thickBot="1" x14ac:dyDescent="0.25">
      <c r="B91" s="1260"/>
      <c r="C91" s="1224"/>
      <c r="D91" s="1009"/>
      <c r="E91" s="326" t="s">
        <v>28</v>
      </c>
      <c r="F91" s="373">
        <v>150</v>
      </c>
      <c r="G91" s="374">
        <v>2</v>
      </c>
      <c r="H91" s="701"/>
      <c r="I91" s="1010"/>
      <c r="J91" s="1010"/>
      <c r="K91" s="1002"/>
      <c r="L91" s="666"/>
      <c r="M91" s="659"/>
      <c r="N91" s="162"/>
      <c r="O91" s="224"/>
      <c r="P91" s="612"/>
      <c r="Q91" s="608"/>
      <c r="R91" s="722"/>
      <c r="S91" s="730"/>
      <c r="T91" s="730"/>
      <c r="U91" s="218"/>
    </row>
    <row r="92" spans="2:22" ht="11.25" customHeight="1" thickTop="1" thickBot="1" x14ac:dyDescent="0.25">
      <c r="B92" s="804" t="s">
        <v>242</v>
      </c>
      <c r="C92" s="1007">
        <v>159</v>
      </c>
      <c r="D92" s="1007">
        <v>75</v>
      </c>
      <c r="E92" s="326" t="s">
        <v>28</v>
      </c>
      <c r="F92" s="373">
        <v>150</v>
      </c>
      <c r="G92" s="374">
        <v>2</v>
      </c>
      <c r="H92" s="701"/>
      <c r="I92" s="1010"/>
      <c r="J92" s="1010"/>
      <c r="K92" s="1002"/>
      <c r="L92" s="666"/>
      <c r="M92" s="659">
        <v>75</v>
      </c>
      <c r="N92" s="162"/>
      <c r="O92" s="224">
        <v>75</v>
      </c>
      <c r="P92" s="612">
        <v>75</v>
      </c>
      <c r="Q92" s="608"/>
      <c r="R92" s="722"/>
      <c r="S92" s="730"/>
      <c r="T92" s="730">
        <v>75</v>
      </c>
      <c r="U92" s="218"/>
    </row>
    <row r="93" spans="2:22" ht="14.25" thickTop="1" thickBot="1" x14ac:dyDescent="0.25">
      <c r="B93" s="223" t="s">
        <v>243</v>
      </c>
      <c r="C93" s="1009"/>
      <c r="D93" s="1009"/>
      <c r="E93" s="326" t="s">
        <v>34</v>
      </c>
      <c r="F93" s="373">
        <v>40</v>
      </c>
      <c r="G93" s="374">
        <v>2</v>
      </c>
      <c r="H93" s="701"/>
      <c r="I93" s="1010"/>
      <c r="J93" s="1010"/>
      <c r="K93" s="1002"/>
      <c r="L93" s="666"/>
      <c r="M93" s="659"/>
      <c r="N93" s="162"/>
      <c r="O93" s="224"/>
      <c r="P93" s="612"/>
      <c r="Q93" s="608"/>
      <c r="R93" s="722"/>
      <c r="S93" s="730"/>
      <c r="T93" s="730"/>
      <c r="U93" s="218"/>
    </row>
    <row r="94" spans="2:22" ht="14.25" thickTop="1" thickBot="1" x14ac:dyDescent="0.25">
      <c r="B94" s="804" t="s">
        <v>244</v>
      </c>
      <c r="C94" s="1223">
        <v>57</v>
      </c>
      <c r="D94" s="1007">
        <v>11</v>
      </c>
      <c r="E94" s="326" t="s">
        <v>34</v>
      </c>
      <c r="F94" s="373">
        <v>40</v>
      </c>
      <c r="G94" s="374">
        <v>2</v>
      </c>
      <c r="H94" s="701"/>
      <c r="I94" s="1010"/>
      <c r="J94" s="702"/>
      <c r="K94" s="1002"/>
      <c r="L94" s="666"/>
      <c r="M94" s="659">
        <v>11</v>
      </c>
      <c r="N94" s="162"/>
      <c r="O94" s="224">
        <v>11</v>
      </c>
      <c r="P94" s="612">
        <v>11</v>
      </c>
      <c r="Q94" s="608"/>
      <c r="R94" s="722"/>
      <c r="S94" s="730"/>
      <c r="T94" s="730">
        <v>11</v>
      </c>
      <c r="U94" s="218"/>
    </row>
    <row r="95" spans="2:22" ht="14.25" thickTop="1" thickBot="1" x14ac:dyDescent="0.25">
      <c r="B95" s="243" t="s">
        <v>245</v>
      </c>
      <c r="C95" s="1261"/>
      <c r="D95" s="1008"/>
      <c r="E95" s="218"/>
      <c r="F95" s="705"/>
      <c r="G95" s="706"/>
      <c r="H95" s="1007"/>
      <c r="I95" s="707"/>
      <c r="J95" s="708"/>
      <c r="K95" s="1046"/>
      <c r="L95" s="666"/>
      <c r="M95" s="659"/>
      <c r="N95" s="162"/>
      <c r="O95" s="224"/>
      <c r="P95" s="612"/>
      <c r="Q95" s="608"/>
      <c r="R95" s="722"/>
      <c r="S95" s="730"/>
      <c r="T95" s="730"/>
      <c r="U95" s="218"/>
    </row>
    <row r="96" spans="2:22" ht="14.25" thickTop="1" thickBot="1" x14ac:dyDescent="0.25">
      <c r="B96" s="924" t="s">
        <v>246</v>
      </c>
      <c r="C96" s="1168">
        <v>45</v>
      </c>
      <c r="D96" s="1168">
        <v>37</v>
      </c>
      <c r="E96" s="925"/>
      <c r="F96" s="926"/>
      <c r="G96" s="926"/>
      <c r="H96" s="917"/>
      <c r="I96" s="927"/>
      <c r="J96" s="928"/>
      <c r="K96" s="983"/>
      <c r="L96" s="666"/>
      <c r="M96" s="659">
        <v>37</v>
      </c>
      <c r="N96" s="162"/>
      <c r="O96" s="224">
        <v>37</v>
      </c>
      <c r="P96" s="612"/>
      <c r="Q96" s="608">
        <v>37</v>
      </c>
      <c r="R96" s="722"/>
      <c r="S96" s="730">
        <v>37</v>
      </c>
      <c r="T96" s="730"/>
      <c r="U96" s="700">
        <v>37</v>
      </c>
      <c r="V96" s="1085" t="s">
        <v>632</v>
      </c>
    </row>
    <row r="97" spans="2:22" ht="14.25" thickTop="1" thickBot="1" x14ac:dyDescent="0.25">
      <c r="B97" s="929"/>
      <c r="C97" s="1261"/>
      <c r="D97" s="1261"/>
      <c r="E97" s="930"/>
      <c r="F97" s="901"/>
      <c r="G97" s="889"/>
      <c r="H97" s="931"/>
      <c r="I97" s="932"/>
      <c r="J97" s="933"/>
      <c r="K97" s="984"/>
      <c r="L97" s="666"/>
      <c r="M97" s="659"/>
      <c r="N97" s="162"/>
      <c r="O97" s="224"/>
      <c r="P97" s="612"/>
      <c r="Q97" s="608"/>
      <c r="R97" s="722"/>
      <c r="S97" s="730"/>
      <c r="T97" s="730"/>
      <c r="U97" s="218"/>
    </row>
    <row r="98" spans="2:22" ht="15" customHeight="1" thickTop="1" thickBot="1" x14ac:dyDescent="0.25">
      <c r="B98" s="1262" t="s">
        <v>247</v>
      </c>
      <c r="C98" s="1009"/>
      <c r="D98" s="1009"/>
      <c r="E98" s="326"/>
      <c r="F98" s="373"/>
      <c r="G98" s="373"/>
      <c r="H98" s="1009"/>
      <c r="I98" s="1010"/>
      <c r="J98" s="702"/>
      <c r="K98" s="1002"/>
      <c r="L98" s="666"/>
      <c r="M98" s="659"/>
      <c r="N98" s="162"/>
      <c r="O98" s="224"/>
      <c r="P98" s="612"/>
      <c r="Q98" s="608"/>
      <c r="R98" s="722"/>
      <c r="S98" s="730"/>
      <c r="T98" s="730"/>
      <c r="U98" s="218"/>
    </row>
    <row r="99" spans="2:22" ht="14.25" thickTop="1" thickBot="1" x14ac:dyDescent="0.25">
      <c r="B99" s="1263"/>
      <c r="C99" s="1008">
        <v>42</v>
      </c>
      <c r="D99" s="1008">
        <v>46</v>
      </c>
      <c r="E99" s="326" t="s">
        <v>34</v>
      </c>
      <c r="F99" s="373">
        <v>40</v>
      </c>
      <c r="G99" s="374">
        <v>2</v>
      </c>
      <c r="H99" s="701"/>
      <c r="I99" s="1010"/>
      <c r="J99" s="702"/>
      <c r="K99" s="1002"/>
      <c r="L99" s="666">
        <v>30</v>
      </c>
      <c r="M99" s="659">
        <v>16</v>
      </c>
      <c r="N99" s="162"/>
      <c r="O99" s="224">
        <v>46</v>
      </c>
      <c r="P99" s="612"/>
      <c r="Q99" s="608"/>
      <c r="R99" s="722">
        <v>46</v>
      </c>
      <c r="S99" s="730">
        <v>46</v>
      </c>
      <c r="T99" s="730"/>
      <c r="U99" s="218"/>
    </row>
    <row r="100" spans="2:22" ht="14.25" thickTop="1" thickBot="1" x14ac:dyDescent="0.25">
      <c r="B100" s="1057" t="s">
        <v>571</v>
      </c>
      <c r="C100" s="802">
        <v>159</v>
      </c>
      <c r="D100" s="802">
        <v>38</v>
      </c>
      <c r="E100" s="326"/>
      <c r="F100" s="373"/>
      <c r="G100" s="374"/>
      <c r="H100" s="701"/>
      <c r="I100" s="1010"/>
      <c r="J100" s="702"/>
      <c r="K100" s="1002"/>
      <c r="L100" s="666"/>
      <c r="M100" s="659">
        <v>38</v>
      </c>
      <c r="N100" s="162"/>
      <c r="O100" s="224">
        <v>38</v>
      </c>
      <c r="P100" s="612">
        <v>38</v>
      </c>
      <c r="Q100" s="608"/>
      <c r="R100" s="722"/>
      <c r="S100" s="730"/>
      <c r="T100" s="730">
        <v>38</v>
      </c>
      <c r="U100" s="218"/>
    </row>
    <row r="101" spans="2:22" ht="14.25" thickTop="1" thickBot="1" x14ac:dyDescent="0.25">
      <c r="B101" s="704"/>
      <c r="C101" s="1028">
        <v>89</v>
      </c>
      <c r="D101" s="1028">
        <v>53</v>
      </c>
      <c r="E101" s="218"/>
      <c r="F101" s="705"/>
      <c r="G101" s="706"/>
      <c r="H101" s="1007"/>
      <c r="I101" s="707"/>
      <c r="J101" s="790" t="s">
        <v>570</v>
      </c>
      <c r="K101" s="985" t="s">
        <v>569</v>
      </c>
      <c r="L101" s="666"/>
      <c r="M101" s="659">
        <v>53</v>
      </c>
      <c r="N101" s="162"/>
      <c r="O101" s="224">
        <v>53</v>
      </c>
      <c r="P101" s="612">
        <v>53</v>
      </c>
      <c r="Q101" s="608"/>
      <c r="R101" s="722"/>
      <c r="S101" s="730"/>
      <c r="T101" s="730">
        <v>53</v>
      </c>
      <c r="U101" s="218"/>
    </row>
    <row r="102" spans="2:22" ht="14.25" thickTop="1" thickBot="1" x14ac:dyDescent="0.25">
      <c r="B102" s="863" t="s">
        <v>81</v>
      </c>
      <c r="C102" s="864">
        <v>89</v>
      </c>
      <c r="D102" s="865"/>
      <c r="E102" s="866" t="s">
        <v>34</v>
      </c>
      <c r="F102" s="867">
        <v>50</v>
      </c>
      <c r="G102" s="867">
        <v>2</v>
      </c>
      <c r="H102" s="868"/>
      <c r="I102" s="869"/>
      <c r="J102" s="870"/>
      <c r="K102" s="986"/>
      <c r="L102" s="871"/>
      <c r="M102" s="872"/>
      <c r="N102" s="162"/>
      <c r="O102" s="224"/>
      <c r="P102" s="612"/>
      <c r="Q102" s="561"/>
      <c r="R102" s="991"/>
      <c r="S102" s="561"/>
      <c r="T102" s="561"/>
      <c r="U102" s="218"/>
    </row>
    <row r="103" spans="2:22" ht="24" thickTop="1" thickBot="1" x14ac:dyDescent="0.25">
      <c r="B103" s="873" t="s">
        <v>83</v>
      </c>
      <c r="C103" s="856">
        <v>57</v>
      </c>
      <c r="D103" s="856"/>
      <c r="E103" s="853" t="s">
        <v>34</v>
      </c>
      <c r="F103" s="841">
        <v>50</v>
      </c>
      <c r="G103" s="861">
        <v>2</v>
      </c>
      <c r="H103" s="862"/>
      <c r="I103" s="1021"/>
      <c r="J103" s="874"/>
      <c r="K103" s="886" t="s">
        <v>566</v>
      </c>
      <c r="L103" s="871"/>
      <c r="M103" s="872"/>
      <c r="N103" s="162"/>
      <c r="O103" s="224"/>
      <c r="P103" s="612"/>
      <c r="Q103" s="561"/>
      <c r="R103" s="991"/>
      <c r="S103" s="561"/>
      <c r="T103" s="561"/>
      <c r="U103" s="218"/>
    </row>
    <row r="104" spans="2:22" ht="24" thickTop="1" thickBot="1" x14ac:dyDescent="0.25">
      <c r="B104" s="876"/>
      <c r="C104" s="877">
        <v>42</v>
      </c>
      <c r="D104" s="877"/>
      <c r="E104" s="878"/>
      <c r="F104" s="879"/>
      <c r="G104" s="880"/>
      <c r="H104" s="881"/>
      <c r="I104" s="882"/>
      <c r="J104" s="883"/>
      <c r="K104" s="886" t="s">
        <v>567</v>
      </c>
      <c r="L104" s="871"/>
      <c r="M104" s="872"/>
      <c r="N104" s="162"/>
      <c r="O104" s="224"/>
      <c r="P104" s="612"/>
      <c r="Q104" s="561"/>
      <c r="R104" s="991"/>
      <c r="S104" s="561"/>
      <c r="T104" s="561"/>
      <c r="U104" s="218"/>
    </row>
    <row r="105" spans="2:22" ht="14.25" thickTop="1" thickBot="1" x14ac:dyDescent="0.25">
      <c r="B105" s="804" t="s">
        <v>572</v>
      </c>
      <c r="C105" s="1008">
        <v>57</v>
      </c>
      <c r="D105" s="1008">
        <v>42</v>
      </c>
      <c r="E105" s="326" t="s">
        <v>34</v>
      </c>
      <c r="F105" s="373">
        <v>50</v>
      </c>
      <c r="G105" s="373">
        <v>2</v>
      </c>
      <c r="H105" s="1009"/>
      <c r="I105" s="1010"/>
      <c r="J105" s="702"/>
      <c r="K105" s="703"/>
      <c r="L105" s="666">
        <v>42</v>
      </c>
      <c r="M105" s="659"/>
      <c r="N105" s="162"/>
      <c r="O105" s="224">
        <v>42</v>
      </c>
      <c r="P105" s="612"/>
      <c r="Q105" s="608"/>
      <c r="R105" s="722">
        <v>42</v>
      </c>
      <c r="S105" s="730">
        <v>42</v>
      </c>
      <c r="T105" s="730"/>
      <c r="U105" s="218"/>
    </row>
    <row r="106" spans="2:22" ht="14.25" thickTop="1" thickBot="1" x14ac:dyDescent="0.25">
      <c r="B106" s="243" t="s">
        <v>82</v>
      </c>
      <c r="C106" s="1009"/>
      <c r="D106" s="1009"/>
      <c r="E106" s="326"/>
      <c r="F106" s="373"/>
      <c r="G106" s="374"/>
      <c r="H106" s="701"/>
      <c r="I106" s="1010"/>
      <c r="J106" s="702"/>
      <c r="K106" s="703"/>
      <c r="L106" s="666"/>
      <c r="M106" s="659"/>
      <c r="N106" s="162"/>
      <c r="O106" s="224"/>
      <c r="P106" s="612"/>
      <c r="Q106" s="608"/>
      <c r="R106" s="722"/>
      <c r="S106" s="730"/>
      <c r="T106" s="730"/>
      <c r="U106" s="218"/>
    </row>
    <row r="107" spans="2:22" ht="14.25" thickTop="1" thickBot="1" x14ac:dyDescent="0.25">
      <c r="B107" s="934" t="s">
        <v>504</v>
      </c>
      <c r="C107" s="1008">
        <v>325</v>
      </c>
      <c r="D107" s="1008">
        <v>76</v>
      </c>
      <c r="E107" s="326"/>
      <c r="F107" s="373"/>
      <c r="G107" s="374"/>
      <c r="H107" s="701"/>
      <c r="I107" s="1010"/>
      <c r="J107" s="702"/>
      <c r="K107" s="703"/>
      <c r="L107" s="666"/>
      <c r="M107" s="659">
        <v>76</v>
      </c>
      <c r="N107" s="162"/>
      <c r="O107" s="224">
        <v>76</v>
      </c>
      <c r="P107" s="612">
        <v>76</v>
      </c>
      <c r="Q107" s="608"/>
      <c r="R107" s="722"/>
      <c r="S107" s="730"/>
      <c r="T107" s="730">
        <v>76</v>
      </c>
      <c r="U107" s="218"/>
    </row>
    <row r="108" spans="2:22" ht="17.25" customHeight="1" thickTop="1" thickBot="1" x14ac:dyDescent="0.25">
      <c r="B108" s="935" t="s">
        <v>609</v>
      </c>
      <c r="C108" s="1008">
        <v>219</v>
      </c>
      <c r="D108" s="1008">
        <v>18</v>
      </c>
      <c r="E108" s="326"/>
      <c r="F108" s="373"/>
      <c r="G108" s="374"/>
      <c r="H108" s="701"/>
      <c r="I108" s="936"/>
      <c r="J108" s="702" t="s">
        <v>497</v>
      </c>
      <c r="K108" s="703" t="s">
        <v>384</v>
      </c>
      <c r="L108" s="666"/>
      <c r="M108" s="661">
        <v>18</v>
      </c>
      <c r="N108" s="162"/>
      <c r="O108" s="224">
        <v>18</v>
      </c>
      <c r="P108" s="612">
        <v>18</v>
      </c>
      <c r="Q108" s="608"/>
      <c r="R108" s="722"/>
      <c r="S108" s="730"/>
      <c r="T108" s="818">
        <v>18</v>
      </c>
      <c r="U108" s="218"/>
    </row>
    <row r="109" spans="2:22" ht="23.25" customHeight="1" thickTop="1" thickBot="1" x14ac:dyDescent="0.25">
      <c r="B109" s="804" t="s">
        <v>248</v>
      </c>
      <c r="C109" s="1007">
        <v>108</v>
      </c>
      <c r="D109" s="1007">
        <v>75</v>
      </c>
      <c r="E109" s="326" t="s">
        <v>28</v>
      </c>
      <c r="F109" s="373">
        <v>100</v>
      </c>
      <c r="G109" s="374">
        <v>2</v>
      </c>
      <c r="H109" s="701"/>
      <c r="I109" s="1010" t="s">
        <v>401</v>
      </c>
      <c r="J109" s="1255" t="s">
        <v>497</v>
      </c>
      <c r="K109" s="1002" t="s">
        <v>400</v>
      </c>
      <c r="L109" s="666"/>
      <c r="M109" s="661">
        <v>75</v>
      </c>
      <c r="N109" s="162"/>
      <c r="O109" s="224">
        <v>75</v>
      </c>
      <c r="P109" s="612"/>
      <c r="Q109" s="608">
        <v>75</v>
      </c>
      <c r="R109" s="722"/>
      <c r="S109" s="818">
        <v>75</v>
      </c>
      <c r="T109" s="730"/>
      <c r="U109" s="700">
        <v>73</v>
      </c>
      <c r="V109" s="1085"/>
    </row>
    <row r="110" spans="2:22" ht="14.25" thickTop="1" thickBot="1" x14ac:dyDescent="0.25">
      <c r="B110" s="223" t="s">
        <v>84</v>
      </c>
      <c r="C110" s="1009">
        <v>57</v>
      </c>
      <c r="D110" s="1009">
        <v>18</v>
      </c>
      <c r="E110" s="326"/>
      <c r="F110" s="373"/>
      <c r="G110" s="374"/>
      <c r="H110" s="701"/>
      <c r="I110" s="1010"/>
      <c r="J110" s="1256"/>
      <c r="K110" s="703"/>
      <c r="L110" s="666"/>
      <c r="M110" s="659">
        <v>18</v>
      </c>
      <c r="N110" s="162"/>
      <c r="O110" s="224">
        <v>18</v>
      </c>
      <c r="P110" s="612"/>
      <c r="Q110" s="608">
        <v>18</v>
      </c>
      <c r="R110" s="722"/>
      <c r="S110" s="730">
        <v>18</v>
      </c>
      <c r="T110" s="730"/>
      <c r="U110" s="700">
        <v>20</v>
      </c>
      <c r="V110" s="1085" t="s">
        <v>633</v>
      </c>
    </row>
    <row r="111" spans="2:22" ht="14.25" thickTop="1" thickBot="1" x14ac:dyDescent="0.25">
      <c r="B111" s="804" t="s">
        <v>248</v>
      </c>
      <c r="C111" s="1007"/>
      <c r="D111" s="1007"/>
      <c r="E111" s="326" t="s">
        <v>28</v>
      </c>
      <c r="F111" s="373">
        <v>100</v>
      </c>
      <c r="G111" s="374">
        <v>2</v>
      </c>
      <c r="H111" s="701"/>
      <c r="I111" s="1010"/>
      <c r="J111" s="702"/>
      <c r="K111" s="703"/>
      <c r="L111" s="666"/>
      <c r="M111" s="659"/>
      <c r="N111" s="162"/>
      <c r="O111" s="224"/>
      <c r="P111" s="612"/>
      <c r="Q111" s="608"/>
      <c r="R111" s="722"/>
      <c r="S111" s="730"/>
      <c r="T111" s="730"/>
      <c r="U111" s="218"/>
    </row>
    <row r="112" spans="2:22" ht="14.25" thickTop="1" thickBot="1" x14ac:dyDescent="0.25">
      <c r="B112" s="223" t="s">
        <v>85</v>
      </c>
      <c r="C112" s="1009">
        <v>57</v>
      </c>
      <c r="D112" s="1009">
        <v>19</v>
      </c>
      <c r="E112" s="326"/>
      <c r="F112" s="373"/>
      <c r="G112" s="374"/>
      <c r="H112" s="701"/>
      <c r="I112" s="1010"/>
      <c r="J112" s="702"/>
      <c r="K112" s="703"/>
      <c r="L112" s="666"/>
      <c r="M112" s="659">
        <v>19</v>
      </c>
      <c r="N112" s="162"/>
      <c r="O112" s="224">
        <v>19</v>
      </c>
      <c r="P112" s="612"/>
      <c r="Q112" s="608">
        <v>19</v>
      </c>
      <c r="R112" s="722"/>
      <c r="S112" s="730">
        <v>19</v>
      </c>
      <c r="T112" s="730"/>
      <c r="U112" s="700">
        <v>16</v>
      </c>
      <c r="V112" s="1085" t="s">
        <v>633</v>
      </c>
    </row>
    <row r="113" spans="2:21" ht="14.25" thickTop="1" thickBot="1" x14ac:dyDescent="0.25">
      <c r="B113" s="906" t="s">
        <v>248</v>
      </c>
      <c r="C113" s="1007">
        <v>325</v>
      </c>
      <c r="D113" s="1007">
        <v>40</v>
      </c>
      <c r="E113" s="326" t="s">
        <v>28</v>
      </c>
      <c r="F113" s="373">
        <v>100</v>
      </c>
      <c r="G113" s="374">
        <v>2</v>
      </c>
      <c r="H113" s="701"/>
      <c r="I113" s="1010"/>
      <c r="J113" s="702"/>
      <c r="K113" s="703"/>
      <c r="L113" s="666"/>
      <c r="M113" s="659">
        <v>40</v>
      </c>
      <c r="N113" s="162"/>
      <c r="O113" s="224">
        <v>40</v>
      </c>
      <c r="P113" s="612">
        <v>40</v>
      </c>
      <c r="Q113" s="608"/>
      <c r="R113" s="722"/>
      <c r="S113" s="730"/>
      <c r="T113" s="730">
        <v>40</v>
      </c>
      <c r="U113" s="218"/>
    </row>
    <row r="114" spans="2:21" ht="14.25" thickTop="1" thickBot="1" x14ac:dyDescent="0.25">
      <c r="B114" s="1023" t="s">
        <v>249</v>
      </c>
      <c r="C114" s="1008"/>
      <c r="D114" s="1008"/>
      <c r="E114" s="326" t="s">
        <v>36</v>
      </c>
      <c r="F114" s="373">
        <v>32</v>
      </c>
      <c r="G114" s="374">
        <v>2</v>
      </c>
      <c r="H114" s="701"/>
      <c r="I114" s="1010"/>
      <c r="J114" s="702"/>
      <c r="K114" s="703"/>
      <c r="L114" s="666"/>
      <c r="M114" s="659"/>
      <c r="N114" s="162"/>
      <c r="O114" s="224"/>
      <c r="P114" s="612"/>
      <c r="Q114" s="608"/>
      <c r="R114" s="722"/>
      <c r="S114" s="730"/>
      <c r="T114" s="730"/>
      <c r="U114" s="218"/>
    </row>
    <row r="115" spans="2:21" ht="14.25" thickTop="1" thickBot="1" x14ac:dyDescent="0.25">
      <c r="B115" s="1024"/>
      <c r="C115" s="1009"/>
      <c r="D115" s="1009"/>
      <c r="E115" s="326" t="s">
        <v>28</v>
      </c>
      <c r="F115" s="373">
        <v>150</v>
      </c>
      <c r="G115" s="374">
        <v>2</v>
      </c>
      <c r="H115" s="701"/>
      <c r="I115" s="1010"/>
      <c r="J115" s="702"/>
      <c r="K115" s="703"/>
      <c r="L115" s="666"/>
      <c r="M115" s="659"/>
      <c r="N115" s="162"/>
      <c r="O115" s="224"/>
      <c r="P115" s="612"/>
      <c r="Q115" s="608"/>
      <c r="R115" s="722"/>
      <c r="S115" s="730"/>
      <c r="T115" s="730"/>
      <c r="U115" s="218"/>
    </row>
    <row r="116" spans="2:21" ht="14.25" thickTop="1" thickBot="1" x14ac:dyDescent="0.25">
      <c r="B116" s="906" t="s">
        <v>250</v>
      </c>
      <c r="C116" s="1223">
        <v>159</v>
      </c>
      <c r="D116" s="1223">
        <v>108</v>
      </c>
      <c r="E116" s="326" t="s">
        <v>36</v>
      </c>
      <c r="F116" s="373">
        <v>32</v>
      </c>
      <c r="G116" s="374">
        <v>2</v>
      </c>
      <c r="H116" s="701"/>
      <c r="I116" s="1010"/>
      <c r="J116" s="702"/>
      <c r="K116" s="703"/>
      <c r="L116" s="666"/>
      <c r="M116" s="659"/>
      <c r="N116" s="162"/>
      <c r="O116" s="224"/>
      <c r="P116" s="612"/>
      <c r="Q116" s="608"/>
      <c r="R116" s="722"/>
      <c r="S116" s="730"/>
      <c r="T116" s="730"/>
      <c r="U116" s="218"/>
    </row>
    <row r="117" spans="2:21" ht="14.25" thickTop="1" thickBot="1" x14ac:dyDescent="0.25">
      <c r="B117" s="1242" t="s">
        <v>251</v>
      </c>
      <c r="C117" s="1169"/>
      <c r="D117" s="1169"/>
      <c r="E117" s="326" t="s">
        <v>28</v>
      </c>
      <c r="F117" s="373">
        <v>150</v>
      </c>
      <c r="G117" s="374">
        <v>2</v>
      </c>
      <c r="H117" s="701"/>
      <c r="I117" s="1010"/>
      <c r="J117" s="702"/>
      <c r="K117" s="703"/>
      <c r="L117" s="666">
        <v>20</v>
      </c>
      <c r="M117" s="659">
        <v>88</v>
      </c>
      <c r="N117" s="162"/>
      <c r="O117" s="224">
        <v>108</v>
      </c>
      <c r="P117" s="612"/>
      <c r="Q117" s="608"/>
      <c r="R117" s="722">
        <v>108</v>
      </c>
      <c r="S117" s="730">
        <v>108</v>
      </c>
      <c r="T117" s="730"/>
      <c r="U117" s="218"/>
    </row>
    <row r="118" spans="2:21" ht="14.25" thickTop="1" thickBot="1" x14ac:dyDescent="0.25">
      <c r="B118" s="1243"/>
      <c r="C118" s="1224"/>
      <c r="D118" s="1009"/>
      <c r="E118" s="326" t="s">
        <v>28</v>
      </c>
      <c r="F118" s="373">
        <v>100</v>
      </c>
      <c r="G118" s="374">
        <v>2</v>
      </c>
      <c r="H118" s="701"/>
      <c r="I118" s="1010"/>
      <c r="J118" s="702"/>
      <c r="K118" s="703"/>
      <c r="L118" s="666"/>
      <c r="M118" s="659"/>
      <c r="N118" s="162"/>
      <c r="O118" s="224"/>
      <c r="P118" s="612"/>
      <c r="Q118" s="608"/>
      <c r="R118" s="722"/>
      <c r="S118" s="730"/>
      <c r="T118" s="730"/>
      <c r="U118" s="218"/>
    </row>
    <row r="119" spans="2:21" ht="14.25" thickTop="1" thickBot="1" x14ac:dyDescent="0.25">
      <c r="B119" s="848" t="s">
        <v>252</v>
      </c>
      <c r="C119" s="1257">
        <v>89</v>
      </c>
      <c r="D119" s="1257"/>
      <c r="E119" s="853" t="s">
        <v>28</v>
      </c>
      <c r="F119" s="841">
        <v>100</v>
      </c>
      <c r="G119" s="861">
        <v>2</v>
      </c>
      <c r="H119" s="862"/>
      <c r="I119" s="1021"/>
      <c r="J119" s="874"/>
      <c r="K119" s="875" t="s">
        <v>157</v>
      </c>
      <c r="L119" s="666"/>
      <c r="M119" s="659"/>
      <c r="N119" s="162"/>
      <c r="O119" s="224"/>
      <c r="P119" s="612"/>
      <c r="Q119" s="608"/>
      <c r="R119" s="722"/>
      <c r="S119" s="730"/>
      <c r="T119" s="730"/>
      <c r="U119" s="218"/>
    </row>
    <row r="120" spans="2:21" ht="14.25" thickTop="1" thickBot="1" x14ac:dyDescent="0.25">
      <c r="B120" s="884" t="s">
        <v>253</v>
      </c>
      <c r="C120" s="1258"/>
      <c r="D120" s="1258"/>
      <c r="E120" s="853"/>
      <c r="F120" s="841"/>
      <c r="G120" s="861"/>
      <c r="H120" s="862"/>
      <c r="I120" s="1021"/>
      <c r="J120" s="874"/>
      <c r="K120" s="875"/>
      <c r="L120" s="666"/>
      <c r="M120" s="659"/>
      <c r="N120" s="162"/>
      <c r="O120" s="224"/>
      <c r="P120" s="612"/>
      <c r="Q120" s="608"/>
      <c r="R120" s="722"/>
      <c r="S120" s="730"/>
      <c r="T120" s="730"/>
      <c r="U120" s="218"/>
    </row>
    <row r="121" spans="2:21" ht="14.25" thickTop="1" thickBot="1" x14ac:dyDescent="0.25">
      <c r="B121" s="804" t="s">
        <v>254</v>
      </c>
      <c r="C121" s="1250">
        <v>108</v>
      </c>
      <c r="D121" s="1250">
        <v>227.4</v>
      </c>
      <c r="E121" s="326" t="s">
        <v>28</v>
      </c>
      <c r="F121" s="373">
        <v>100</v>
      </c>
      <c r="G121" s="374">
        <v>2</v>
      </c>
      <c r="H121" s="701"/>
      <c r="I121" s="1010"/>
      <c r="J121" s="702"/>
      <c r="K121" s="703"/>
      <c r="L121" s="667">
        <v>210.4</v>
      </c>
      <c r="M121" s="659">
        <v>17</v>
      </c>
      <c r="N121" s="162"/>
      <c r="O121" s="224">
        <v>227.4</v>
      </c>
      <c r="P121" s="612"/>
      <c r="Q121" s="608"/>
      <c r="R121" s="722">
        <v>227.4</v>
      </c>
      <c r="S121" s="730">
        <v>227.4</v>
      </c>
      <c r="T121" s="730"/>
      <c r="U121" s="218"/>
    </row>
    <row r="122" spans="2:21" ht="14.25" thickTop="1" thickBot="1" x14ac:dyDescent="0.25">
      <c r="B122" s="903" t="s">
        <v>86</v>
      </c>
      <c r="C122" s="1251"/>
      <c r="D122" s="1251"/>
      <c r="E122" s="326"/>
      <c r="F122" s="373"/>
      <c r="G122" s="374"/>
      <c r="H122" s="701"/>
      <c r="I122" s="1010"/>
      <c r="J122" s="702"/>
      <c r="K122" s="703"/>
      <c r="L122" s="666"/>
      <c r="M122" s="659"/>
      <c r="N122" s="162"/>
      <c r="O122" s="224"/>
      <c r="P122" s="612"/>
      <c r="Q122" s="608"/>
      <c r="R122" s="722"/>
      <c r="S122" s="730"/>
      <c r="T122" s="730"/>
      <c r="U122" s="218"/>
    </row>
    <row r="123" spans="2:21" ht="14.25" thickTop="1" thickBot="1" x14ac:dyDescent="0.25">
      <c r="B123" s="937" t="s">
        <v>255</v>
      </c>
      <c r="C123" s="1252">
        <v>325</v>
      </c>
      <c r="D123" s="1220">
        <v>50</v>
      </c>
      <c r="E123" s="326" t="s">
        <v>36</v>
      </c>
      <c r="F123" s="373">
        <v>32</v>
      </c>
      <c r="G123" s="374">
        <v>2</v>
      </c>
      <c r="H123" s="701"/>
      <c r="I123" s="1010"/>
      <c r="J123" s="1010"/>
      <c r="K123" s="914"/>
      <c r="L123" s="666"/>
      <c r="M123" s="659"/>
      <c r="N123" s="162"/>
      <c r="O123" s="224"/>
      <c r="P123" s="612"/>
      <c r="Q123" s="608"/>
      <c r="R123" s="722"/>
      <c r="S123" s="730"/>
      <c r="T123" s="730"/>
      <c r="U123" s="218"/>
    </row>
    <row r="124" spans="2:21" ht="12.75" customHeight="1" thickTop="1" thickBot="1" x14ac:dyDescent="0.25">
      <c r="B124" s="938"/>
      <c r="C124" s="1253"/>
      <c r="D124" s="1221"/>
      <c r="E124" s="326" t="s">
        <v>28</v>
      </c>
      <c r="F124" s="373">
        <v>150</v>
      </c>
      <c r="G124" s="374">
        <v>2</v>
      </c>
      <c r="H124" s="701"/>
      <c r="I124" s="1010" t="s">
        <v>401</v>
      </c>
      <c r="J124" s="702"/>
      <c r="K124" s="703"/>
      <c r="L124" s="666"/>
      <c r="M124" s="659">
        <v>50</v>
      </c>
      <c r="N124" s="162"/>
      <c r="O124" s="224">
        <v>50</v>
      </c>
      <c r="P124" s="612">
        <v>50</v>
      </c>
      <c r="Q124" s="608"/>
      <c r="R124" s="722"/>
      <c r="S124" s="730"/>
      <c r="T124" s="730">
        <v>50</v>
      </c>
      <c r="U124" s="218"/>
    </row>
    <row r="125" spans="2:21" ht="15" customHeight="1" thickTop="1" thickBot="1" x14ac:dyDescent="0.25">
      <c r="B125" s="805" t="s">
        <v>256</v>
      </c>
      <c r="C125" s="1254"/>
      <c r="D125" s="1222"/>
      <c r="E125" s="326" t="s">
        <v>28</v>
      </c>
      <c r="F125" s="373">
        <v>50</v>
      </c>
      <c r="G125" s="374">
        <v>2</v>
      </c>
      <c r="H125" s="701"/>
      <c r="I125" s="1010"/>
      <c r="J125" s="702"/>
      <c r="K125" s="703"/>
      <c r="L125" s="666"/>
      <c r="M125" s="659"/>
      <c r="N125" s="162"/>
      <c r="O125" s="224"/>
      <c r="P125" s="612"/>
      <c r="Q125" s="608"/>
      <c r="R125" s="722"/>
      <c r="S125" s="730"/>
      <c r="T125" s="730"/>
      <c r="U125" s="218"/>
    </row>
    <row r="126" spans="2:21" ht="14.25" thickTop="1" thickBot="1" x14ac:dyDescent="0.25">
      <c r="B126" s="804"/>
      <c r="C126" s="1007"/>
      <c r="D126" s="1007"/>
      <c r="E126" s="326" t="s">
        <v>28</v>
      </c>
      <c r="F126" s="373">
        <v>50</v>
      </c>
      <c r="G126" s="374">
        <v>2</v>
      </c>
      <c r="H126" s="701"/>
      <c r="I126" s="1010"/>
      <c r="J126" s="702"/>
      <c r="K126" s="703"/>
      <c r="L126" s="666"/>
      <c r="M126" s="659"/>
      <c r="N126" s="162"/>
      <c r="O126" s="224"/>
      <c r="P126" s="612"/>
      <c r="Q126" s="608"/>
      <c r="R126" s="722"/>
      <c r="S126" s="730"/>
      <c r="T126" s="730"/>
      <c r="U126" s="218"/>
    </row>
    <row r="127" spans="2:21" ht="14.25" thickTop="1" thickBot="1" x14ac:dyDescent="0.25">
      <c r="B127" s="223"/>
      <c r="C127" s="1009"/>
      <c r="D127" s="1009"/>
      <c r="E127" s="326" t="s">
        <v>28</v>
      </c>
      <c r="F127" s="373">
        <v>150</v>
      </c>
      <c r="G127" s="374">
        <v>2</v>
      </c>
      <c r="H127" s="701"/>
      <c r="I127" s="1010"/>
      <c r="J127" s="702"/>
      <c r="K127" s="703"/>
      <c r="L127" s="666"/>
      <c r="M127" s="659"/>
      <c r="N127" s="162"/>
      <c r="O127" s="224"/>
      <c r="P127" s="612"/>
      <c r="Q127" s="608"/>
      <c r="R127" s="722"/>
      <c r="S127" s="730"/>
      <c r="T127" s="730"/>
      <c r="U127" s="218"/>
    </row>
    <row r="128" spans="2:21" ht="27" thickTop="1" thickBot="1" x14ac:dyDescent="0.25">
      <c r="B128" s="804" t="s">
        <v>257</v>
      </c>
      <c r="C128" s="1007">
        <v>159</v>
      </c>
      <c r="D128" s="1007">
        <v>132</v>
      </c>
      <c r="E128" s="326" t="s">
        <v>34</v>
      </c>
      <c r="F128" s="373"/>
      <c r="G128" s="374"/>
      <c r="H128" s="701" t="s">
        <v>369</v>
      </c>
      <c r="I128" s="1010"/>
      <c r="J128" s="702" t="s">
        <v>369</v>
      </c>
      <c r="K128" s="1002" t="s">
        <v>431</v>
      </c>
      <c r="L128" s="666"/>
      <c r="M128" s="659">
        <v>132</v>
      </c>
      <c r="N128" s="162"/>
      <c r="O128" s="224">
        <v>132</v>
      </c>
      <c r="P128" s="612">
        <v>62</v>
      </c>
      <c r="Q128" s="608">
        <v>70</v>
      </c>
      <c r="R128" s="722"/>
      <c r="S128" s="818">
        <v>70</v>
      </c>
      <c r="T128" s="818">
        <v>62</v>
      </c>
      <c r="U128" s="700" t="s">
        <v>626</v>
      </c>
    </row>
    <row r="129" spans="2:21" ht="14.25" thickTop="1" thickBot="1" x14ac:dyDescent="0.25">
      <c r="B129" s="223" t="s">
        <v>258</v>
      </c>
      <c r="C129" s="1009"/>
      <c r="D129" s="1009"/>
      <c r="E129" s="326" t="s">
        <v>28</v>
      </c>
      <c r="F129" s="373">
        <v>100</v>
      </c>
      <c r="G129" s="374">
        <v>2</v>
      </c>
      <c r="H129" s="701"/>
      <c r="I129" s="1010"/>
      <c r="J129" s="702"/>
      <c r="K129" s="1002"/>
      <c r="L129" s="666"/>
      <c r="M129" s="659"/>
      <c r="N129" s="162"/>
      <c r="O129" s="224"/>
      <c r="P129" s="612"/>
      <c r="Q129" s="608"/>
      <c r="R129" s="722"/>
      <c r="S129" s="730"/>
      <c r="T129" s="730"/>
      <c r="U129" s="218"/>
    </row>
    <row r="130" spans="2:21" ht="14.25" thickTop="1" thickBot="1" x14ac:dyDescent="0.25">
      <c r="B130" s="223"/>
      <c r="C130" s="1008"/>
      <c r="D130" s="1008"/>
      <c r="E130" s="326" t="s">
        <v>28</v>
      </c>
      <c r="F130" s="373">
        <v>80</v>
      </c>
      <c r="G130" s="374">
        <v>2</v>
      </c>
      <c r="H130" s="701"/>
      <c r="I130" s="1010"/>
      <c r="J130" s="702"/>
      <c r="K130" s="1002"/>
      <c r="L130" s="666"/>
      <c r="M130" s="659"/>
      <c r="N130" s="162"/>
      <c r="O130" s="224"/>
      <c r="P130" s="612"/>
      <c r="Q130" s="608"/>
      <c r="R130" s="722"/>
      <c r="S130" s="730"/>
      <c r="T130" s="730"/>
      <c r="U130" s="218"/>
    </row>
    <row r="131" spans="2:21" ht="11.25" customHeight="1" thickTop="1" thickBot="1" x14ac:dyDescent="0.25">
      <c r="B131" s="939" t="s">
        <v>259</v>
      </c>
      <c r="C131" s="1220">
        <v>89</v>
      </c>
      <c r="D131" s="1223">
        <v>30</v>
      </c>
      <c r="E131" s="326" t="s">
        <v>28</v>
      </c>
      <c r="F131" s="373">
        <v>100</v>
      </c>
      <c r="G131" s="374">
        <v>2</v>
      </c>
      <c r="H131" s="701" t="s">
        <v>332</v>
      </c>
      <c r="I131" s="1031"/>
      <c r="J131" s="916"/>
      <c r="K131" s="1230" t="s">
        <v>408</v>
      </c>
      <c r="L131" s="666"/>
      <c r="M131" s="659"/>
      <c r="N131" s="162"/>
      <c r="O131" s="224"/>
      <c r="P131" s="612"/>
      <c r="Q131" s="608"/>
      <c r="R131" s="722"/>
      <c r="S131" s="730"/>
      <c r="T131" s="730"/>
      <c r="U131" s="218"/>
    </row>
    <row r="132" spans="2:21" ht="11.25" customHeight="1" thickTop="1" thickBot="1" x14ac:dyDescent="0.25">
      <c r="B132" s="940"/>
      <c r="C132" s="1221"/>
      <c r="D132" s="1169"/>
      <c r="E132" s="326" t="s">
        <v>28</v>
      </c>
      <c r="F132" s="373">
        <v>80</v>
      </c>
      <c r="G132" s="374">
        <v>2</v>
      </c>
      <c r="H132" s="701"/>
      <c r="I132" s="707"/>
      <c r="J132" s="708" t="s">
        <v>372</v>
      </c>
      <c r="K132" s="1246"/>
      <c r="L132" s="666"/>
      <c r="M132" s="659">
        <v>30</v>
      </c>
      <c r="N132" s="162"/>
      <c r="O132" s="224">
        <v>30</v>
      </c>
      <c r="P132" s="612"/>
      <c r="Q132" s="608">
        <v>30</v>
      </c>
      <c r="R132" s="722"/>
      <c r="S132" s="818">
        <v>30</v>
      </c>
      <c r="T132" s="730"/>
      <c r="U132" s="218"/>
    </row>
    <row r="133" spans="2:21" ht="12" customHeight="1" thickTop="1" thickBot="1" x14ac:dyDescent="0.25">
      <c r="B133" s="940"/>
      <c r="C133" s="1221"/>
      <c r="D133" s="1169"/>
      <c r="E133" s="326" t="s">
        <v>34</v>
      </c>
      <c r="F133" s="373">
        <v>40</v>
      </c>
      <c r="G133" s="374">
        <v>4</v>
      </c>
      <c r="H133" s="701"/>
      <c r="I133" s="707"/>
      <c r="J133" s="708"/>
      <c r="K133" s="1246"/>
      <c r="L133" s="666"/>
      <c r="M133" s="659"/>
      <c r="N133" s="162"/>
      <c r="O133" s="224"/>
      <c r="P133" s="612"/>
      <c r="Q133" s="608"/>
      <c r="R133" s="722"/>
      <c r="S133" s="730"/>
      <c r="T133" s="730"/>
      <c r="U133" s="218"/>
    </row>
    <row r="134" spans="2:21" ht="16.5" customHeight="1" thickTop="1" thickBot="1" x14ac:dyDescent="0.25">
      <c r="B134" s="941" t="s">
        <v>88</v>
      </c>
      <c r="C134" s="1222"/>
      <c r="D134" s="1224"/>
      <c r="E134" s="326" t="s">
        <v>94</v>
      </c>
      <c r="F134" s="373">
        <v>89</v>
      </c>
      <c r="G134" s="374">
        <v>2</v>
      </c>
      <c r="H134" s="701" t="s">
        <v>332</v>
      </c>
      <c r="I134" s="1010"/>
      <c r="J134" s="702"/>
      <c r="K134" s="1231"/>
      <c r="L134" s="666"/>
      <c r="M134" s="659"/>
      <c r="N134" s="162"/>
      <c r="O134" s="224"/>
      <c r="P134" s="612"/>
      <c r="Q134" s="608"/>
      <c r="R134" s="722"/>
      <c r="S134" s="730"/>
      <c r="T134" s="730"/>
      <c r="U134" s="218"/>
    </row>
    <row r="135" spans="2:21" ht="14.25" thickTop="1" thickBot="1" x14ac:dyDescent="0.25">
      <c r="B135" s="939" t="s">
        <v>260</v>
      </c>
      <c r="C135" s="1014">
        <v>45</v>
      </c>
      <c r="D135" s="1008">
        <v>80</v>
      </c>
      <c r="E135" s="326" t="s">
        <v>28</v>
      </c>
      <c r="F135" s="373">
        <v>150</v>
      </c>
      <c r="G135" s="374">
        <v>2</v>
      </c>
      <c r="H135" s="701"/>
      <c r="I135" s="1010"/>
      <c r="J135" s="702"/>
      <c r="K135" s="1002"/>
      <c r="L135" s="666"/>
      <c r="M135" s="659">
        <v>80</v>
      </c>
      <c r="N135" s="162"/>
      <c r="O135" s="224">
        <v>80</v>
      </c>
      <c r="P135" s="613"/>
      <c r="Q135" s="608">
        <v>80</v>
      </c>
      <c r="R135" s="722"/>
      <c r="S135" s="730">
        <v>80</v>
      </c>
      <c r="T135" s="730"/>
      <c r="U135" s="218"/>
    </row>
    <row r="136" spans="2:21" ht="14.25" thickTop="1" thickBot="1" x14ac:dyDescent="0.25">
      <c r="B136" s="940"/>
      <c r="C136" s="1015"/>
      <c r="D136" s="1008"/>
      <c r="E136" s="326" t="s">
        <v>28</v>
      </c>
      <c r="F136" s="373">
        <v>80</v>
      </c>
      <c r="G136" s="374">
        <v>2</v>
      </c>
      <c r="H136" s="701"/>
      <c r="I136" s="1010"/>
      <c r="J136" s="702"/>
      <c r="K136" s="1002"/>
      <c r="L136" s="666"/>
      <c r="M136" s="659"/>
      <c r="N136" s="162"/>
      <c r="O136" s="224"/>
      <c r="P136" s="612"/>
      <c r="Q136" s="608"/>
      <c r="R136" s="722"/>
      <c r="S136" s="730"/>
      <c r="T136" s="730"/>
      <c r="U136" s="218"/>
    </row>
    <row r="137" spans="2:21" ht="14.25" thickTop="1" thickBot="1" x14ac:dyDescent="0.25">
      <c r="B137" s="318" t="s">
        <v>499</v>
      </c>
      <c r="C137" s="1015"/>
      <c r="D137" s="1008"/>
      <c r="E137" s="326" t="s">
        <v>34</v>
      </c>
      <c r="F137" s="373">
        <v>40</v>
      </c>
      <c r="G137" s="374">
        <v>4</v>
      </c>
      <c r="H137" s="701"/>
      <c r="I137" s="1010"/>
      <c r="J137" s="702"/>
      <c r="K137" s="1002"/>
      <c r="L137" s="666"/>
      <c r="M137" s="659"/>
      <c r="N137" s="162"/>
      <c r="O137" s="224"/>
      <c r="P137" s="612"/>
      <c r="Q137" s="608"/>
      <c r="R137" s="722"/>
      <c r="S137" s="730"/>
      <c r="T137" s="730"/>
      <c r="U137" s="218"/>
    </row>
    <row r="138" spans="2:21" ht="27" thickTop="1" thickBot="1" x14ac:dyDescent="0.25">
      <c r="B138" s="939" t="s">
        <v>260</v>
      </c>
      <c r="C138" s="1220">
        <v>108</v>
      </c>
      <c r="D138" s="1169">
        <v>140</v>
      </c>
      <c r="E138" s="326" t="s">
        <v>28</v>
      </c>
      <c r="F138" s="373">
        <v>150</v>
      </c>
      <c r="G138" s="374">
        <v>2</v>
      </c>
      <c r="H138" s="701" t="s">
        <v>352</v>
      </c>
      <c r="I138" s="1010"/>
      <c r="J138" s="708" t="s">
        <v>372</v>
      </c>
      <c r="K138" s="1002" t="s">
        <v>353</v>
      </c>
      <c r="L138" s="666"/>
      <c r="M138" s="659"/>
      <c r="N138" s="162"/>
      <c r="O138" s="224"/>
      <c r="P138" s="612"/>
      <c r="Q138" s="608"/>
      <c r="R138" s="722"/>
      <c r="S138" s="730"/>
      <c r="T138" s="730"/>
      <c r="U138" s="218"/>
    </row>
    <row r="139" spans="2:21" ht="35.25" thickTop="1" thickBot="1" x14ac:dyDescent="0.25">
      <c r="B139" s="940"/>
      <c r="C139" s="1221"/>
      <c r="D139" s="1169"/>
      <c r="E139" s="326" t="s">
        <v>28</v>
      </c>
      <c r="F139" s="373">
        <v>80</v>
      </c>
      <c r="G139" s="374">
        <v>2</v>
      </c>
      <c r="H139" s="701"/>
      <c r="I139" s="1010"/>
      <c r="J139" s="702" t="s">
        <v>482</v>
      </c>
      <c r="K139" s="1002" t="s">
        <v>484</v>
      </c>
      <c r="L139" s="666"/>
      <c r="M139" s="659">
        <v>140</v>
      </c>
      <c r="N139" s="162"/>
      <c r="O139" s="224">
        <v>140</v>
      </c>
      <c r="P139" s="612"/>
      <c r="Q139" s="608">
        <v>140</v>
      </c>
      <c r="R139" s="722"/>
      <c r="S139" s="818">
        <v>140</v>
      </c>
      <c r="T139" s="730"/>
      <c r="U139" s="700">
        <v>140</v>
      </c>
    </row>
    <row r="140" spans="2:21" ht="14.25" thickTop="1" thickBot="1" x14ac:dyDescent="0.25">
      <c r="B140" s="941" t="s">
        <v>261</v>
      </c>
      <c r="C140" s="1221"/>
      <c r="D140" s="1169"/>
      <c r="E140" s="326" t="s">
        <v>34</v>
      </c>
      <c r="F140" s="373">
        <v>40</v>
      </c>
      <c r="G140" s="374">
        <v>4</v>
      </c>
      <c r="H140" s="701"/>
      <c r="I140" s="1010"/>
      <c r="J140" s="702"/>
      <c r="K140" s="703"/>
      <c r="L140" s="666"/>
      <c r="M140" s="659"/>
      <c r="N140" s="162"/>
      <c r="O140" s="224"/>
      <c r="P140" s="612"/>
      <c r="Q140" s="608"/>
      <c r="R140" s="722"/>
      <c r="S140" s="730"/>
      <c r="T140" s="730"/>
      <c r="U140" s="218"/>
    </row>
    <row r="141" spans="2:21" ht="13.5" hidden="1" customHeight="1" thickBot="1" x14ac:dyDescent="0.25">
      <c r="B141" s="941"/>
      <c r="C141" s="1222"/>
      <c r="D141" s="1224"/>
      <c r="E141" s="326"/>
      <c r="F141" s="373"/>
      <c r="G141" s="374"/>
      <c r="H141" s="701"/>
      <c r="I141" s="1010"/>
      <c r="J141" s="702"/>
      <c r="K141" s="703"/>
      <c r="L141" s="666"/>
      <c r="M141" s="659"/>
      <c r="N141" s="162"/>
      <c r="O141" s="224"/>
      <c r="P141" s="612"/>
      <c r="Q141" s="608"/>
      <c r="R141" s="722"/>
      <c r="S141" s="730"/>
      <c r="T141" s="730"/>
      <c r="U141" s="218"/>
    </row>
    <row r="142" spans="2:21" ht="14.25" thickTop="1" thickBot="1" x14ac:dyDescent="0.25">
      <c r="B142" s="804" t="s">
        <v>257</v>
      </c>
      <c r="C142" s="1007">
        <v>325</v>
      </c>
      <c r="D142" s="1007">
        <v>2</v>
      </c>
      <c r="E142" s="326" t="s">
        <v>28</v>
      </c>
      <c r="F142" s="373">
        <v>150</v>
      </c>
      <c r="G142" s="374">
        <v>2</v>
      </c>
      <c r="H142" s="701"/>
      <c r="I142" s="1010"/>
      <c r="J142" s="702"/>
      <c r="K142" s="703"/>
      <c r="L142" s="666"/>
      <c r="M142" s="659">
        <v>2</v>
      </c>
      <c r="N142" s="162"/>
      <c r="O142" s="224">
        <v>2</v>
      </c>
      <c r="P142" s="612">
        <v>2</v>
      </c>
      <c r="Q142" s="608"/>
      <c r="R142" s="722"/>
      <c r="S142" s="730"/>
      <c r="T142" s="730">
        <v>2</v>
      </c>
      <c r="U142" s="218"/>
    </row>
    <row r="143" spans="2:21" ht="14.25" thickTop="1" thickBot="1" x14ac:dyDescent="0.25">
      <c r="B143" s="223" t="s">
        <v>262</v>
      </c>
      <c r="C143" s="1009"/>
      <c r="D143" s="1009"/>
      <c r="E143" s="326" t="s">
        <v>28</v>
      </c>
      <c r="F143" s="373">
        <v>150</v>
      </c>
      <c r="G143" s="374">
        <v>2</v>
      </c>
      <c r="H143" s="701"/>
      <c r="I143" s="1010"/>
      <c r="J143" s="702"/>
      <c r="K143" s="703"/>
      <c r="L143" s="666"/>
      <c r="M143" s="659"/>
      <c r="N143" s="162"/>
      <c r="O143" s="224"/>
      <c r="P143" s="612"/>
      <c r="Q143" s="608"/>
      <c r="R143" s="722"/>
      <c r="S143" s="730"/>
      <c r="T143" s="730"/>
      <c r="U143" s="218"/>
    </row>
    <row r="144" spans="2:21" ht="14.25" thickTop="1" thickBot="1" x14ac:dyDescent="0.25">
      <c r="B144" s="804" t="s">
        <v>263</v>
      </c>
      <c r="C144" s="1007">
        <v>159</v>
      </c>
      <c r="D144" s="1007">
        <v>70</v>
      </c>
      <c r="E144" s="326" t="s">
        <v>28</v>
      </c>
      <c r="F144" s="373">
        <v>150</v>
      </c>
      <c r="G144" s="374">
        <v>2</v>
      </c>
      <c r="H144" s="701"/>
      <c r="I144" s="1010"/>
      <c r="J144" s="702"/>
      <c r="K144" s="703"/>
      <c r="L144" s="666"/>
      <c r="M144" s="659">
        <v>70</v>
      </c>
      <c r="N144" s="162"/>
      <c r="O144" s="224">
        <v>70</v>
      </c>
      <c r="P144" s="612">
        <v>70</v>
      </c>
      <c r="Q144" s="608"/>
      <c r="R144" s="722"/>
      <c r="S144" s="730"/>
      <c r="T144" s="730">
        <v>70</v>
      </c>
      <c r="U144" s="218"/>
    </row>
    <row r="145" spans="2:22" ht="14.25" thickTop="1" thickBot="1" x14ac:dyDescent="0.25">
      <c r="B145" s="223" t="s">
        <v>264</v>
      </c>
      <c r="C145" s="1009"/>
      <c r="D145" s="1009"/>
      <c r="E145" s="326" t="s">
        <v>28</v>
      </c>
      <c r="F145" s="373">
        <v>50</v>
      </c>
      <c r="G145" s="374">
        <v>2</v>
      </c>
      <c r="H145" s="701"/>
      <c r="I145" s="1010"/>
      <c r="J145" s="702"/>
      <c r="K145" s="703"/>
      <c r="L145" s="666"/>
      <c r="M145" s="659"/>
      <c r="N145" s="162"/>
      <c r="O145" s="224"/>
      <c r="P145" s="612"/>
      <c r="Q145" s="608"/>
      <c r="R145" s="722"/>
      <c r="S145" s="730"/>
      <c r="T145" s="730"/>
      <c r="U145" s="218"/>
    </row>
    <row r="146" spans="2:22" ht="23.25" customHeight="1" thickTop="1" thickBot="1" x14ac:dyDescent="0.25">
      <c r="B146" s="942" t="s">
        <v>335</v>
      </c>
      <c r="C146" s="943">
        <v>57</v>
      </c>
      <c r="D146" s="943">
        <v>18</v>
      </c>
      <c r="E146" s="944" t="s">
        <v>28</v>
      </c>
      <c r="F146" s="945">
        <v>50</v>
      </c>
      <c r="G146" s="946">
        <v>4</v>
      </c>
      <c r="H146" s="947" t="s">
        <v>332</v>
      </c>
      <c r="I146" s="911"/>
      <c r="J146" s="702" t="s">
        <v>482</v>
      </c>
      <c r="K146" s="1230" t="s">
        <v>337</v>
      </c>
      <c r="L146" s="666"/>
      <c r="M146" s="659">
        <v>18</v>
      </c>
      <c r="N146" s="162"/>
      <c r="O146" s="224">
        <v>18</v>
      </c>
      <c r="P146" s="612"/>
      <c r="Q146" s="608">
        <v>18</v>
      </c>
      <c r="R146" s="722"/>
      <c r="S146" s="818">
        <v>18</v>
      </c>
      <c r="T146" s="730"/>
      <c r="U146" s="700">
        <v>17</v>
      </c>
    </row>
    <row r="147" spans="2:22" ht="23.25" customHeight="1" thickTop="1" thickBot="1" x14ac:dyDescent="0.25">
      <c r="B147" s="942" t="s">
        <v>336</v>
      </c>
      <c r="C147" s="1022"/>
      <c r="D147" s="1022"/>
      <c r="E147" s="944" t="s">
        <v>94</v>
      </c>
      <c r="F147" s="945">
        <v>57</v>
      </c>
      <c r="G147" s="946">
        <v>4</v>
      </c>
      <c r="H147" s="947" t="s">
        <v>332</v>
      </c>
      <c r="I147" s="948"/>
      <c r="J147" s="949"/>
      <c r="K147" s="1247"/>
      <c r="L147" s="666"/>
      <c r="M147" s="659"/>
      <c r="N147" s="162"/>
      <c r="O147" s="224"/>
      <c r="P147" s="612"/>
      <c r="Q147" s="608"/>
      <c r="R147" s="722"/>
      <c r="S147" s="730"/>
      <c r="T147" s="730"/>
      <c r="U147" s="218"/>
    </row>
    <row r="148" spans="2:22" ht="14.25" thickTop="1" thickBot="1" x14ac:dyDescent="0.25">
      <c r="B148" s="804" t="s">
        <v>265</v>
      </c>
      <c r="C148" s="1007">
        <v>325</v>
      </c>
      <c r="D148" s="1007">
        <v>65</v>
      </c>
      <c r="E148" s="326" t="s">
        <v>28</v>
      </c>
      <c r="F148" s="373">
        <v>150</v>
      </c>
      <c r="G148" s="374">
        <v>2</v>
      </c>
      <c r="H148" s="701"/>
      <c r="I148" s="1010"/>
      <c r="J148" s="702"/>
      <c r="K148" s="1002"/>
      <c r="L148" s="666"/>
      <c r="M148" s="659">
        <v>65</v>
      </c>
      <c r="N148" s="162"/>
      <c r="O148" s="224">
        <v>65</v>
      </c>
      <c r="P148" s="612">
        <v>65</v>
      </c>
      <c r="Q148" s="608"/>
      <c r="R148" s="722"/>
      <c r="S148" s="730"/>
      <c r="T148" s="730">
        <v>65</v>
      </c>
      <c r="U148" s="218"/>
    </row>
    <row r="149" spans="2:22" ht="14.25" thickTop="1" thickBot="1" x14ac:dyDescent="0.25">
      <c r="B149" s="223" t="s">
        <v>266</v>
      </c>
      <c r="C149" s="1009"/>
      <c r="D149" s="1009"/>
      <c r="E149" s="326"/>
      <c r="F149" s="373"/>
      <c r="G149" s="374"/>
      <c r="H149" s="425"/>
      <c r="I149" s="425"/>
      <c r="J149" s="950"/>
      <c r="K149" s="1002"/>
      <c r="L149" s="666"/>
      <c r="M149" s="659"/>
      <c r="N149" s="162"/>
      <c r="O149" s="224"/>
      <c r="P149" s="612"/>
      <c r="Q149" s="608"/>
      <c r="R149" s="722"/>
      <c r="S149" s="730"/>
      <c r="T149" s="730"/>
      <c r="U149" s="218"/>
    </row>
    <row r="150" spans="2:22" ht="14.25" thickTop="1" thickBot="1" x14ac:dyDescent="0.25">
      <c r="B150" s="804" t="s">
        <v>267</v>
      </c>
      <c r="C150" s="1007">
        <v>325</v>
      </c>
      <c r="D150" s="1007">
        <v>50</v>
      </c>
      <c r="E150" s="326"/>
      <c r="F150" s="373"/>
      <c r="G150" s="374"/>
      <c r="H150" s="701"/>
      <c r="I150" s="1010"/>
      <c r="J150" s="702"/>
      <c r="K150" s="1002"/>
      <c r="L150" s="666"/>
      <c r="M150" s="659">
        <v>50</v>
      </c>
      <c r="N150" s="162"/>
      <c r="O150" s="224">
        <v>50</v>
      </c>
      <c r="P150" s="612">
        <v>50</v>
      </c>
      <c r="Q150" s="608"/>
      <c r="R150" s="722"/>
      <c r="S150" s="730"/>
      <c r="T150" s="730">
        <v>50</v>
      </c>
      <c r="U150" s="218"/>
    </row>
    <row r="151" spans="2:22" ht="14.25" thickTop="1" thickBot="1" x14ac:dyDescent="0.25">
      <c r="B151" s="163" t="s">
        <v>268</v>
      </c>
      <c r="C151" s="1048"/>
      <c r="D151" s="1048"/>
      <c r="E151" s="46" t="s">
        <v>28</v>
      </c>
      <c r="F151" s="1051">
        <v>100</v>
      </c>
      <c r="G151" s="152">
        <v>2</v>
      </c>
      <c r="H151" s="158"/>
      <c r="I151" s="601"/>
      <c r="J151" s="568"/>
      <c r="K151" s="574"/>
      <c r="L151" s="666"/>
      <c r="M151" s="659"/>
      <c r="N151" s="162"/>
      <c r="O151" s="224"/>
      <c r="P151" s="612"/>
      <c r="Q151" s="608"/>
      <c r="R151" s="722"/>
      <c r="S151" s="730"/>
      <c r="T151" s="730"/>
      <c r="U151" s="218"/>
    </row>
    <row r="152" spans="2:22" ht="24" thickTop="1" thickBot="1" x14ac:dyDescent="0.25">
      <c r="B152" s="848" t="s">
        <v>269</v>
      </c>
      <c r="C152" s="1011">
        <v>108</v>
      </c>
      <c r="D152" s="1011"/>
      <c r="E152" s="853" t="s">
        <v>28</v>
      </c>
      <c r="F152" s="841">
        <v>100</v>
      </c>
      <c r="G152" s="861">
        <v>2</v>
      </c>
      <c r="H152" s="862"/>
      <c r="I152" s="1021"/>
      <c r="J152" s="874"/>
      <c r="K152" s="886" t="s">
        <v>568</v>
      </c>
      <c r="L152" s="871"/>
      <c r="M152" s="872"/>
      <c r="N152" s="162"/>
      <c r="O152" s="224"/>
      <c r="P152" s="612"/>
      <c r="Q152" s="608"/>
      <c r="R152" s="722"/>
      <c r="S152" s="730"/>
      <c r="T152" s="730"/>
      <c r="U152" s="218"/>
      <c r="V152">
        <v>23</v>
      </c>
    </row>
    <row r="153" spans="2:22" ht="14.25" thickTop="1" thickBot="1" x14ac:dyDescent="0.25">
      <c r="B153" s="884" t="s">
        <v>270</v>
      </c>
      <c r="C153" s="1012"/>
      <c r="D153" s="1012"/>
      <c r="E153" s="853" t="s">
        <v>34</v>
      </c>
      <c r="F153" s="841">
        <v>50</v>
      </c>
      <c r="G153" s="861">
        <v>2</v>
      </c>
      <c r="H153" s="862"/>
      <c r="I153" s="1021"/>
      <c r="J153" s="874"/>
      <c r="K153" s="886"/>
      <c r="L153" s="871"/>
      <c r="M153" s="872"/>
      <c r="N153" s="162"/>
      <c r="O153" s="224"/>
      <c r="P153" s="612"/>
      <c r="Q153" s="608"/>
      <c r="R153" s="722"/>
      <c r="S153" s="730"/>
      <c r="T153" s="730"/>
      <c r="U153" s="218"/>
    </row>
    <row r="154" spans="2:22" ht="14.25" thickTop="1" thickBot="1" x14ac:dyDescent="0.25">
      <c r="B154" s="848" t="s">
        <v>271</v>
      </c>
      <c r="C154" s="1011">
        <v>89</v>
      </c>
      <c r="D154" s="1020"/>
      <c r="E154" s="853"/>
      <c r="F154" s="841"/>
      <c r="G154" s="841"/>
      <c r="H154" s="1012"/>
      <c r="I154" s="1021"/>
      <c r="J154" s="874"/>
      <c r="K154" s="1225" t="s">
        <v>452</v>
      </c>
      <c r="L154" s="871"/>
      <c r="M154" s="872"/>
      <c r="N154" s="162"/>
      <c r="O154" s="224"/>
      <c r="P154" s="612"/>
      <c r="Q154" s="608"/>
      <c r="R154" s="722"/>
      <c r="S154" s="730"/>
      <c r="T154" s="730"/>
      <c r="U154" s="218"/>
      <c r="V154">
        <v>9</v>
      </c>
    </row>
    <row r="155" spans="2:22" ht="18" customHeight="1" thickTop="1" thickBot="1" x14ac:dyDescent="0.25">
      <c r="B155" s="884" t="s">
        <v>336</v>
      </c>
      <c r="C155" s="1020">
        <v>108</v>
      </c>
      <c r="D155" s="1020"/>
      <c r="E155" s="853"/>
      <c r="F155" s="841"/>
      <c r="G155" s="841"/>
      <c r="H155" s="1012"/>
      <c r="I155" s="1021"/>
      <c r="J155" s="874"/>
      <c r="K155" s="1248"/>
      <c r="L155" s="871"/>
      <c r="M155" s="872"/>
      <c r="N155" s="162"/>
      <c r="O155" s="224"/>
      <c r="P155" s="612"/>
      <c r="Q155" s="608"/>
      <c r="R155" s="722"/>
      <c r="S155" s="1044"/>
      <c r="T155" s="1044"/>
      <c r="U155" s="1029"/>
      <c r="V155">
        <v>47</v>
      </c>
    </row>
    <row r="156" spans="2:22" ht="14.25" thickTop="1" thickBot="1" x14ac:dyDescent="0.25">
      <c r="B156" s="891" t="s">
        <v>272</v>
      </c>
      <c r="C156" s="951">
        <v>325</v>
      </c>
      <c r="D156" s="951">
        <v>60</v>
      </c>
      <c r="E156" s="952" t="s">
        <v>28</v>
      </c>
      <c r="F156" s="953">
        <v>100</v>
      </c>
      <c r="G156" s="953">
        <v>2</v>
      </c>
      <c r="H156" s="954"/>
      <c r="I156" s="955"/>
      <c r="J156" s="955"/>
      <c r="K156" s="987"/>
      <c r="L156" s="666"/>
      <c r="M156" s="659">
        <v>60</v>
      </c>
      <c r="N156" s="162"/>
      <c r="O156" s="224">
        <v>60</v>
      </c>
      <c r="P156" s="612">
        <v>60</v>
      </c>
      <c r="Q156" s="608"/>
      <c r="R156" s="722"/>
      <c r="S156" s="1044"/>
      <c r="T156" s="1044">
        <v>60</v>
      </c>
      <c r="U156" s="1029"/>
    </row>
    <row r="157" spans="2:22" ht="14.25" customHeight="1" thickTop="1" thickBot="1" x14ac:dyDescent="0.25">
      <c r="B157" s="956" t="s">
        <v>273</v>
      </c>
      <c r="C157" s="1009"/>
      <c r="D157" s="1009"/>
      <c r="E157" s="326" t="s">
        <v>28</v>
      </c>
      <c r="F157" s="373">
        <v>125</v>
      </c>
      <c r="G157" s="374">
        <v>2</v>
      </c>
      <c r="H157" s="701"/>
      <c r="I157" s="1010"/>
      <c r="J157" s="702"/>
      <c r="K157" s="1002"/>
      <c r="L157" s="666"/>
      <c r="M157" s="659"/>
      <c r="N157" s="162"/>
      <c r="O157" s="224"/>
      <c r="P157" s="612"/>
      <c r="Q157" s="608"/>
      <c r="R157" s="722"/>
      <c r="S157" s="730"/>
      <c r="T157" s="730"/>
      <c r="U157" s="218"/>
    </row>
    <row r="158" spans="2:22" ht="18" customHeight="1" thickTop="1" thickBot="1" x14ac:dyDescent="0.25">
      <c r="B158" s="896" t="s">
        <v>274</v>
      </c>
      <c r="C158" s="957">
        <v>108</v>
      </c>
      <c r="D158" s="957">
        <v>100</v>
      </c>
      <c r="E158" s="958" t="s">
        <v>28</v>
      </c>
      <c r="F158" s="890">
        <v>125</v>
      </c>
      <c r="G158" s="959">
        <v>2</v>
      </c>
      <c r="H158" s="957" t="s">
        <v>369</v>
      </c>
      <c r="I158" s="960" t="s">
        <v>401</v>
      </c>
      <c r="J158" s="961" t="s">
        <v>369</v>
      </c>
      <c r="K158" s="988" t="s">
        <v>409</v>
      </c>
      <c r="L158" s="666"/>
      <c r="M158" s="659">
        <v>100</v>
      </c>
      <c r="N158" s="162"/>
      <c r="O158" s="224">
        <v>100</v>
      </c>
      <c r="P158" s="612">
        <v>100</v>
      </c>
      <c r="Q158" s="608"/>
      <c r="R158" s="722"/>
      <c r="S158" s="730"/>
      <c r="T158" s="818">
        <v>100</v>
      </c>
      <c r="U158" s="218"/>
    </row>
    <row r="159" spans="2:22" ht="14.25" thickTop="1" thickBot="1" x14ac:dyDescent="0.25">
      <c r="B159" s="1023" t="s">
        <v>275</v>
      </c>
      <c r="C159" s="1169"/>
      <c r="D159" s="1169"/>
      <c r="E159" s="705" t="s">
        <v>28</v>
      </c>
      <c r="F159" s="373">
        <v>80</v>
      </c>
      <c r="G159" s="373">
        <v>1</v>
      </c>
      <c r="H159" s="1009"/>
      <c r="I159" s="1010"/>
      <c r="J159" s="702"/>
      <c r="K159" s="1002"/>
      <c r="L159" s="666"/>
      <c r="M159" s="659"/>
      <c r="N159" s="162"/>
      <c r="O159" s="224"/>
      <c r="P159" s="612"/>
      <c r="Q159" s="608"/>
      <c r="R159" s="722"/>
      <c r="S159" s="730"/>
      <c r="T159" s="730"/>
      <c r="U159" s="218"/>
    </row>
    <row r="160" spans="2:22" ht="14.25" thickTop="1" thickBot="1" x14ac:dyDescent="0.25">
      <c r="B160" s="1024"/>
      <c r="C160" s="1224"/>
      <c r="D160" s="1249"/>
      <c r="E160" s="374" t="s">
        <v>28</v>
      </c>
      <c r="F160" s="904">
        <v>50</v>
      </c>
      <c r="G160" s="374">
        <v>1</v>
      </c>
      <c r="H160" s="701"/>
      <c r="I160" s="1010"/>
      <c r="J160" s="702"/>
      <c r="K160" s="1002"/>
      <c r="L160" s="666"/>
      <c r="M160" s="659"/>
      <c r="N160" s="162"/>
      <c r="O160" s="224"/>
      <c r="P160" s="612"/>
      <c r="Q160" s="608"/>
      <c r="R160" s="722"/>
      <c r="S160" s="730"/>
      <c r="T160" s="730"/>
      <c r="U160" s="218"/>
    </row>
    <row r="161" spans="2:21" ht="21" customHeight="1" thickTop="1" thickBot="1" x14ac:dyDescent="0.25">
      <c r="B161" s="1023" t="s">
        <v>89</v>
      </c>
      <c r="C161" s="1223">
        <v>89</v>
      </c>
      <c r="D161" s="1223">
        <v>58</v>
      </c>
      <c r="E161" s="706" t="s">
        <v>28</v>
      </c>
      <c r="F161" s="373">
        <v>80</v>
      </c>
      <c r="G161" s="374">
        <v>2</v>
      </c>
      <c r="H161" s="701"/>
      <c r="I161" s="1010" t="s">
        <v>403</v>
      </c>
      <c r="J161" s="702" t="s">
        <v>372</v>
      </c>
      <c r="K161" s="1002" t="s">
        <v>410</v>
      </c>
      <c r="L161" s="666"/>
      <c r="M161" s="659">
        <v>58</v>
      </c>
      <c r="N161" s="162"/>
      <c r="O161" s="224">
        <v>58</v>
      </c>
      <c r="P161" s="612"/>
      <c r="Q161" s="608">
        <v>58</v>
      </c>
      <c r="R161" s="722"/>
      <c r="S161" s="818">
        <v>58</v>
      </c>
      <c r="T161" s="730"/>
      <c r="U161" s="700">
        <v>58</v>
      </c>
    </row>
    <row r="162" spans="2:21" ht="14.25" thickTop="1" thickBot="1" x14ac:dyDescent="0.25">
      <c r="B162" s="1242" t="s">
        <v>90</v>
      </c>
      <c r="C162" s="1169"/>
      <c r="D162" s="1169"/>
      <c r="E162" s="374"/>
      <c r="F162" s="904"/>
      <c r="G162" s="374"/>
      <c r="H162" s="701"/>
      <c r="I162" s="1010"/>
      <c r="J162" s="702"/>
      <c r="K162" s="1002"/>
      <c r="L162" s="666"/>
      <c r="M162" s="659"/>
      <c r="N162" s="162"/>
      <c r="O162" s="224"/>
      <c r="P162" s="612"/>
      <c r="Q162" s="608"/>
      <c r="R162" s="722"/>
      <c r="S162" s="730"/>
      <c r="T162" s="730"/>
      <c r="U162" s="218"/>
    </row>
    <row r="163" spans="2:21" ht="1.5" customHeight="1" thickTop="1" thickBot="1" x14ac:dyDescent="0.25">
      <c r="B163" s="1243"/>
      <c r="C163" s="1224"/>
      <c r="D163" s="1009"/>
      <c r="E163" s="326"/>
      <c r="F163" s="373"/>
      <c r="G163" s="374"/>
      <c r="H163" s="701"/>
      <c r="I163" s="1010"/>
      <c r="J163" s="702"/>
      <c r="K163" s="1002"/>
      <c r="L163" s="666"/>
      <c r="M163" s="659"/>
      <c r="N163" s="162"/>
      <c r="O163" s="224"/>
      <c r="P163" s="612"/>
      <c r="Q163" s="608"/>
      <c r="R163" s="722"/>
      <c r="S163" s="730"/>
      <c r="T163" s="730"/>
      <c r="U163" s="218"/>
    </row>
    <row r="164" spans="2:21" ht="14.25" thickTop="1" thickBot="1" x14ac:dyDescent="0.25">
      <c r="B164" s="962" t="s">
        <v>89</v>
      </c>
      <c r="C164" s="1223">
        <v>108</v>
      </c>
      <c r="D164" s="1223">
        <v>38</v>
      </c>
      <c r="E164" s="706" t="s">
        <v>28</v>
      </c>
      <c r="F164" s="373">
        <v>80</v>
      </c>
      <c r="G164" s="374">
        <v>2</v>
      </c>
      <c r="H164" s="701" t="s">
        <v>369</v>
      </c>
      <c r="I164" s="1010" t="s">
        <v>403</v>
      </c>
      <c r="J164" s="702"/>
      <c r="K164" s="1244" t="s">
        <v>411</v>
      </c>
      <c r="L164" s="666"/>
      <c r="M164" s="659">
        <v>38</v>
      </c>
      <c r="N164" s="162"/>
      <c r="O164" s="224">
        <v>38</v>
      </c>
      <c r="P164" s="612">
        <v>38</v>
      </c>
      <c r="Q164" s="608"/>
      <c r="R164" s="722"/>
      <c r="S164" s="730"/>
      <c r="T164" s="818">
        <v>38</v>
      </c>
      <c r="U164" s="218"/>
    </row>
    <row r="165" spans="2:21" ht="15" customHeight="1" thickTop="1" thickBot="1" x14ac:dyDescent="0.25">
      <c r="B165" s="1242" t="s">
        <v>91</v>
      </c>
      <c r="C165" s="1169"/>
      <c r="D165" s="1169"/>
      <c r="E165" s="374" t="s">
        <v>28</v>
      </c>
      <c r="F165" s="904">
        <v>50</v>
      </c>
      <c r="G165" s="374">
        <v>1</v>
      </c>
      <c r="H165" s="701"/>
      <c r="I165" s="1010"/>
      <c r="J165" s="702" t="s">
        <v>369</v>
      </c>
      <c r="K165" s="1245"/>
      <c r="L165" s="666"/>
      <c r="M165" s="659"/>
      <c r="N165" s="162"/>
      <c r="O165" s="224"/>
      <c r="P165" s="612"/>
      <c r="Q165" s="608"/>
      <c r="R165" s="722"/>
      <c r="S165" s="730"/>
      <c r="T165" s="730"/>
      <c r="U165" s="218"/>
    </row>
    <row r="166" spans="2:21" ht="14.25" thickTop="1" thickBot="1" x14ac:dyDescent="0.25">
      <c r="B166" s="1243"/>
      <c r="C166" s="1224"/>
      <c r="D166" s="1009"/>
      <c r="E166" s="374"/>
      <c r="F166" s="904"/>
      <c r="G166" s="374"/>
      <c r="H166" s="701"/>
      <c r="I166" s="1010"/>
      <c r="J166" s="702"/>
      <c r="K166" s="1002"/>
      <c r="L166" s="666"/>
      <c r="M166" s="659"/>
      <c r="N166" s="162"/>
      <c r="O166" s="224"/>
      <c r="P166" s="612"/>
      <c r="Q166" s="608"/>
      <c r="R166" s="722"/>
      <c r="S166" s="730"/>
      <c r="T166" s="730"/>
      <c r="U166" s="218"/>
    </row>
    <row r="167" spans="2:21" ht="35.25" thickTop="1" thickBot="1" x14ac:dyDescent="0.25">
      <c r="B167" s="804" t="s">
        <v>276</v>
      </c>
      <c r="C167" s="1007">
        <v>89</v>
      </c>
      <c r="D167" s="1007">
        <v>95</v>
      </c>
      <c r="E167" s="326" t="s">
        <v>28</v>
      </c>
      <c r="F167" s="373">
        <v>50</v>
      </c>
      <c r="G167" s="374">
        <v>1</v>
      </c>
      <c r="H167" s="701" t="s">
        <v>372</v>
      </c>
      <c r="I167" s="1010"/>
      <c r="J167" s="702" t="s">
        <v>467</v>
      </c>
      <c r="K167" s="1002" t="s">
        <v>471</v>
      </c>
      <c r="L167" s="666"/>
      <c r="M167" s="659">
        <v>95</v>
      </c>
      <c r="N167" s="162"/>
      <c r="O167" s="224">
        <v>95</v>
      </c>
      <c r="P167" s="612"/>
      <c r="Q167" s="608"/>
      <c r="R167" s="722">
        <v>95</v>
      </c>
      <c r="S167" s="818">
        <v>95</v>
      </c>
      <c r="T167" s="730"/>
      <c r="U167" s="218"/>
    </row>
    <row r="168" spans="2:21" ht="35.25" thickTop="1" thickBot="1" x14ac:dyDescent="0.25">
      <c r="B168" s="1027" t="s">
        <v>277</v>
      </c>
      <c r="C168" s="1009"/>
      <c r="D168" s="1009"/>
      <c r="E168" s="326" t="s">
        <v>36</v>
      </c>
      <c r="F168" s="373">
        <v>25</v>
      </c>
      <c r="G168" s="374">
        <v>2</v>
      </c>
      <c r="H168" s="701"/>
      <c r="I168" s="1010"/>
      <c r="J168" s="702" t="s">
        <v>469</v>
      </c>
      <c r="K168" s="1002" t="s">
        <v>470</v>
      </c>
      <c r="L168" s="666"/>
      <c r="M168" s="659"/>
      <c r="N168" s="162"/>
      <c r="O168" s="224"/>
      <c r="P168" s="612"/>
      <c r="Q168" s="608"/>
      <c r="R168" s="722"/>
      <c r="S168" s="818"/>
      <c r="T168" s="730"/>
      <c r="U168" s="218"/>
    </row>
    <row r="169" spans="2:21" ht="14.25" thickTop="1" thickBot="1" x14ac:dyDescent="0.25">
      <c r="B169" s="804" t="s">
        <v>278</v>
      </c>
      <c r="C169" s="1007">
        <v>32</v>
      </c>
      <c r="D169" s="1007">
        <v>10</v>
      </c>
      <c r="E169" s="326" t="s">
        <v>36</v>
      </c>
      <c r="F169" s="373">
        <v>25</v>
      </c>
      <c r="G169" s="374">
        <v>2</v>
      </c>
      <c r="H169" s="701"/>
      <c r="I169" s="1010"/>
      <c r="J169" s="702"/>
      <c r="K169" s="703"/>
      <c r="L169" s="666"/>
      <c r="M169" s="661">
        <v>10</v>
      </c>
      <c r="N169" s="162"/>
      <c r="O169" s="224">
        <v>10</v>
      </c>
      <c r="P169" s="612"/>
      <c r="Q169" s="608"/>
      <c r="R169" s="722">
        <v>10</v>
      </c>
      <c r="S169" s="730">
        <v>10</v>
      </c>
      <c r="T169" s="730"/>
      <c r="U169" s="218"/>
    </row>
    <row r="170" spans="2:21" ht="14.25" thickTop="1" thickBot="1" x14ac:dyDescent="0.25">
      <c r="B170" s="243" t="s">
        <v>156</v>
      </c>
      <c r="C170" s="1009"/>
      <c r="D170" s="1009"/>
      <c r="E170" s="326"/>
      <c r="F170" s="373"/>
      <c r="G170" s="374"/>
      <c r="H170" s="701"/>
      <c r="I170" s="1010"/>
      <c r="J170" s="702"/>
      <c r="K170" s="703"/>
      <c r="L170" s="666"/>
      <c r="M170" s="659"/>
      <c r="N170" s="162"/>
      <c r="O170" s="224"/>
      <c r="P170" s="612"/>
      <c r="Q170" s="608"/>
      <c r="R170" s="722"/>
      <c r="S170" s="730"/>
      <c r="T170" s="730"/>
      <c r="U170" s="218"/>
    </row>
    <row r="171" spans="2:21" ht="37.5" customHeight="1" thickTop="1" thickBot="1" x14ac:dyDescent="0.25">
      <c r="B171" s="1237" t="s">
        <v>279</v>
      </c>
      <c r="C171" s="1013">
        <v>89</v>
      </c>
      <c r="D171" s="1008">
        <v>28</v>
      </c>
      <c r="E171" s="326"/>
      <c r="F171" s="373"/>
      <c r="G171" s="374"/>
      <c r="H171" s="701" t="s">
        <v>349</v>
      </c>
      <c r="I171" s="1010"/>
      <c r="J171" s="702" t="s">
        <v>468</v>
      </c>
      <c r="K171" s="1002" t="s">
        <v>398</v>
      </c>
      <c r="L171" s="666"/>
      <c r="M171" s="659">
        <v>28</v>
      </c>
      <c r="N171" s="162"/>
      <c r="O171" s="224">
        <v>28</v>
      </c>
      <c r="P171" s="612"/>
      <c r="Q171" s="608"/>
      <c r="R171" s="722">
        <v>28</v>
      </c>
      <c r="S171" s="819">
        <v>28</v>
      </c>
      <c r="T171" s="730"/>
      <c r="U171" t="s">
        <v>612</v>
      </c>
    </row>
    <row r="172" spans="2:21" ht="37.5" customHeight="1" thickTop="1" thickBot="1" x14ac:dyDescent="0.25">
      <c r="B172" s="1238"/>
      <c r="C172" s="1013"/>
      <c r="D172" s="1008"/>
      <c r="E172" s="326"/>
      <c r="F172" s="373"/>
      <c r="G172" s="374"/>
      <c r="H172" s="701"/>
      <c r="I172" s="1010"/>
      <c r="J172" s="702" t="s">
        <v>467</v>
      </c>
      <c r="K172" s="1002" t="s">
        <v>472</v>
      </c>
      <c r="L172" s="666"/>
      <c r="M172" s="659"/>
      <c r="N172" s="162"/>
      <c r="O172" s="224"/>
      <c r="P172" s="612"/>
      <c r="Q172" s="608"/>
      <c r="R172" s="722"/>
      <c r="S172" s="730"/>
      <c r="T172" s="730"/>
      <c r="U172" s="218"/>
    </row>
    <row r="173" spans="2:21" ht="24" thickTop="1" thickBot="1" x14ac:dyDescent="0.25">
      <c r="B173" s="1033" t="s">
        <v>280</v>
      </c>
      <c r="C173" s="1013">
        <v>76</v>
      </c>
      <c r="D173" s="1008">
        <v>11</v>
      </c>
      <c r="E173" s="326"/>
      <c r="F173" s="373"/>
      <c r="G173" s="374"/>
      <c r="H173" s="701"/>
      <c r="I173" s="1010"/>
      <c r="J173" s="702" t="s">
        <v>467</v>
      </c>
      <c r="K173" s="1002" t="s">
        <v>473</v>
      </c>
      <c r="L173" s="666"/>
      <c r="M173" s="659">
        <v>11</v>
      </c>
      <c r="N173" s="162"/>
      <c r="O173" s="224">
        <v>11</v>
      </c>
      <c r="P173" s="612"/>
      <c r="Q173" s="608"/>
      <c r="R173" s="722">
        <v>11</v>
      </c>
      <c r="S173" s="730">
        <v>11</v>
      </c>
      <c r="T173" s="730"/>
      <c r="U173" s="218"/>
    </row>
    <row r="174" spans="2:21" ht="22.5" customHeight="1" thickTop="1" thickBot="1" x14ac:dyDescent="0.25">
      <c r="B174" s="1033" t="s">
        <v>281</v>
      </c>
      <c r="C174" s="1013">
        <v>76</v>
      </c>
      <c r="D174" s="1008">
        <v>30</v>
      </c>
      <c r="E174" s="326"/>
      <c r="F174" s="373"/>
      <c r="G174" s="374"/>
      <c r="H174" s="701"/>
      <c r="I174" s="1010"/>
      <c r="J174" s="702" t="s">
        <v>468</v>
      </c>
      <c r="K174" s="1002" t="s">
        <v>399</v>
      </c>
      <c r="L174" s="666"/>
      <c r="M174" s="659">
        <v>30</v>
      </c>
      <c r="N174" s="162"/>
      <c r="O174" s="224">
        <v>30</v>
      </c>
      <c r="P174" s="612"/>
      <c r="Q174" s="608"/>
      <c r="R174" s="722">
        <v>30</v>
      </c>
      <c r="S174" s="818">
        <v>30</v>
      </c>
      <c r="T174" s="730"/>
      <c r="U174" t="s">
        <v>613</v>
      </c>
    </row>
    <row r="175" spans="2:21" ht="14.25" thickTop="1" thickBot="1" x14ac:dyDescent="0.25">
      <c r="B175" s="1033"/>
      <c r="C175" s="1013">
        <v>57</v>
      </c>
      <c r="D175" s="1008">
        <v>22</v>
      </c>
      <c r="E175" s="326"/>
      <c r="F175" s="373"/>
      <c r="G175" s="374"/>
      <c r="H175" s="701"/>
      <c r="I175" s="1010"/>
      <c r="J175" s="702"/>
      <c r="K175" s="1002"/>
      <c r="L175" s="666"/>
      <c r="M175" s="659">
        <v>22</v>
      </c>
      <c r="N175" s="162"/>
      <c r="O175" s="224">
        <v>22</v>
      </c>
      <c r="P175" s="612"/>
      <c r="Q175" s="608"/>
      <c r="R175" s="722">
        <v>22</v>
      </c>
      <c r="S175" s="730">
        <v>22</v>
      </c>
      <c r="T175" s="730"/>
      <c r="U175" s="218"/>
    </row>
    <row r="176" spans="2:21" ht="14.25" thickTop="1" thickBot="1" x14ac:dyDescent="0.25">
      <c r="B176" s="1033"/>
      <c r="C176" s="1013">
        <v>57</v>
      </c>
      <c r="D176" s="1008">
        <v>22</v>
      </c>
      <c r="E176" s="326"/>
      <c r="F176" s="373"/>
      <c r="G176" s="374"/>
      <c r="H176" s="701"/>
      <c r="I176" s="1010"/>
      <c r="J176" s="702"/>
      <c r="K176" s="1002" t="s">
        <v>282</v>
      </c>
      <c r="L176" s="666"/>
      <c r="M176" s="659">
        <v>22</v>
      </c>
      <c r="N176" s="162">
        <v>22</v>
      </c>
      <c r="O176" s="224"/>
      <c r="P176" s="612"/>
      <c r="Q176" s="608"/>
      <c r="R176" s="722">
        <v>22</v>
      </c>
      <c r="S176" s="730">
        <v>22</v>
      </c>
      <c r="T176" s="730"/>
      <c r="U176" s="218"/>
    </row>
    <row r="177" spans="1:21" ht="14.25" thickTop="1" thickBot="1" x14ac:dyDescent="0.25">
      <c r="B177" s="1033"/>
      <c r="C177" s="1013">
        <v>57</v>
      </c>
      <c r="D177" s="1008">
        <v>17</v>
      </c>
      <c r="E177" s="326"/>
      <c r="F177" s="373"/>
      <c r="G177" s="374"/>
      <c r="H177" s="701"/>
      <c r="I177" s="1010"/>
      <c r="J177" s="702"/>
      <c r="K177" s="1002" t="s">
        <v>282</v>
      </c>
      <c r="L177" s="666"/>
      <c r="M177" s="659">
        <v>17</v>
      </c>
      <c r="N177" s="162">
        <v>17</v>
      </c>
      <c r="O177" s="224"/>
      <c r="P177" s="612"/>
      <c r="Q177" s="608"/>
      <c r="R177" s="722">
        <v>17</v>
      </c>
      <c r="S177" s="730">
        <v>17</v>
      </c>
      <c r="T177" s="730"/>
      <c r="U177" s="218"/>
    </row>
    <row r="178" spans="1:21" ht="14.25" thickTop="1" thickBot="1" x14ac:dyDescent="0.25">
      <c r="B178" s="1057" t="s">
        <v>283</v>
      </c>
      <c r="C178" s="963">
        <v>325</v>
      </c>
      <c r="D178" s="1007">
        <v>143</v>
      </c>
      <c r="E178" s="326" t="s">
        <v>28</v>
      </c>
      <c r="F178" s="373">
        <v>125</v>
      </c>
      <c r="G178" s="374">
        <v>2</v>
      </c>
      <c r="H178" s="701"/>
      <c r="I178" s="1010"/>
      <c r="J178" s="1010"/>
      <c r="K178" s="914"/>
      <c r="L178" s="666"/>
      <c r="M178" s="659">
        <v>143</v>
      </c>
      <c r="N178" s="162"/>
      <c r="O178" s="224">
        <v>143</v>
      </c>
      <c r="P178" s="612">
        <v>143</v>
      </c>
      <c r="Q178" s="608"/>
      <c r="R178" s="722"/>
      <c r="S178" s="730"/>
      <c r="T178" s="730">
        <v>143</v>
      </c>
      <c r="U178" s="218"/>
    </row>
    <row r="179" spans="1:21" ht="14.25" thickTop="1" thickBot="1" x14ac:dyDescent="0.25">
      <c r="B179" s="1033" t="s">
        <v>284</v>
      </c>
      <c r="C179" s="1030"/>
      <c r="D179" s="1009"/>
      <c r="E179" s="326" t="s">
        <v>36</v>
      </c>
      <c r="F179" s="373">
        <v>50</v>
      </c>
      <c r="G179" s="374">
        <v>2</v>
      </c>
      <c r="H179" s="701"/>
      <c r="I179" s="1010"/>
      <c r="J179" s="1010"/>
      <c r="K179" s="914"/>
      <c r="L179" s="666"/>
      <c r="M179" s="659"/>
      <c r="N179" s="162"/>
      <c r="O179" s="224"/>
      <c r="P179" s="612"/>
      <c r="Q179" s="608"/>
      <c r="R179" s="722"/>
      <c r="S179" s="730"/>
      <c r="T179" s="730"/>
      <c r="U179" s="218"/>
    </row>
    <row r="180" spans="1:21" ht="14.25" thickTop="1" thickBot="1" x14ac:dyDescent="0.25">
      <c r="A180" s="242"/>
      <c r="B180" s="1057" t="s">
        <v>285</v>
      </c>
      <c r="C180" s="964">
        <v>133</v>
      </c>
      <c r="D180" s="1013">
        <v>131</v>
      </c>
      <c r="E180" s="326" t="s">
        <v>93</v>
      </c>
      <c r="F180" s="373">
        <v>219</v>
      </c>
      <c r="G180" s="374">
        <v>2</v>
      </c>
      <c r="H180" s="701"/>
      <c r="I180" s="1010"/>
      <c r="J180" s="1010"/>
      <c r="K180" s="914"/>
      <c r="L180" s="666"/>
      <c r="M180" s="659">
        <v>131</v>
      </c>
      <c r="N180" s="162"/>
      <c r="O180" s="224">
        <v>131</v>
      </c>
      <c r="P180" s="612">
        <v>131</v>
      </c>
      <c r="Q180" s="608"/>
      <c r="R180" s="722"/>
      <c r="S180" s="730"/>
      <c r="T180" s="730">
        <v>131</v>
      </c>
      <c r="U180" s="218"/>
    </row>
    <row r="181" spans="1:21" ht="14.25" thickTop="1" thickBot="1" x14ac:dyDescent="0.25">
      <c r="A181" s="242"/>
      <c r="B181" s="536" t="s">
        <v>286</v>
      </c>
      <c r="C181" s="964"/>
      <c r="D181" s="1013"/>
      <c r="E181" s="326" t="s">
        <v>28</v>
      </c>
      <c r="F181" s="373">
        <v>150</v>
      </c>
      <c r="G181" s="374">
        <v>4</v>
      </c>
      <c r="H181" s="701"/>
      <c r="I181" s="1010"/>
      <c r="J181" s="1010"/>
      <c r="K181" s="914"/>
      <c r="L181" s="666"/>
      <c r="M181" s="659"/>
      <c r="N181" s="162"/>
      <c r="O181" s="224"/>
      <c r="P181" s="612"/>
      <c r="Q181" s="608"/>
      <c r="R181" s="722"/>
      <c r="S181" s="730"/>
      <c r="T181" s="730"/>
      <c r="U181" s="218"/>
    </row>
    <row r="182" spans="1:21" ht="14.25" thickTop="1" thickBot="1" x14ac:dyDescent="0.25">
      <c r="B182" s="536"/>
      <c r="C182" s="964"/>
      <c r="D182" s="1013"/>
      <c r="E182" s="326"/>
      <c r="F182" s="373">
        <v>219</v>
      </c>
      <c r="G182" s="374"/>
      <c r="H182" s="701"/>
      <c r="I182" s="1010"/>
      <c r="J182" s="1010"/>
      <c r="K182" s="914"/>
      <c r="L182" s="666"/>
      <c r="M182" s="659"/>
      <c r="N182" s="162"/>
      <c r="O182" s="224"/>
      <c r="P182" s="612"/>
      <c r="Q182" s="608"/>
      <c r="R182" s="722"/>
      <c r="S182" s="730"/>
      <c r="T182" s="730"/>
      <c r="U182" s="218"/>
    </row>
    <row r="183" spans="1:21" ht="14.25" thickTop="1" thickBot="1" x14ac:dyDescent="0.25">
      <c r="B183" s="536"/>
      <c r="C183" s="965"/>
      <c r="D183" s="1013"/>
      <c r="E183" s="326"/>
      <c r="F183" s="373">
        <v>80</v>
      </c>
      <c r="G183" s="374">
        <v>2</v>
      </c>
      <c r="H183" s="701"/>
      <c r="I183" s="1010"/>
      <c r="J183" s="1010"/>
      <c r="K183" s="914"/>
      <c r="L183" s="666"/>
      <c r="M183" s="659"/>
      <c r="N183" s="162"/>
      <c r="O183" s="224"/>
      <c r="P183" s="612"/>
      <c r="Q183" s="608"/>
      <c r="R183" s="722"/>
      <c r="S183" s="730"/>
      <c r="T183" s="730"/>
      <c r="U183" s="218"/>
    </row>
    <row r="184" spans="1:21" ht="14.25" thickTop="1" thickBot="1" x14ac:dyDescent="0.25">
      <c r="B184" s="804" t="s">
        <v>95</v>
      </c>
      <c r="C184" s="1007">
        <v>133</v>
      </c>
      <c r="D184" s="1007">
        <v>47</v>
      </c>
      <c r="E184" s="326" t="s">
        <v>28</v>
      </c>
      <c r="F184" s="373">
        <v>80</v>
      </c>
      <c r="G184" s="374">
        <v>2</v>
      </c>
      <c r="H184" s="701"/>
      <c r="I184" s="1010"/>
      <c r="J184" s="1010"/>
      <c r="K184" s="914"/>
      <c r="L184" s="666"/>
      <c r="M184" s="659">
        <v>47</v>
      </c>
      <c r="N184" s="162"/>
      <c r="O184" s="224">
        <v>47</v>
      </c>
      <c r="P184" s="612">
        <v>47</v>
      </c>
      <c r="Q184" s="608"/>
      <c r="R184" s="722"/>
      <c r="S184" s="730"/>
      <c r="T184" s="730">
        <v>47</v>
      </c>
      <c r="U184" s="218"/>
    </row>
    <row r="185" spans="1:21" ht="14.25" thickTop="1" thickBot="1" x14ac:dyDescent="0.25">
      <c r="B185" s="223" t="s">
        <v>96</v>
      </c>
      <c r="C185" s="1009"/>
      <c r="D185" s="1009"/>
      <c r="E185" s="326" t="s">
        <v>28</v>
      </c>
      <c r="F185" s="373">
        <v>80</v>
      </c>
      <c r="G185" s="374">
        <v>2</v>
      </c>
      <c r="H185" s="701"/>
      <c r="I185" s="1010"/>
      <c r="J185" s="1010"/>
      <c r="K185" s="914"/>
      <c r="L185" s="666"/>
      <c r="M185" s="659"/>
      <c r="N185" s="162"/>
      <c r="O185" s="224"/>
      <c r="P185" s="612"/>
      <c r="Q185" s="608"/>
      <c r="R185" s="722"/>
      <c r="S185" s="1239">
        <v>15</v>
      </c>
      <c r="T185" s="1044"/>
      <c r="U185" s="1029"/>
    </row>
    <row r="186" spans="1:21" ht="11.25" customHeight="1" thickTop="1" thickBot="1" x14ac:dyDescent="0.25">
      <c r="B186" s="804" t="s">
        <v>289</v>
      </c>
      <c r="C186" s="1007">
        <v>89</v>
      </c>
      <c r="D186" s="1007">
        <v>15</v>
      </c>
      <c r="E186" s="326" t="s">
        <v>28</v>
      </c>
      <c r="F186" s="373">
        <v>80</v>
      </c>
      <c r="G186" s="374">
        <v>2</v>
      </c>
      <c r="H186" s="701"/>
      <c r="I186" s="1010"/>
      <c r="J186" s="1010"/>
      <c r="K186" s="914"/>
      <c r="L186" s="666"/>
      <c r="M186" s="662">
        <v>15</v>
      </c>
      <c r="N186" s="162"/>
      <c r="O186" s="224">
        <v>15</v>
      </c>
      <c r="P186" s="612"/>
      <c r="Q186" s="608"/>
      <c r="R186" s="722">
        <v>15</v>
      </c>
      <c r="S186" s="1239"/>
      <c r="T186" s="1239"/>
      <c r="U186" s="1029"/>
    </row>
    <row r="187" spans="1:21" ht="14.25" thickTop="1" thickBot="1" x14ac:dyDescent="0.25">
      <c r="B187" s="223" t="s">
        <v>287</v>
      </c>
      <c r="C187" s="1009"/>
      <c r="D187" s="1009"/>
      <c r="E187" s="326" t="s">
        <v>28</v>
      </c>
      <c r="F187" s="373">
        <v>80</v>
      </c>
      <c r="G187" s="374">
        <v>2</v>
      </c>
      <c r="H187" s="701"/>
      <c r="I187" s="1010"/>
      <c r="J187" s="1010"/>
      <c r="K187" s="914"/>
      <c r="L187" s="666"/>
      <c r="M187" s="659"/>
      <c r="N187" s="162"/>
      <c r="O187" s="224"/>
      <c r="P187" s="612"/>
      <c r="Q187" s="608"/>
      <c r="R187" s="722"/>
      <c r="S187" s="1239"/>
      <c r="T187" s="1239"/>
      <c r="U187" s="1029"/>
    </row>
    <row r="188" spans="1:21" ht="14.25" thickTop="1" thickBot="1" x14ac:dyDescent="0.25">
      <c r="B188" s="966" t="s">
        <v>288</v>
      </c>
      <c r="C188" s="963">
        <v>89</v>
      </c>
      <c r="D188" s="1007">
        <v>50</v>
      </c>
      <c r="E188" s="326" t="s">
        <v>28</v>
      </c>
      <c r="F188" s="373"/>
      <c r="G188" s="374"/>
      <c r="H188" s="701"/>
      <c r="I188" s="1010"/>
      <c r="J188" s="967" t="s">
        <v>498</v>
      </c>
      <c r="K188" s="914" t="s">
        <v>456</v>
      </c>
      <c r="L188" s="666"/>
      <c r="M188" s="659">
        <v>50</v>
      </c>
      <c r="N188" s="162"/>
      <c r="O188" s="224">
        <v>50</v>
      </c>
      <c r="P188" s="612"/>
      <c r="Q188" s="608"/>
      <c r="R188" s="722">
        <v>50</v>
      </c>
      <c r="S188" s="730">
        <v>50</v>
      </c>
      <c r="T188" s="730"/>
      <c r="U188" s="218"/>
    </row>
    <row r="189" spans="1:21" ht="14.25" thickTop="1" thickBot="1" x14ac:dyDescent="0.25">
      <c r="B189" s="968" t="s">
        <v>155</v>
      </c>
      <c r="C189" s="1240">
        <v>57</v>
      </c>
      <c r="D189" s="1008"/>
      <c r="E189" s="326" t="s">
        <v>28</v>
      </c>
      <c r="F189" s="373">
        <v>50</v>
      </c>
      <c r="G189" s="374">
        <v>2</v>
      </c>
      <c r="H189" s="701"/>
      <c r="I189" s="1010"/>
      <c r="J189" s="1010"/>
      <c r="K189" s="914"/>
      <c r="L189" s="666"/>
      <c r="M189" s="659"/>
      <c r="N189" s="162"/>
      <c r="O189" s="224"/>
      <c r="P189" s="612"/>
      <c r="Q189" s="608"/>
      <c r="R189" s="722"/>
      <c r="S189" s="730"/>
      <c r="T189" s="730"/>
      <c r="U189" s="218"/>
    </row>
    <row r="190" spans="1:21" ht="14.25" thickTop="1" thickBot="1" x14ac:dyDescent="0.25">
      <c r="B190" s="969"/>
      <c r="C190" s="1241"/>
      <c r="D190" s="1009">
        <v>34</v>
      </c>
      <c r="E190" s="326" t="s">
        <v>36</v>
      </c>
      <c r="F190" s="373">
        <v>80</v>
      </c>
      <c r="G190" s="374">
        <v>4</v>
      </c>
      <c r="H190" s="701"/>
      <c r="I190" s="1010" t="s">
        <v>457</v>
      </c>
      <c r="J190" s="967" t="s">
        <v>498</v>
      </c>
      <c r="K190" s="914" t="s">
        <v>456</v>
      </c>
      <c r="L190" s="666"/>
      <c r="M190" s="659">
        <v>34</v>
      </c>
      <c r="N190" s="162"/>
      <c r="O190" s="224">
        <v>34</v>
      </c>
      <c r="P190" s="612"/>
      <c r="Q190" s="608"/>
      <c r="R190" s="722">
        <v>34</v>
      </c>
      <c r="S190" s="730">
        <v>34</v>
      </c>
      <c r="T190" s="730"/>
      <c r="U190" s="218"/>
    </row>
    <row r="191" spans="1:21" ht="14.25" thickTop="1" thickBot="1" x14ac:dyDescent="0.25">
      <c r="B191" s="968" t="s">
        <v>97</v>
      </c>
      <c r="C191" s="1220">
        <v>57</v>
      </c>
      <c r="D191" s="1223">
        <v>6</v>
      </c>
      <c r="E191" s="326" t="s">
        <v>28</v>
      </c>
      <c r="F191" s="373">
        <v>50</v>
      </c>
      <c r="G191" s="374">
        <v>2</v>
      </c>
      <c r="H191" s="701"/>
      <c r="I191" s="1010"/>
      <c r="J191" s="1010"/>
      <c r="K191" s="914"/>
      <c r="L191" s="666"/>
      <c r="M191" s="659">
        <v>6</v>
      </c>
      <c r="N191" s="162"/>
      <c r="O191" s="224">
        <v>6</v>
      </c>
      <c r="P191" s="612"/>
      <c r="Q191" s="608"/>
      <c r="R191" s="722">
        <v>6</v>
      </c>
      <c r="S191" s="730">
        <v>6</v>
      </c>
      <c r="T191" s="730"/>
      <c r="U191" s="218"/>
    </row>
    <row r="192" spans="1:21" ht="14.25" thickTop="1" thickBot="1" x14ac:dyDescent="0.25">
      <c r="B192" s="969" t="s">
        <v>98</v>
      </c>
      <c r="C192" s="1221"/>
      <c r="D192" s="1169"/>
      <c r="E192" s="326" t="s">
        <v>28</v>
      </c>
      <c r="F192" s="373">
        <v>80</v>
      </c>
      <c r="G192" s="374">
        <v>4</v>
      </c>
      <c r="H192" s="701"/>
      <c r="I192" s="1010"/>
      <c r="J192" s="1010"/>
      <c r="K192" s="914"/>
      <c r="L192" s="666"/>
      <c r="M192" s="659"/>
      <c r="N192" s="162"/>
      <c r="O192" s="224"/>
      <c r="P192" s="612"/>
      <c r="Q192" s="608"/>
      <c r="R192" s="722"/>
      <c r="S192" s="730"/>
      <c r="T192" s="730"/>
      <c r="U192" s="218"/>
    </row>
    <row r="193" spans="2:21" ht="0.75" customHeight="1" thickTop="1" thickBot="1" x14ac:dyDescent="0.25">
      <c r="B193" s="969"/>
      <c r="C193" s="1222"/>
      <c r="D193" s="1224"/>
      <c r="E193" s="326"/>
      <c r="F193" s="373"/>
      <c r="G193" s="374"/>
      <c r="H193" s="701"/>
      <c r="I193" s="1010"/>
      <c r="J193" s="1010"/>
      <c r="K193" s="914"/>
      <c r="L193" s="666"/>
      <c r="M193" s="659"/>
      <c r="N193" s="162"/>
      <c r="O193" s="224"/>
      <c r="P193" s="612"/>
      <c r="Q193" s="608"/>
      <c r="R193" s="722"/>
      <c r="S193" s="730"/>
      <c r="T193" s="730"/>
      <c r="U193" s="218"/>
    </row>
    <row r="194" spans="2:21" ht="14.25" thickTop="1" thickBot="1" x14ac:dyDescent="0.25">
      <c r="B194" s="968" t="s">
        <v>290</v>
      </c>
      <c r="C194" s="1220">
        <v>57</v>
      </c>
      <c r="D194" s="1223">
        <v>47</v>
      </c>
      <c r="E194" s="326" t="s">
        <v>28</v>
      </c>
      <c r="F194" s="373">
        <v>50</v>
      </c>
      <c r="G194" s="374">
        <v>2</v>
      </c>
      <c r="H194" s="701"/>
      <c r="I194" s="1010"/>
      <c r="J194" s="1010"/>
      <c r="K194" s="914"/>
      <c r="L194" s="666"/>
      <c r="M194" s="659">
        <v>47</v>
      </c>
      <c r="N194" s="162"/>
      <c r="O194" s="224">
        <v>47</v>
      </c>
      <c r="P194" s="612"/>
      <c r="Q194" s="608"/>
      <c r="R194" s="722">
        <v>47</v>
      </c>
      <c r="S194" s="730">
        <v>47</v>
      </c>
      <c r="T194" s="730"/>
      <c r="U194" s="218"/>
    </row>
    <row r="195" spans="2:21" ht="14.25" thickTop="1" thickBot="1" x14ac:dyDescent="0.25">
      <c r="B195" s="968" t="s">
        <v>291</v>
      </c>
      <c r="C195" s="1221"/>
      <c r="D195" s="1169"/>
      <c r="E195" s="326" t="s">
        <v>28</v>
      </c>
      <c r="F195" s="373">
        <v>80</v>
      </c>
      <c r="G195" s="374">
        <v>4</v>
      </c>
      <c r="H195" s="701"/>
      <c r="I195" s="1010"/>
      <c r="J195" s="1010"/>
      <c r="K195" s="914"/>
      <c r="L195" s="666"/>
      <c r="M195" s="659"/>
      <c r="N195" s="162"/>
      <c r="O195" s="224"/>
      <c r="P195" s="612"/>
      <c r="Q195" s="608"/>
      <c r="R195" s="722"/>
      <c r="S195" s="730"/>
      <c r="T195" s="730"/>
      <c r="U195" s="218"/>
    </row>
    <row r="196" spans="2:21" ht="14.25" hidden="1" customHeight="1" thickTop="1" thickBot="1" x14ac:dyDescent="0.25">
      <c r="B196" s="969"/>
      <c r="C196" s="1222"/>
      <c r="D196" s="1224"/>
      <c r="E196" s="326"/>
      <c r="F196" s="373"/>
      <c r="G196" s="374"/>
      <c r="H196" s="701"/>
      <c r="I196" s="1010"/>
      <c r="J196" s="1010"/>
      <c r="K196" s="914"/>
      <c r="L196" s="666"/>
      <c r="M196" s="659"/>
      <c r="N196" s="162"/>
      <c r="O196" s="224"/>
      <c r="P196" s="612"/>
      <c r="Q196" s="608"/>
      <c r="R196" s="722"/>
      <c r="S196" s="730"/>
      <c r="T196" s="730"/>
      <c r="U196" s="218"/>
    </row>
    <row r="197" spans="2:21" ht="22.5" customHeight="1" thickTop="1" thickBot="1" x14ac:dyDescent="0.25">
      <c r="B197" s="848" t="s">
        <v>292</v>
      </c>
      <c r="C197" s="1011">
        <v>89</v>
      </c>
      <c r="D197" s="1011"/>
      <c r="E197" s="853" t="s">
        <v>28</v>
      </c>
      <c r="F197" s="841">
        <v>80</v>
      </c>
      <c r="G197" s="861">
        <v>2</v>
      </c>
      <c r="H197" s="862"/>
      <c r="I197" s="1021"/>
      <c r="J197" s="1021"/>
      <c r="K197" s="1225" t="s">
        <v>461</v>
      </c>
      <c r="L197" s="871"/>
      <c r="M197" s="872"/>
      <c r="N197" s="162"/>
      <c r="O197" s="224"/>
      <c r="P197" s="612"/>
      <c r="Q197" s="608"/>
      <c r="R197" s="722"/>
      <c r="S197" s="730"/>
      <c r="T197" s="730"/>
      <c r="U197" s="218"/>
    </row>
    <row r="198" spans="2:21" ht="20.25" customHeight="1" thickTop="1" thickBot="1" x14ac:dyDescent="0.25">
      <c r="B198" s="884" t="s">
        <v>293</v>
      </c>
      <c r="C198" s="1012"/>
      <c r="D198" s="1012"/>
      <c r="E198" s="853" t="s">
        <v>28</v>
      </c>
      <c r="F198" s="841">
        <v>100</v>
      </c>
      <c r="G198" s="861">
        <v>4</v>
      </c>
      <c r="H198" s="862"/>
      <c r="I198" s="1021"/>
      <c r="J198" s="1021"/>
      <c r="K198" s="1226"/>
      <c r="L198" s="871"/>
      <c r="M198" s="872"/>
      <c r="N198" s="162"/>
      <c r="O198" s="224"/>
      <c r="P198" s="612"/>
      <c r="Q198" s="608"/>
      <c r="R198" s="722"/>
      <c r="S198" s="730"/>
      <c r="T198" s="730"/>
      <c r="U198" s="218"/>
    </row>
    <row r="199" spans="2:21" ht="13.5" customHeight="1" thickTop="1" thickBot="1" x14ac:dyDescent="0.25">
      <c r="B199" s="860" t="s">
        <v>294</v>
      </c>
      <c r="C199" s="1011">
        <v>89</v>
      </c>
      <c r="D199" s="1011"/>
      <c r="E199" s="853" t="s">
        <v>28</v>
      </c>
      <c r="F199" s="841">
        <v>100</v>
      </c>
      <c r="G199" s="861">
        <v>4</v>
      </c>
      <c r="H199" s="862"/>
      <c r="I199" s="1021"/>
      <c r="J199" s="1021"/>
      <c r="K199" s="1227"/>
      <c r="L199" s="871"/>
      <c r="M199" s="872"/>
      <c r="N199" s="162"/>
      <c r="O199" s="224"/>
      <c r="P199" s="612"/>
      <c r="Q199" s="608"/>
      <c r="R199" s="722"/>
      <c r="S199" s="730"/>
      <c r="T199" s="730"/>
      <c r="U199" s="218"/>
    </row>
    <row r="200" spans="2:21" ht="14.25" hidden="1" thickTop="1" thickBot="1" x14ac:dyDescent="0.25">
      <c r="B200" s="884" t="s">
        <v>295</v>
      </c>
      <c r="C200" s="1012"/>
      <c r="D200" s="1012"/>
      <c r="E200" s="853"/>
      <c r="F200" s="841"/>
      <c r="G200" s="861"/>
      <c r="H200" s="862"/>
      <c r="I200" s="1021"/>
      <c r="J200" s="1021"/>
      <c r="K200" s="1228"/>
      <c r="L200" s="871"/>
      <c r="M200" s="872"/>
      <c r="N200" s="162"/>
      <c r="O200" s="224"/>
      <c r="P200" s="612"/>
      <c r="Q200" s="608"/>
      <c r="R200" s="722"/>
      <c r="S200" s="730"/>
      <c r="T200" s="730"/>
      <c r="U200" s="218"/>
    </row>
    <row r="201" spans="2:21" ht="14.25" thickTop="1" thickBot="1" x14ac:dyDescent="0.25">
      <c r="B201" s="885" t="s">
        <v>285</v>
      </c>
      <c r="C201" s="1025">
        <v>159</v>
      </c>
      <c r="D201" s="576">
        <v>58</v>
      </c>
      <c r="E201" s="46" t="s">
        <v>93</v>
      </c>
      <c r="F201" s="1051">
        <v>219</v>
      </c>
      <c r="G201" s="152">
        <v>2</v>
      </c>
      <c r="H201" s="158"/>
      <c r="I201" s="601"/>
      <c r="J201" s="601"/>
      <c r="K201" s="989"/>
      <c r="L201" s="666"/>
      <c r="M201" s="659">
        <v>58</v>
      </c>
      <c r="N201" s="162"/>
      <c r="O201" s="224">
        <v>58</v>
      </c>
      <c r="P201" s="612">
        <v>58</v>
      </c>
      <c r="Q201" s="608"/>
      <c r="R201" s="722"/>
      <c r="S201" s="730"/>
      <c r="T201" s="730">
        <v>58</v>
      </c>
      <c r="U201" s="218"/>
    </row>
    <row r="202" spans="2:21" ht="14.25" thickTop="1" thickBot="1" x14ac:dyDescent="0.25">
      <c r="B202" s="319" t="s">
        <v>296</v>
      </c>
      <c r="C202" s="1025"/>
      <c r="D202" s="1013"/>
      <c r="E202" s="326" t="s">
        <v>28</v>
      </c>
      <c r="F202" s="373">
        <v>150</v>
      </c>
      <c r="G202" s="374">
        <v>4</v>
      </c>
      <c r="H202" s="701"/>
      <c r="I202" s="1010"/>
      <c r="J202" s="702"/>
      <c r="K202" s="1002"/>
      <c r="L202" s="666"/>
      <c r="M202" s="659"/>
      <c r="N202" s="162"/>
      <c r="O202" s="224"/>
      <c r="P202" s="612"/>
      <c r="Q202" s="608"/>
      <c r="R202" s="722"/>
      <c r="S202" s="730"/>
      <c r="T202" s="730"/>
      <c r="U202" s="218"/>
    </row>
    <row r="203" spans="2:21" ht="8.25" customHeight="1" thickTop="1" thickBot="1" x14ac:dyDescent="0.25">
      <c r="B203" s="318"/>
      <c r="C203" s="1025"/>
      <c r="D203" s="1013"/>
      <c r="E203" s="326" t="s">
        <v>94</v>
      </c>
      <c r="F203" s="373">
        <v>219</v>
      </c>
      <c r="G203" s="374"/>
      <c r="H203" s="701"/>
      <c r="I203" s="1010"/>
      <c r="J203" s="702"/>
      <c r="K203" s="1002"/>
      <c r="L203" s="666"/>
      <c r="M203" s="659"/>
      <c r="N203" s="162"/>
      <c r="O203" s="224"/>
      <c r="P203" s="612"/>
      <c r="Q203" s="608"/>
      <c r="R203" s="722"/>
      <c r="S203" s="730"/>
      <c r="T203" s="730"/>
      <c r="U203" s="218"/>
    </row>
    <row r="204" spans="2:21" ht="10.5" customHeight="1" thickTop="1" thickBot="1" x14ac:dyDescent="0.25">
      <c r="B204" s="319"/>
      <c r="C204" s="1026"/>
      <c r="D204" s="1013"/>
      <c r="E204" s="326" t="s">
        <v>28</v>
      </c>
      <c r="F204" s="373">
        <v>80</v>
      </c>
      <c r="G204" s="374">
        <v>2</v>
      </c>
      <c r="H204" s="701"/>
      <c r="I204" s="1010"/>
      <c r="J204" s="702"/>
      <c r="K204" s="1002"/>
      <c r="L204" s="666"/>
      <c r="M204" s="659"/>
      <c r="N204" s="162"/>
      <c r="O204" s="224"/>
      <c r="P204" s="612"/>
      <c r="Q204" s="608"/>
      <c r="R204" s="722"/>
      <c r="S204" s="730"/>
      <c r="T204" s="730"/>
      <c r="U204" s="218"/>
    </row>
    <row r="205" spans="2:21" ht="14.25" thickTop="1" thickBot="1" x14ac:dyDescent="0.25">
      <c r="B205" s="804" t="s">
        <v>99</v>
      </c>
      <c r="C205" s="1007"/>
      <c r="D205" s="1007"/>
      <c r="E205" s="326" t="s">
        <v>28</v>
      </c>
      <c r="F205" s="373">
        <v>80</v>
      </c>
      <c r="G205" s="374">
        <v>2</v>
      </c>
      <c r="H205" s="701"/>
      <c r="I205" s="1010"/>
      <c r="J205" s="702"/>
      <c r="K205" s="1002"/>
      <c r="L205" s="666"/>
      <c r="M205" s="659"/>
      <c r="N205" s="162"/>
      <c r="O205" s="224"/>
      <c r="P205" s="612"/>
      <c r="Q205" s="608"/>
      <c r="R205" s="722"/>
      <c r="S205" s="730"/>
      <c r="T205" s="730"/>
      <c r="U205" s="218"/>
    </row>
    <row r="206" spans="2:21" ht="14.25" thickTop="1" thickBot="1" x14ac:dyDescent="0.25">
      <c r="B206" s="223" t="s">
        <v>101</v>
      </c>
      <c r="C206" s="1009">
        <v>159</v>
      </c>
      <c r="D206" s="1009">
        <v>89</v>
      </c>
      <c r="E206" s="326" t="s">
        <v>28</v>
      </c>
      <c r="F206" s="373">
        <v>80</v>
      </c>
      <c r="G206" s="374">
        <v>2</v>
      </c>
      <c r="H206" s="701"/>
      <c r="I206" s="1010"/>
      <c r="J206" s="702"/>
      <c r="K206" s="1002"/>
      <c r="L206" s="666"/>
      <c r="M206" s="659">
        <v>89</v>
      </c>
      <c r="N206" s="162"/>
      <c r="O206" s="224">
        <v>89</v>
      </c>
      <c r="P206" s="612">
        <v>89</v>
      </c>
      <c r="Q206" s="608"/>
      <c r="R206" s="722"/>
      <c r="S206" s="730"/>
      <c r="T206" s="730">
        <v>89</v>
      </c>
      <c r="U206" s="218"/>
    </row>
    <row r="207" spans="2:21" ht="15.75" customHeight="1" thickTop="1" thickBot="1" x14ac:dyDescent="0.25">
      <c r="B207" s="848" t="s">
        <v>297</v>
      </c>
      <c r="C207" s="1011">
        <v>89</v>
      </c>
      <c r="D207" s="1011"/>
      <c r="E207" s="853" t="s">
        <v>28</v>
      </c>
      <c r="F207" s="841">
        <v>80</v>
      </c>
      <c r="G207" s="861">
        <v>2</v>
      </c>
      <c r="H207" s="862"/>
      <c r="I207" s="1021"/>
      <c r="J207" s="874" t="s">
        <v>423</v>
      </c>
      <c r="K207" s="886" t="s">
        <v>453</v>
      </c>
      <c r="L207" s="871"/>
      <c r="M207" s="872"/>
      <c r="N207" s="162"/>
      <c r="O207" s="224"/>
      <c r="P207" s="612"/>
      <c r="Q207" s="608"/>
      <c r="R207" s="722"/>
      <c r="S207" s="730"/>
      <c r="T207" s="730"/>
      <c r="U207" s="218"/>
    </row>
    <row r="208" spans="2:21" ht="9" customHeight="1" thickTop="1" thickBot="1" x14ac:dyDescent="0.25">
      <c r="B208" s="884" t="s">
        <v>298</v>
      </c>
      <c r="C208" s="1012"/>
      <c r="D208" s="1012"/>
      <c r="E208" s="853" t="s">
        <v>94</v>
      </c>
      <c r="F208" s="841">
        <v>89</v>
      </c>
      <c r="G208" s="861">
        <v>2</v>
      </c>
      <c r="H208" s="862"/>
      <c r="I208" s="1021"/>
      <c r="J208" s="874"/>
      <c r="K208" s="886"/>
      <c r="L208" s="871"/>
      <c r="M208" s="872"/>
      <c r="N208" s="162"/>
      <c r="O208" s="224"/>
      <c r="P208" s="612"/>
      <c r="Q208" s="608"/>
      <c r="R208" s="722"/>
      <c r="S208" s="730"/>
      <c r="T208" s="730"/>
      <c r="U208" s="218"/>
    </row>
    <row r="209" spans="2:24" ht="14.25" thickTop="1" thickBot="1" x14ac:dyDescent="0.25">
      <c r="B209" s="804" t="s">
        <v>100</v>
      </c>
      <c r="C209" s="1007">
        <v>89</v>
      </c>
      <c r="D209" s="1007"/>
      <c r="E209" s="326" t="s">
        <v>28</v>
      </c>
      <c r="F209" s="373">
        <v>80</v>
      </c>
      <c r="G209" s="374">
        <v>2</v>
      </c>
      <c r="H209" s="701"/>
      <c r="I209" s="1010"/>
      <c r="J209" s="702"/>
      <c r="K209" s="1002" t="s">
        <v>462</v>
      </c>
      <c r="L209" s="666"/>
      <c r="M209" s="659"/>
      <c r="N209" s="162"/>
      <c r="O209" s="224"/>
      <c r="P209" s="612"/>
      <c r="Q209" s="608"/>
      <c r="R209" s="722"/>
      <c r="S209" s="730"/>
      <c r="T209" s="730"/>
      <c r="U209" s="218"/>
    </row>
    <row r="210" spans="2:24" ht="14.25" thickTop="1" thickBot="1" x14ac:dyDescent="0.25">
      <c r="B210" s="223" t="s">
        <v>101</v>
      </c>
      <c r="C210" s="1009"/>
      <c r="D210" s="1009"/>
      <c r="E210" s="326" t="s">
        <v>28</v>
      </c>
      <c r="F210" s="373">
        <v>100</v>
      </c>
      <c r="G210" s="374">
        <v>2</v>
      </c>
      <c r="H210" s="701"/>
      <c r="I210" s="1010"/>
      <c r="J210" s="702"/>
      <c r="K210" s="1002"/>
      <c r="L210" s="666"/>
      <c r="M210" s="659"/>
      <c r="N210" s="162"/>
      <c r="O210" s="224"/>
      <c r="P210" s="612"/>
      <c r="Q210" s="608"/>
      <c r="R210" s="722"/>
      <c r="S210" s="730"/>
      <c r="T210" s="730"/>
      <c r="U210" s="218"/>
    </row>
    <row r="211" spans="2:24" ht="20.25" customHeight="1" thickTop="1" thickBot="1" x14ac:dyDescent="0.25">
      <c r="B211" s="804" t="s">
        <v>102</v>
      </c>
      <c r="C211" s="1007">
        <v>108</v>
      </c>
      <c r="D211" s="1007">
        <v>37</v>
      </c>
      <c r="E211" s="326" t="s">
        <v>28</v>
      </c>
      <c r="F211" s="373">
        <v>100</v>
      </c>
      <c r="G211" s="374">
        <v>2</v>
      </c>
      <c r="H211" s="1223" t="s">
        <v>326</v>
      </c>
      <c r="I211" s="1031" t="s">
        <v>401</v>
      </c>
      <c r="J211" s="702" t="s">
        <v>372</v>
      </c>
      <c r="K211" s="1230" t="s">
        <v>345</v>
      </c>
      <c r="L211" s="666"/>
      <c r="M211" s="659">
        <v>37</v>
      </c>
      <c r="N211" s="162"/>
      <c r="O211" s="224">
        <v>37</v>
      </c>
      <c r="P211" s="612"/>
      <c r="Q211" s="608">
        <v>37</v>
      </c>
      <c r="R211" s="722"/>
      <c r="S211" s="818">
        <v>37</v>
      </c>
      <c r="T211" s="730"/>
      <c r="U211" s="700" t="s">
        <v>634</v>
      </c>
    </row>
    <row r="212" spans="2:24" ht="16.5" customHeight="1" thickTop="1" thickBot="1" x14ac:dyDescent="0.25">
      <c r="B212" s="223" t="s">
        <v>103</v>
      </c>
      <c r="C212" s="1009"/>
      <c r="D212" s="1009"/>
      <c r="E212" s="326" t="s">
        <v>94</v>
      </c>
      <c r="F212" s="373">
        <v>108</v>
      </c>
      <c r="G212" s="374">
        <v>2</v>
      </c>
      <c r="H212" s="1229"/>
      <c r="I212" s="922"/>
      <c r="J212" s="919"/>
      <c r="K212" s="1231"/>
      <c r="L212" s="666"/>
      <c r="M212" s="659"/>
      <c r="N212" s="162"/>
      <c r="O212" s="224"/>
      <c r="P212" s="612"/>
      <c r="Q212" s="608"/>
      <c r="R212" s="722"/>
      <c r="S212" s="730"/>
      <c r="T212" s="730"/>
      <c r="U212" s="218"/>
    </row>
    <row r="213" spans="2:24" ht="14.25" thickTop="1" thickBot="1" x14ac:dyDescent="0.25">
      <c r="B213" s="804" t="s">
        <v>102</v>
      </c>
      <c r="C213" s="1007">
        <v>159</v>
      </c>
      <c r="D213" s="1007">
        <v>30</v>
      </c>
      <c r="E213" s="326" t="s">
        <v>28</v>
      </c>
      <c r="F213" s="373">
        <v>100</v>
      </c>
      <c r="G213" s="374">
        <v>2</v>
      </c>
      <c r="H213" s="701"/>
      <c r="I213" s="1010"/>
      <c r="J213" s="702"/>
      <c r="K213" s="1002"/>
      <c r="L213" s="666"/>
      <c r="M213" s="659">
        <v>30</v>
      </c>
      <c r="N213" s="162"/>
      <c r="O213" s="224">
        <v>30</v>
      </c>
      <c r="P213" s="612">
        <v>30</v>
      </c>
      <c r="Q213" s="608"/>
      <c r="R213" s="722"/>
      <c r="S213" s="730"/>
      <c r="T213" s="730">
        <v>30</v>
      </c>
      <c r="U213" s="218"/>
    </row>
    <row r="214" spans="2:24" ht="14.25" thickTop="1" thickBot="1" x14ac:dyDescent="0.25">
      <c r="B214" s="223" t="s">
        <v>104</v>
      </c>
      <c r="C214" s="1009">
        <v>108</v>
      </c>
      <c r="D214" s="1009">
        <v>14</v>
      </c>
      <c r="E214" s="326" t="s">
        <v>28</v>
      </c>
      <c r="F214" s="373">
        <v>100</v>
      </c>
      <c r="G214" s="374">
        <v>2</v>
      </c>
      <c r="H214" s="701"/>
      <c r="I214" s="1010"/>
      <c r="J214" s="702"/>
      <c r="K214" s="1002"/>
      <c r="L214" s="666"/>
      <c r="M214" s="659">
        <v>14</v>
      </c>
      <c r="N214" s="162"/>
      <c r="O214" s="224">
        <v>14</v>
      </c>
      <c r="P214" s="612"/>
      <c r="Q214" s="608"/>
      <c r="R214" s="722">
        <v>14</v>
      </c>
      <c r="S214" s="730">
        <v>14</v>
      </c>
      <c r="T214" s="730"/>
      <c r="U214" s="218"/>
    </row>
    <row r="215" spans="2:24" ht="27" thickTop="1" thickBot="1" x14ac:dyDescent="0.25">
      <c r="B215" s="804" t="s">
        <v>299</v>
      </c>
      <c r="C215" s="1007">
        <v>76</v>
      </c>
      <c r="D215" s="1007">
        <v>4</v>
      </c>
      <c r="E215" s="326" t="s">
        <v>28</v>
      </c>
      <c r="F215" s="373">
        <v>100</v>
      </c>
      <c r="G215" s="374">
        <v>2</v>
      </c>
      <c r="H215" s="701"/>
      <c r="I215" s="1010" t="s">
        <v>401</v>
      </c>
      <c r="J215" s="702" t="s">
        <v>372</v>
      </c>
      <c r="K215" s="1002" t="s">
        <v>412</v>
      </c>
      <c r="L215" s="666"/>
      <c r="M215" s="659">
        <v>4</v>
      </c>
      <c r="N215" s="162"/>
      <c r="O215" s="224">
        <v>4</v>
      </c>
      <c r="P215" s="612"/>
      <c r="Q215" s="608"/>
      <c r="R215" s="722">
        <v>4</v>
      </c>
      <c r="S215" s="818">
        <v>4</v>
      </c>
      <c r="T215" s="731"/>
      <c r="U215" s="648"/>
      <c r="V215" s="992"/>
      <c r="W215" s="992"/>
      <c r="X215" s="992"/>
    </row>
    <row r="216" spans="2:24" ht="27" thickTop="1" thickBot="1" x14ac:dyDescent="0.25">
      <c r="B216" s="223" t="s">
        <v>126</v>
      </c>
      <c r="C216" s="1009">
        <v>89</v>
      </c>
      <c r="D216" s="1009">
        <v>20</v>
      </c>
      <c r="E216" s="326"/>
      <c r="F216" s="373"/>
      <c r="G216" s="374"/>
      <c r="H216" s="701"/>
      <c r="I216" s="1010"/>
      <c r="J216" s="702" t="s">
        <v>372</v>
      </c>
      <c r="K216" s="1002" t="s">
        <v>413</v>
      </c>
      <c r="L216" s="666"/>
      <c r="M216" s="659">
        <v>20</v>
      </c>
      <c r="N216" s="162"/>
      <c r="O216" s="224">
        <v>20</v>
      </c>
      <c r="P216" s="612"/>
      <c r="Q216" s="608"/>
      <c r="R216" s="722">
        <v>20</v>
      </c>
      <c r="S216" s="818">
        <v>20</v>
      </c>
      <c r="T216" s="731"/>
      <c r="U216" s="648"/>
      <c r="V216" s="992"/>
      <c r="W216" s="992"/>
      <c r="X216" s="992"/>
    </row>
    <row r="217" spans="2:24" ht="27" thickTop="1" thickBot="1" x14ac:dyDescent="0.25">
      <c r="B217" s="804" t="s">
        <v>299</v>
      </c>
      <c r="C217" s="1013">
        <v>57</v>
      </c>
      <c r="D217" s="1008">
        <v>35</v>
      </c>
      <c r="E217" s="326"/>
      <c r="F217" s="373"/>
      <c r="G217" s="374"/>
      <c r="H217" s="701"/>
      <c r="I217" s="1010"/>
      <c r="J217" s="702" t="s">
        <v>372</v>
      </c>
      <c r="K217" s="1002" t="s">
        <v>414</v>
      </c>
      <c r="L217" s="666"/>
      <c r="M217" s="659">
        <v>35</v>
      </c>
      <c r="N217" s="162"/>
      <c r="O217" s="224">
        <v>35</v>
      </c>
      <c r="P217" s="612"/>
      <c r="Q217" s="608"/>
      <c r="R217" s="722">
        <v>35</v>
      </c>
      <c r="S217" s="818">
        <v>35</v>
      </c>
      <c r="T217" s="731"/>
      <c r="U217" s="648"/>
      <c r="V217" s="993"/>
      <c r="W217" s="993"/>
      <c r="X217" s="992"/>
    </row>
    <row r="218" spans="2:24" ht="24" thickTop="1" thickBot="1" x14ac:dyDescent="0.25">
      <c r="B218" s="243" t="s">
        <v>300</v>
      </c>
      <c r="C218" s="1013"/>
      <c r="D218" s="1008"/>
      <c r="E218" s="326"/>
      <c r="F218" s="373"/>
      <c r="G218" s="374"/>
      <c r="H218" s="701"/>
      <c r="I218" s="1010"/>
      <c r="J218" s="702"/>
      <c r="K218" s="1002" t="s">
        <v>407</v>
      </c>
      <c r="L218" s="666"/>
      <c r="M218" s="659"/>
      <c r="N218" s="162"/>
      <c r="O218" s="224"/>
      <c r="P218" s="612"/>
      <c r="Q218" s="608"/>
      <c r="R218" s="722"/>
      <c r="S218" s="730"/>
      <c r="T218" s="1044"/>
      <c r="U218" s="1029"/>
      <c r="V218" s="1029"/>
      <c r="W218" s="993"/>
      <c r="X218" s="992"/>
    </row>
    <row r="219" spans="2:24" ht="14.25" thickTop="1" thickBot="1" x14ac:dyDescent="0.25">
      <c r="B219" s="314" t="s">
        <v>301</v>
      </c>
      <c r="C219" s="1035">
        <v>159</v>
      </c>
      <c r="D219" s="1039">
        <v>70</v>
      </c>
      <c r="E219" s="290" t="s">
        <v>28</v>
      </c>
      <c r="F219" s="291">
        <v>100</v>
      </c>
      <c r="G219" s="292">
        <v>2</v>
      </c>
      <c r="H219" s="293"/>
      <c r="I219" s="408"/>
      <c r="J219" s="569"/>
      <c r="K219" s="566"/>
      <c r="L219" s="666"/>
      <c r="M219" s="659">
        <v>70</v>
      </c>
      <c r="N219" s="162"/>
      <c r="O219" s="224">
        <v>70</v>
      </c>
      <c r="P219" s="612">
        <v>70</v>
      </c>
      <c r="Q219" s="608"/>
      <c r="R219" s="722"/>
      <c r="S219" s="730"/>
      <c r="T219" s="731">
        <v>70</v>
      </c>
      <c r="U219" s="648"/>
      <c r="V219" s="648"/>
      <c r="W219" s="993"/>
      <c r="X219" s="992"/>
    </row>
    <row r="220" spans="2:24" ht="14.25" thickTop="1" thickBot="1" x14ac:dyDescent="0.25">
      <c r="B220" s="315" t="s">
        <v>302</v>
      </c>
      <c r="C220" s="384"/>
      <c r="D220" s="1037"/>
      <c r="E220" s="290" t="s">
        <v>28</v>
      </c>
      <c r="F220" s="291">
        <v>100</v>
      </c>
      <c r="G220" s="292">
        <v>4</v>
      </c>
      <c r="H220" s="293"/>
      <c r="I220" s="408"/>
      <c r="J220" s="569"/>
      <c r="K220" s="566"/>
      <c r="L220" s="666"/>
      <c r="M220" s="659"/>
      <c r="N220" s="162"/>
      <c r="O220" s="224"/>
      <c r="P220" s="612"/>
      <c r="Q220" s="608"/>
      <c r="R220" s="722"/>
      <c r="S220" s="730"/>
      <c r="T220" s="731"/>
      <c r="U220" s="648"/>
      <c r="V220" s="648"/>
      <c r="W220" s="993"/>
      <c r="X220" s="992"/>
    </row>
    <row r="221" spans="2:24" ht="14.25" thickTop="1" thickBot="1" x14ac:dyDescent="0.25">
      <c r="B221" s="316"/>
      <c r="C221" s="1036"/>
      <c r="D221" s="1038"/>
      <c r="E221" s="290" t="s">
        <v>28</v>
      </c>
      <c r="F221" s="291">
        <v>80</v>
      </c>
      <c r="G221" s="292">
        <v>2</v>
      </c>
      <c r="H221" s="293"/>
      <c r="I221" s="408"/>
      <c r="J221" s="569"/>
      <c r="K221" s="566"/>
      <c r="L221" s="666"/>
      <c r="M221" s="659"/>
      <c r="N221" s="162"/>
      <c r="O221" s="224"/>
      <c r="P221" s="612"/>
      <c r="Q221" s="608"/>
      <c r="R221" s="722"/>
      <c r="S221" s="730"/>
      <c r="T221" s="731"/>
      <c r="U221" s="648"/>
      <c r="V221" s="648"/>
      <c r="W221" s="993"/>
      <c r="X221" s="992"/>
    </row>
    <row r="222" spans="2:24" ht="24" customHeight="1" thickTop="1" thickBot="1" x14ac:dyDescent="0.25">
      <c r="B222" s="155" t="s">
        <v>303</v>
      </c>
      <c r="C222" s="1232">
        <v>76</v>
      </c>
      <c r="D222" s="1208">
        <v>77</v>
      </c>
      <c r="E222" s="46" t="s">
        <v>28</v>
      </c>
      <c r="F222" s="373">
        <v>100</v>
      </c>
      <c r="G222" s="374">
        <v>4</v>
      </c>
      <c r="H222" s="158" t="s">
        <v>326</v>
      </c>
      <c r="I222" s="1031" t="s">
        <v>403</v>
      </c>
      <c r="J222" s="568" t="s">
        <v>372</v>
      </c>
      <c r="K222" s="1199" t="s">
        <v>346</v>
      </c>
      <c r="L222" s="668"/>
      <c r="M222" s="659"/>
      <c r="N222" s="162"/>
      <c r="O222" s="224"/>
      <c r="P222" s="612"/>
      <c r="Q222" s="608"/>
      <c r="R222" s="722"/>
      <c r="S222" s="730"/>
      <c r="T222" s="1044"/>
      <c r="U222" s="1029"/>
      <c r="V222" s="1029"/>
      <c r="W222" s="993"/>
      <c r="X222" s="992"/>
    </row>
    <row r="223" spans="2:24" ht="12.75" customHeight="1" thickTop="1" thickBot="1" x14ac:dyDescent="0.25">
      <c r="B223" s="155"/>
      <c r="C223" s="1233"/>
      <c r="D223" s="1209"/>
      <c r="E223" s="46" t="s">
        <v>28</v>
      </c>
      <c r="F223" s="373">
        <v>80</v>
      </c>
      <c r="G223" s="374">
        <v>2</v>
      </c>
      <c r="H223" s="1236" t="s">
        <v>326</v>
      </c>
      <c r="I223" s="410"/>
      <c r="J223" s="571"/>
      <c r="K223" s="1235"/>
      <c r="L223" s="666"/>
      <c r="M223" s="659">
        <v>77</v>
      </c>
      <c r="N223" s="162"/>
      <c r="O223" s="224">
        <v>77</v>
      </c>
      <c r="P223" s="612"/>
      <c r="Q223" s="608"/>
      <c r="R223" s="722">
        <v>77</v>
      </c>
      <c r="S223" s="818">
        <v>77</v>
      </c>
      <c r="T223" s="1044"/>
      <c r="U223" s="1029"/>
      <c r="V223" s="1029"/>
      <c r="W223" s="993"/>
      <c r="X223" s="992"/>
    </row>
    <row r="224" spans="2:24" ht="17.25" customHeight="1" thickTop="1" thickBot="1" x14ac:dyDescent="0.25">
      <c r="B224" s="156" t="s">
        <v>105</v>
      </c>
      <c r="C224" s="1234"/>
      <c r="D224" s="1210"/>
      <c r="E224" s="46" t="s">
        <v>94</v>
      </c>
      <c r="F224" s="373">
        <v>76</v>
      </c>
      <c r="G224" s="374">
        <v>10</v>
      </c>
      <c r="H224" s="1198"/>
      <c r="I224" s="402"/>
      <c r="J224" s="1003"/>
      <c r="K224" s="1186"/>
      <c r="L224" s="666"/>
      <c r="M224" s="659"/>
      <c r="N224" s="162"/>
      <c r="O224" s="224"/>
      <c r="P224" s="612"/>
      <c r="Q224" s="608"/>
      <c r="R224" s="722"/>
      <c r="S224" s="730"/>
      <c r="T224" s="731"/>
      <c r="U224" s="648"/>
      <c r="V224" s="993"/>
      <c r="W224" s="993"/>
      <c r="X224" s="992"/>
    </row>
    <row r="225" spans="2:24" ht="14.25" thickTop="1" thickBot="1" x14ac:dyDescent="0.25">
      <c r="B225" s="315" t="s">
        <v>303</v>
      </c>
      <c r="C225" s="1182">
        <v>89</v>
      </c>
      <c r="D225" s="1208">
        <v>44</v>
      </c>
      <c r="E225" s="290" t="s">
        <v>28</v>
      </c>
      <c r="F225" s="291">
        <v>100</v>
      </c>
      <c r="G225" s="292">
        <v>4</v>
      </c>
      <c r="H225" s="293" t="s">
        <v>332</v>
      </c>
      <c r="I225" s="1031"/>
      <c r="J225" s="572"/>
      <c r="K225" s="1211" t="s">
        <v>333</v>
      </c>
      <c r="L225" s="666"/>
      <c r="M225" s="659"/>
      <c r="N225" s="162"/>
      <c r="O225" s="224"/>
      <c r="P225" s="612"/>
      <c r="Q225" s="608"/>
      <c r="R225" s="722"/>
      <c r="S225" s="730"/>
      <c r="T225" s="731"/>
      <c r="U225" s="648"/>
      <c r="V225" s="993"/>
      <c r="W225" s="993"/>
      <c r="X225" s="992"/>
    </row>
    <row r="226" spans="2:24" ht="12" customHeight="1" thickTop="1" thickBot="1" x14ac:dyDescent="0.25">
      <c r="B226" s="315"/>
      <c r="C226" s="1183"/>
      <c r="D226" s="1209"/>
      <c r="E226" s="290" t="s">
        <v>28</v>
      </c>
      <c r="F226" s="291">
        <v>80</v>
      </c>
      <c r="G226" s="292">
        <v>2</v>
      </c>
      <c r="H226" s="1197" t="s">
        <v>332</v>
      </c>
      <c r="I226" s="707" t="s">
        <v>403</v>
      </c>
      <c r="J226" s="1214" t="s">
        <v>372</v>
      </c>
      <c r="K226" s="1212"/>
      <c r="L226" s="666"/>
      <c r="M226" s="659">
        <v>44</v>
      </c>
      <c r="N226" s="162"/>
      <c r="O226" s="224">
        <v>44</v>
      </c>
      <c r="P226" s="612"/>
      <c r="Q226" s="608"/>
      <c r="R226" s="722">
        <v>44</v>
      </c>
      <c r="S226" s="818">
        <v>44</v>
      </c>
      <c r="T226" s="731"/>
      <c r="U226" s="992" t="s">
        <v>614</v>
      </c>
      <c r="V226" s="992"/>
      <c r="W226" s="992"/>
      <c r="X226" s="992"/>
    </row>
    <row r="227" spans="2:24" ht="15.75" customHeight="1" thickTop="1" thickBot="1" x14ac:dyDescent="0.25">
      <c r="B227" s="316" t="s">
        <v>126</v>
      </c>
      <c r="C227" s="1184"/>
      <c r="D227" s="1210"/>
      <c r="E227" s="290" t="s">
        <v>94</v>
      </c>
      <c r="F227" s="291">
        <v>89</v>
      </c>
      <c r="G227" s="292">
        <v>4</v>
      </c>
      <c r="H227" s="1198"/>
      <c r="I227" s="402"/>
      <c r="J227" s="1215"/>
      <c r="K227" s="1212"/>
      <c r="L227" s="666"/>
      <c r="M227" s="659"/>
      <c r="N227" s="162"/>
      <c r="O227" s="224"/>
      <c r="P227" s="612"/>
      <c r="Q227" s="608"/>
      <c r="R227" s="722"/>
      <c r="S227" s="730"/>
      <c r="T227" s="730"/>
      <c r="U227" s="218"/>
    </row>
    <row r="228" spans="2:24" ht="14.25" thickTop="1" thickBot="1" x14ac:dyDescent="0.25">
      <c r="B228" s="243" t="s">
        <v>303</v>
      </c>
      <c r="C228" s="1216">
        <v>89</v>
      </c>
      <c r="E228" s="290"/>
      <c r="F228" s="291"/>
      <c r="G228" s="292"/>
      <c r="H228" s="293"/>
      <c r="I228" s="408"/>
      <c r="J228" s="569"/>
      <c r="K228" s="1212"/>
      <c r="L228" s="666"/>
      <c r="M228" s="659">
        <v>39</v>
      </c>
      <c r="N228" s="162"/>
      <c r="O228" s="224">
        <v>39</v>
      </c>
      <c r="P228" s="612"/>
      <c r="Q228" s="608"/>
      <c r="R228" s="722">
        <v>39</v>
      </c>
      <c r="S228" s="818">
        <v>39</v>
      </c>
      <c r="T228" s="730"/>
      <c r="U228" s="218"/>
    </row>
    <row r="229" spans="2:24" ht="32.25" customHeight="1" thickTop="1" thickBot="1" x14ac:dyDescent="0.25">
      <c r="B229" s="320" t="s">
        <v>126</v>
      </c>
      <c r="C229" s="1217"/>
      <c r="D229" s="1040">
        <v>39</v>
      </c>
      <c r="E229" s="1218" t="s">
        <v>329</v>
      </c>
      <c r="F229" s="1219"/>
      <c r="G229" s="292"/>
      <c r="H229" s="293"/>
      <c r="I229" s="408"/>
      <c r="J229" s="569"/>
      <c r="K229" s="1213"/>
      <c r="L229" s="666"/>
      <c r="M229" s="659"/>
      <c r="N229" s="162"/>
      <c r="O229" s="224"/>
      <c r="P229" s="612"/>
      <c r="Q229" s="608"/>
      <c r="R229" s="722"/>
      <c r="S229" s="730"/>
      <c r="T229" s="730"/>
      <c r="U229" s="218"/>
    </row>
    <row r="230" spans="2:24" ht="20.25" customHeight="1" thickTop="1" thickBot="1" x14ac:dyDescent="0.25">
      <c r="B230" s="30" t="s">
        <v>99</v>
      </c>
      <c r="C230" s="1017">
        <v>89</v>
      </c>
      <c r="D230" s="1039">
        <v>78</v>
      </c>
      <c r="E230" s="3" t="s">
        <v>28</v>
      </c>
      <c r="F230" s="1051">
        <v>80</v>
      </c>
      <c r="G230" s="152">
        <v>2</v>
      </c>
      <c r="H230" s="1197" t="s">
        <v>326</v>
      </c>
      <c r="I230" s="846" t="s">
        <v>403</v>
      </c>
      <c r="J230" s="568" t="s">
        <v>372</v>
      </c>
      <c r="K230" s="1199" t="s">
        <v>354</v>
      </c>
      <c r="L230" s="666"/>
      <c r="M230" s="659">
        <v>78</v>
      </c>
      <c r="N230" s="162"/>
      <c r="O230" s="224">
        <v>78</v>
      </c>
      <c r="P230" s="612"/>
      <c r="Q230" s="608">
        <v>78</v>
      </c>
      <c r="R230" s="722"/>
      <c r="S230" s="818">
        <v>78</v>
      </c>
      <c r="T230" s="730"/>
      <c r="U230" s="700" t="s">
        <v>635</v>
      </c>
      <c r="V230" s="1085"/>
    </row>
    <row r="231" spans="2:24" ht="48" customHeight="1" thickTop="1" thickBot="1" x14ac:dyDescent="0.25">
      <c r="B231" s="163" t="s">
        <v>106</v>
      </c>
      <c r="C231" s="1048"/>
      <c r="D231" s="1048"/>
      <c r="E231" s="4" t="s">
        <v>94</v>
      </c>
      <c r="F231" s="1051">
        <v>89</v>
      </c>
      <c r="G231" s="152">
        <v>2</v>
      </c>
      <c r="H231" s="1198"/>
      <c r="I231" s="402"/>
      <c r="J231" s="1003"/>
      <c r="K231" s="1186"/>
      <c r="L231" s="666"/>
      <c r="M231" s="659"/>
      <c r="N231" s="162"/>
      <c r="O231" s="224"/>
      <c r="P231" s="612"/>
      <c r="Q231" s="608"/>
      <c r="R231" s="722"/>
      <c r="S231" s="730"/>
      <c r="T231" s="730"/>
      <c r="U231" s="218"/>
    </row>
    <row r="232" spans="2:24" ht="14.25" thickTop="1" thickBot="1" x14ac:dyDescent="0.25">
      <c r="B232" s="321" t="s">
        <v>285</v>
      </c>
      <c r="C232" s="322">
        <v>219</v>
      </c>
      <c r="D232" s="576">
        <v>30</v>
      </c>
      <c r="E232" s="290" t="s">
        <v>93</v>
      </c>
      <c r="F232" s="291">
        <v>219</v>
      </c>
      <c r="G232" s="292">
        <v>2</v>
      </c>
      <c r="H232" s="293" t="s">
        <v>359</v>
      </c>
      <c r="I232" s="408" t="s">
        <v>425</v>
      </c>
      <c r="J232" s="569"/>
      <c r="K232" s="573"/>
      <c r="L232" s="666"/>
      <c r="M232" s="659"/>
      <c r="N232" s="162"/>
      <c r="O232" s="224"/>
      <c r="P232" s="612"/>
      <c r="Q232" s="608"/>
      <c r="R232" s="722"/>
      <c r="S232" s="730"/>
      <c r="T232" s="818"/>
      <c r="U232" s="218"/>
    </row>
    <row r="233" spans="2:24" ht="27" thickTop="1" thickBot="1" x14ac:dyDescent="0.25">
      <c r="B233" s="323"/>
      <c r="C233" s="322"/>
      <c r="D233" s="384"/>
      <c r="E233" s="290" t="s">
        <v>28</v>
      </c>
      <c r="F233" s="291">
        <v>150</v>
      </c>
      <c r="G233" s="292">
        <v>4</v>
      </c>
      <c r="H233" s="293" t="s">
        <v>369</v>
      </c>
      <c r="I233" s="1054" t="s">
        <v>426</v>
      </c>
      <c r="J233" s="569" t="s">
        <v>369</v>
      </c>
      <c r="K233" s="573" t="s">
        <v>424</v>
      </c>
      <c r="L233" s="666"/>
      <c r="M233" s="661">
        <v>30</v>
      </c>
      <c r="N233" s="162"/>
      <c r="O233" s="224">
        <v>30</v>
      </c>
      <c r="P233" s="612">
        <v>30</v>
      </c>
      <c r="Q233" s="608"/>
      <c r="R233" s="722"/>
      <c r="S233" s="730"/>
      <c r="T233" s="818">
        <v>30</v>
      </c>
      <c r="U233" s="218"/>
    </row>
    <row r="234" spans="2:24" ht="14.25" thickTop="1" thickBot="1" x14ac:dyDescent="0.25">
      <c r="B234" s="323"/>
      <c r="C234" s="322"/>
      <c r="D234" s="384"/>
      <c r="E234" s="290" t="s">
        <v>94</v>
      </c>
      <c r="F234" s="291">
        <v>219</v>
      </c>
      <c r="G234" s="292"/>
      <c r="H234" s="293"/>
      <c r="I234" s="408" t="s">
        <v>427</v>
      </c>
      <c r="J234" s="569"/>
      <c r="K234" s="573"/>
      <c r="L234" s="666"/>
      <c r="M234" s="659"/>
      <c r="N234" s="162"/>
      <c r="O234" s="224"/>
      <c r="P234" s="612"/>
      <c r="Q234" s="608"/>
      <c r="R234" s="722"/>
      <c r="S234" s="730"/>
      <c r="T234" s="730"/>
      <c r="U234" s="218"/>
    </row>
    <row r="235" spans="2:24" ht="14.25" thickTop="1" thickBot="1" x14ac:dyDescent="0.25">
      <c r="B235" s="324" t="s">
        <v>304</v>
      </c>
      <c r="C235" s="325"/>
      <c r="D235" s="384"/>
      <c r="E235" s="290" t="s">
        <v>28</v>
      </c>
      <c r="F235" s="291">
        <v>100</v>
      </c>
      <c r="G235" s="292">
        <v>2</v>
      </c>
      <c r="H235" s="293"/>
      <c r="I235" s="408" t="s">
        <v>426</v>
      </c>
      <c r="J235" s="569"/>
      <c r="K235" s="573"/>
      <c r="L235" s="666"/>
      <c r="M235" s="659"/>
      <c r="N235" s="162"/>
      <c r="O235" s="224"/>
      <c r="P235" s="612"/>
      <c r="Q235" s="608"/>
      <c r="R235" s="722"/>
      <c r="S235" s="730"/>
      <c r="T235" s="730"/>
      <c r="U235" s="218"/>
      <c r="W235" t="s">
        <v>543</v>
      </c>
      <c r="X235" t="s">
        <v>544</v>
      </c>
    </row>
    <row r="236" spans="2:24" ht="14.25" thickTop="1" thickBot="1" x14ac:dyDescent="0.25">
      <c r="B236" s="1200" t="s">
        <v>305</v>
      </c>
      <c r="C236" s="1017">
        <v>89</v>
      </c>
      <c r="D236" s="1039">
        <v>29</v>
      </c>
      <c r="E236" s="326" t="s">
        <v>28</v>
      </c>
      <c r="F236" s="1051"/>
      <c r="G236" s="152">
        <v>2</v>
      </c>
      <c r="H236" s="158"/>
      <c r="I236" s="601"/>
      <c r="J236" s="1202" t="s">
        <v>482</v>
      </c>
      <c r="K236" s="1204" t="s">
        <v>483</v>
      </c>
      <c r="L236" s="666"/>
      <c r="M236" s="659">
        <v>29</v>
      </c>
      <c r="N236" s="162"/>
      <c r="O236" s="224">
        <v>29</v>
      </c>
      <c r="P236" s="612">
        <v>29</v>
      </c>
      <c r="Q236" s="608"/>
      <c r="R236" s="722"/>
      <c r="S236" s="730"/>
      <c r="T236" s="818">
        <v>29</v>
      </c>
      <c r="U236" s="218"/>
    </row>
    <row r="237" spans="2:24" ht="29.25" customHeight="1" thickTop="1" thickBot="1" x14ac:dyDescent="0.25">
      <c r="B237" s="1201"/>
      <c r="C237" s="1048"/>
      <c r="D237" s="1041"/>
      <c r="E237" s="46" t="s">
        <v>28</v>
      </c>
      <c r="F237" s="1051">
        <v>80</v>
      </c>
      <c r="G237" s="152">
        <v>2</v>
      </c>
      <c r="H237" s="158"/>
      <c r="I237" s="1054"/>
      <c r="J237" s="1203"/>
      <c r="K237" s="1205"/>
      <c r="L237" s="666"/>
      <c r="M237" s="659"/>
      <c r="N237" s="162"/>
      <c r="O237" s="224"/>
      <c r="P237" s="612"/>
      <c r="Q237" s="608"/>
      <c r="R237" s="722"/>
      <c r="S237" s="730"/>
      <c r="T237" s="730"/>
      <c r="U237" s="218"/>
    </row>
    <row r="238" spans="2:24" ht="35.25" thickTop="1" thickBot="1" x14ac:dyDescent="0.25">
      <c r="B238" s="1206" t="s">
        <v>107</v>
      </c>
      <c r="C238" s="1005">
        <v>89</v>
      </c>
      <c r="D238" s="1039">
        <v>16</v>
      </c>
      <c r="E238" s="290" t="s">
        <v>28</v>
      </c>
      <c r="F238" s="291">
        <v>80</v>
      </c>
      <c r="G238" s="292">
        <v>2</v>
      </c>
      <c r="H238" s="293"/>
      <c r="I238" s="1054"/>
      <c r="J238" s="919" t="s">
        <v>482</v>
      </c>
      <c r="K238" s="573" t="s">
        <v>494</v>
      </c>
      <c r="L238" s="666"/>
      <c r="M238" s="659">
        <v>16</v>
      </c>
      <c r="N238" s="162"/>
      <c r="O238" s="224">
        <v>16</v>
      </c>
      <c r="P238" s="612"/>
      <c r="Q238" s="608">
        <v>16</v>
      </c>
      <c r="R238" s="722"/>
      <c r="S238" s="818">
        <v>16</v>
      </c>
      <c r="T238" s="730"/>
      <c r="U238" s="700">
        <v>16</v>
      </c>
    </row>
    <row r="239" spans="2:24" ht="14.25" thickTop="1" thickBot="1" x14ac:dyDescent="0.25">
      <c r="B239" s="1207"/>
      <c r="C239" s="1038"/>
      <c r="D239" s="1038"/>
      <c r="E239" s="290"/>
      <c r="F239" s="291"/>
      <c r="G239" s="292"/>
      <c r="H239" s="293"/>
      <c r="I239" s="1054"/>
      <c r="J239" s="569"/>
      <c r="K239" s="573"/>
      <c r="L239" s="666"/>
      <c r="M239" s="659"/>
      <c r="N239" s="162"/>
      <c r="O239" s="224"/>
      <c r="P239" s="612"/>
      <c r="Q239" s="608"/>
      <c r="R239" s="722"/>
      <c r="S239" s="730"/>
      <c r="T239" s="730"/>
      <c r="U239" s="218"/>
    </row>
    <row r="240" spans="2:24" ht="24" customHeight="1" thickTop="1" thickBot="1" x14ac:dyDescent="0.25">
      <c r="B240" s="848" t="s">
        <v>306</v>
      </c>
      <c r="C240" s="1011">
        <v>89</v>
      </c>
      <c r="D240" s="1011"/>
      <c r="E240" s="853" t="s">
        <v>28</v>
      </c>
      <c r="F240" s="841">
        <v>80</v>
      </c>
      <c r="G240" s="861">
        <v>2</v>
      </c>
      <c r="H240" s="862"/>
      <c r="I240" s="1021"/>
      <c r="J240" s="874"/>
      <c r="K240" s="886" t="s">
        <v>493</v>
      </c>
      <c r="L240" s="666"/>
      <c r="M240" s="659"/>
      <c r="N240" s="162"/>
      <c r="O240" s="224"/>
      <c r="P240" s="612"/>
      <c r="Q240" s="608"/>
      <c r="R240" s="722"/>
      <c r="S240" s="730"/>
      <c r="T240" s="730"/>
      <c r="U240" s="218"/>
    </row>
    <row r="241" spans="2:21" ht="14.25" hidden="1" thickTop="1" thickBot="1" x14ac:dyDescent="0.25">
      <c r="B241" s="567" t="s">
        <v>92</v>
      </c>
      <c r="C241" s="1048"/>
      <c r="D241" s="1048"/>
      <c r="E241" s="46"/>
      <c r="F241" s="1051"/>
      <c r="G241" s="152"/>
      <c r="H241" s="158"/>
      <c r="I241" s="1054"/>
      <c r="J241" s="601"/>
      <c r="K241" s="574"/>
      <c r="L241" s="666"/>
      <c r="M241" s="659"/>
      <c r="N241" s="162"/>
      <c r="O241" s="224"/>
      <c r="P241" s="612"/>
      <c r="Q241" s="608"/>
      <c r="R241" s="722"/>
      <c r="S241" s="730"/>
      <c r="T241" s="730"/>
      <c r="U241" s="218"/>
    </row>
    <row r="242" spans="2:21" ht="33" customHeight="1" thickTop="1" thickBot="1" x14ac:dyDescent="0.25">
      <c r="B242" s="304" t="s">
        <v>305</v>
      </c>
      <c r="C242" s="1005">
        <v>219</v>
      </c>
      <c r="D242" s="1039">
        <v>41</v>
      </c>
      <c r="E242" s="290"/>
      <c r="F242" s="291"/>
      <c r="G242" s="292"/>
      <c r="H242" s="293" t="s">
        <v>369</v>
      </c>
      <c r="I242" s="1054"/>
      <c r="J242" s="408" t="s">
        <v>369</v>
      </c>
      <c r="K242" s="573" t="s">
        <v>415</v>
      </c>
      <c r="L242" s="666"/>
      <c r="M242" s="659">
        <v>41</v>
      </c>
      <c r="N242" s="162"/>
      <c r="O242" s="224">
        <v>41</v>
      </c>
      <c r="P242" s="612">
        <v>41</v>
      </c>
      <c r="Q242" s="608"/>
      <c r="R242" s="722"/>
      <c r="S242" s="730"/>
      <c r="T242" s="818">
        <v>41</v>
      </c>
      <c r="U242" s="218"/>
    </row>
    <row r="243" spans="2:21" ht="12.75" customHeight="1" thickTop="1" thickBot="1" x14ac:dyDescent="0.25">
      <c r="B243" s="305" t="s">
        <v>307</v>
      </c>
      <c r="C243" s="1038"/>
      <c r="D243" s="1038"/>
      <c r="E243" s="290"/>
      <c r="F243" s="291"/>
      <c r="G243" s="292"/>
      <c r="H243" s="293"/>
      <c r="I243" s="1054"/>
      <c r="J243" s="408"/>
      <c r="K243" s="990"/>
      <c r="L243" s="666"/>
      <c r="M243" s="659"/>
      <c r="N243" s="162"/>
      <c r="O243" s="224"/>
      <c r="P243" s="612"/>
      <c r="Q243" s="608"/>
      <c r="R243" s="722"/>
      <c r="S243" s="730"/>
      <c r="T243" s="730"/>
      <c r="U243" s="218"/>
    </row>
    <row r="244" spans="2:21" ht="19.5" customHeight="1" thickTop="1" thickBot="1" x14ac:dyDescent="0.25">
      <c r="B244" s="30" t="s">
        <v>308</v>
      </c>
      <c r="C244" s="1017">
        <v>89</v>
      </c>
      <c r="D244" s="1039">
        <v>42</v>
      </c>
      <c r="E244" s="46" t="s">
        <v>28</v>
      </c>
      <c r="F244" s="1051">
        <v>80</v>
      </c>
      <c r="G244" s="152">
        <v>2</v>
      </c>
      <c r="H244" s="293" t="s">
        <v>332</v>
      </c>
      <c r="I244" s="846" t="s">
        <v>403</v>
      </c>
      <c r="J244" s="1034" t="s">
        <v>372</v>
      </c>
      <c r="K244" s="1185" t="s">
        <v>344</v>
      </c>
      <c r="L244" s="666"/>
      <c r="M244" s="659">
        <v>42</v>
      </c>
      <c r="N244" s="162"/>
      <c r="O244" s="224">
        <v>42</v>
      </c>
      <c r="P244" s="612"/>
      <c r="Q244" s="608">
        <v>42</v>
      </c>
      <c r="R244" s="722"/>
      <c r="S244" s="818">
        <v>42</v>
      </c>
      <c r="T244" s="730"/>
      <c r="U244" s="700">
        <v>44</v>
      </c>
    </row>
    <row r="245" spans="2:21" ht="18" customHeight="1" thickTop="1" thickBot="1" x14ac:dyDescent="0.25">
      <c r="B245" s="163" t="s">
        <v>108</v>
      </c>
      <c r="C245" s="1048"/>
      <c r="D245" s="1048"/>
      <c r="E245" s="46" t="s">
        <v>94</v>
      </c>
      <c r="F245" s="1051">
        <v>89</v>
      </c>
      <c r="G245" s="152">
        <v>2</v>
      </c>
      <c r="H245" s="293" t="s">
        <v>332</v>
      </c>
      <c r="I245" s="1054"/>
      <c r="J245" s="408"/>
      <c r="K245" s="1186"/>
      <c r="L245" s="666"/>
      <c r="M245" s="659"/>
      <c r="N245" s="162"/>
      <c r="O245" s="224"/>
      <c r="P245" s="612"/>
      <c r="Q245" s="608"/>
      <c r="R245" s="722"/>
      <c r="S245" s="730"/>
      <c r="T245" s="730"/>
      <c r="U245" s="218"/>
    </row>
    <row r="246" spans="2:21" ht="18" customHeight="1" thickTop="1" thickBot="1" x14ac:dyDescent="0.25">
      <c r="B246" s="375" t="s">
        <v>370</v>
      </c>
      <c r="C246" s="376">
        <v>219</v>
      </c>
      <c r="D246" s="1040">
        <v>30</v>
      </c>
      <c r="E246" s="377" t="s">
        <v>28</v>
      </c>
      <c r="F246" s="378"/>
      <c r="G246" s="379"/>
      <c r="H246" s="380"/>
      <c r="I246" s="847" t="s">
        <v>428</v>
      </c>
      <c r="J246" s="408" t="s">
        <v>369</v>
      </c>
      <c r="K246" s="1187" t="s">
        <v>424</v>
      </c>
      <c r="L246" s="666"/>
      <c r="M246" s="659">
        <v>30</v>
      </c>
      <c r="N246" s="162"/>
      <c r="O246" s="224">
        <v>30</v>
      </c>
      <c r="P246" s="612">
        <v>30</v>
      </c>
      <c r="Q246" s="608"/>
      <c r="R246" s="722"/>
      <c r="S246" s="730"/>
      <c r="T246" s="818">
        <v>30</v>
      </c>
      <c r="U246" s="218"/>
    </row>
    <row r="247" spans="2:21" ht="18" customHeight="1" thickTop="1" thickBot="1" x14ac:dyDescent="0.25">
      <c r="B247" s="375" t="s">
        <v>371</v>
      </c>
      <c r="C247" s="376"/>
      <c r="D247" s="376"/>
      <c r="E247" s="377"/>
      <c r="F247" s="378"/>
      <c r="G247" s="379"/>
      <c r="H247" s="380"/>
      <c r="I247" s="847"/>
      <c r="J247" s="411"/>
      <c r="K247" s="1188"/>
      <c r="L247" s="666"/>
      <c r="M247" s="659"/>
      <c r="N247" s="162"/>
      <c r="O247" s="224"/>
      <c r="P247" s="612"/>
      <c r="Q247" s="608"/>
      <c r="R247" s="722"/>
      <c r="S247" s="730"/>
      <c r="T247" s="730"/>
      <c r="U247" s="218"/>
    </row>
    <row r="248" spans="2:21" ht="25.5" customHeight="1" thickTop="1" thickBot="1" x14ac:dyDescent="0.25">
      <c r="B248" s="304" t="s">
        <v>309</v>
      </c>
      <c r="C248" s="1005">
        <v>57</v>
      </c>
      <c r="D248" s="1039">
        <v>36</v>
      </c>
      <c r="E248" s="290" t="s">
        <v>28</v>
      </c>
      <c r="F248" s="291">
        <v>50</v>
      </c>
      <c r="G248" s="292">
        <v>2</v>
      </c>
      <c r="H248" s="293" t="s">
        <v>332</v>
      </c>
      <c r="I248" s="846" t="s">
        <v>403</v>
      </c>
      <c r="J248" s="1034" t="s">
        <v>372</v>
      </c>
      <c r="K248" s="1189" t="s">
        <v>342</v>
      </c>
      <c r="L248" s="666"/>
      <c r="M248" s="659">
        <v>36</v>
      </c>
      <c r="N248" s="162"/>
      <c r="O248" s="224">
        <v>36</v>
      </c>
      <c r="P248" s="612"/>
      <c r="Q248" s="608">
        <v>36</v>
      </c>
      <c r="R248" s="722"/>
      <c r="S248" s="818">
        <v>36</v>
      </c>
      <c r="T248" s="730"/>
      <c r="U248" s="700">
        <v>33</v>
      </c>
    </row>
    <row r="249" spans="2:21" ht="10.5" customHeight="1" thickTop="1" thickBot="1" x14ac:dyDescent="0.25">
      <c r="B249" s="305" t="s">
        <v>106</v>
      </c>
      <c r="C249" s="1038"/>
      <c r="D249" s="1009"/>
      <c r="E249" s="290" t="s">
        <v>94</v>
      </c>
      <c r="F249" s="291">
        <v>57</v>
      </c>
      <c r="G249" s="292">
        <v>4</v>
      </c>
      <c r="H249" s="293" t="s">
        <v>332</v>
      </c>
      <c r="I249" s="1054"/>
      <c r="J249" s="408"/>
      <c r="K249" s="1190"/>
      <c r="L249" s="666"/>
      <c r="M249" s="659"/>
      <c r="N249" s="162"/>
      <c r="O249" s="224"/>
      <c r="P249" s="612"/>
      <c r="Q249" s="608"/>
      <c r="R249" s="722"/>
      <c r="S249" s="730"/>
      <c r="T249" s="730"/>
      <c r="U249" s="218"/>
    </row>
    <row r="250" spans="2:21" ht="11.25" customHeight="1" thickTop="1" thickBot="1" x14ac:dyDescent="0.25">
      <c r="B250" s="30" t="s">
        <v>310</v>
      </c>
      <c r="C250" s="1017">
        <v>219</v>
      </c>
      <c r="D250" s="1039">
        <v>68</v>
      </c>
      <c r="E250" s="46" t="s">
        <v>28</v>
      </c>
      <c r="F250" s="1051">
        <v>50</v>
      </c>
      <c r="G250" s="152">
        <v>2</v>
      </c>
      <c r="H250" s="158" t="s">
        <v>369</v>
      </c>
      <c r="I250" s="1054"/>
      <c r="J250" s="601" t="s">
        <v>369</v>
      </c>
      <c r="K250" s="1191" t="s">
        <v>416</v>
      </c>
      <c r="L250" s="666"/>
      <c r="M250" s="659"/>
      <c r="N250" s="162"/>
      <c r="O250" s="224"/>
      <c r="P250" s="612"/>
      <c r="Q250" s="608"/>
      <c r="R250" s="722"/>
      <c r="S250" s="730"/>
      <c r="T250" s="730"/>
      <c r="U250" s="218"/>
    </row>
    <row r="251" spans="2:21" ht="28.5" customHeight="1" thickTop="1" thickBot="1" x14ac:dyDescent="0.25">
      <c r="B251" s="163" t="s">
        <v>311</v>
      </c>
      <c r="C251" s="1048"/>
      <c r="D251" s="1048"/>
      <c r="E251" s="46" t="s">
        <v>34</v>
      </c>
      <c r="F251" s="1051">
        <v>40</v>
      </c>
      <c r="G251" s="152">
        <v>2</v>
      </c>
      <c r="H251" s="158"/>
      <c r="I251" s="1054"/>
      <c r="J251" s="601"/>
      <c r="K251" s="1192"/>
      <c r="L251" s="666"/>
      <c r="M251" s="659">
        <v>68</v>
      </c>
      <c r="N251" s="162"/>
      <c r="O251" s="224">
        <v>68</v>
      </c>
      <c r="P251" s="612">
        <v>68</v>
      </c>
      <c r="Q251" s="608"/>
      <c r="R251" s="722"/>
      <c r="S251" s="730"/>
      <c r="T251" s="818">
        <v>68</v>
      </c>
      <c r="U251" s="218"/>
    </row>
    <row r="252" spans="2:21" ht="14.25" thickTop="1" thickBot="1" x14ac:dyDescent="0.25">
      <c r="B252" s="329" t="s">
        <v>312</v>
      </c>
      <c r="C252" s="1193">
        <v>133</v>
      </c>
      <c r="D252" s="1195">
        <v>10</v>
      </c>
      <c r="E252" s="330" t="s">
        <v>93</v>
      </c>
      <c r="F252" s="331">
        <v>250</v>
      </c>
      <c r="G252" s="331">
        <v>2</v>
      </c>
      <c r="H252" s="332"/>
      <c r="I252" s="412" t="s">
        <v>425</v>
      </c>
      <c r="J252" s="412"/>
      <c r="K252" s="383"/>
      <c r="L252" s="666"/>
      <c r="M252" s="659"/>
      <c r="N252" s="162"/>
      <c r="O252" s="224"/>
      <c r="P252" s="612"/>
      <c r="Q252" s="608"/>
      <c r="R252" s="722"/>
      <c r="S252" s="730"/>
      <c r="T252" s="730"/>
      <c r="U252" s="218"/>
    </row>
    <row r="253" spans="2:21" ht="14.25" thickTop="1" thickBot="1" x14ac:dyDescent="0.25">
      <c r="B253" s="333"/>
      <c r="C253" s="1194"/>
      <c r="D253" s="1196"/>
      <c r="E253" s="290" t="s">
        <v>28</v>
      </c>
      <c r="F253" s="291">
        <v>150</v>
      </c>
      <c r="G253" s="292">
        <v>4</v>
      </c>
      <c r="H253" s="293"/>
      <c r="I253" s="408" t="s">
        <v>429</v>
      </c>
      <c r="J253" s="408"/>
      <c r="K253" s="381"/>
      <c r="L253" s="666"/>
      <c r="M253" s="659">
        <v>10</v>
      </c>
      <c r="N253" s="162"/>
      <c r="O253" s="224">
        <v>10</v>
      </c>
      <c r="P253" s="612">
        <v>10</v>
      </c>
      <c r="Q253" s="608"/>
      <c r="R253" s="722"/>
      <c r="S253" s="730"/>
      <c r="T253" s="730">
        <v>10</v>
      </c>
      <c r="U253" s="218"/>
    </row>
    <row r="254" spans="2:21" ht="14.25" thickTop="1" thickBot="1" x14ac:dyDescent="0.25">
      <c r="B254" s="333"/>
      <c r="C254" s="1194"/>
      <c r="D254" s="1196"/>
      <c r="E254" s="290" t="s">
        <v>109</v>
      </c>
      <c r="F254" s="291">
        <v>50</v>
      </c>
      <c r="G254" s="292"/>
      <c r="H254" s="293"/>
      <c r="I254" s="408"/>
      <c r="J254" s="408"/>
      <c r="K254" s="381"/>
      <c r="L254" s="666"/>
      <c r="M254" s="659"/>
      <c r="N254" s="162"/>
      <c r="O254" s="224"/>
      <c r="P254" s="612"/>
      <c r="Q254" s="608"/>
      <c r="R254" s="722"/>
      <c r="S254" s="730"/>
      <c r="T254" s="730"/>
      <c r="U254" s="218"/>
    </row>
    <row r="255" spans="2:21" ht="39.75" thickTop="1" thickBot="1" x14ac:dyDescent="0.25">
      <c r="B255" s="333" t="s">
        <v>313</v>
      </c>
      <c r="C255" s="327">
        <v>108</v>
      </c>
      <c r="D255" s="575">
        <v>72</v>
      </c>
      <c r="E255" s="328"/>
      <c r="F255" s="328"/>
      <c r="G255" s="328"/>
      <c r="H255" s="327"/>
      <c r="I255" s="887"/>
      <c r="J255" s="413" t="s">
        <v>548</v>
      </c>
      <c r="K255" s="762" t="s">
        <v>549</v>
      </c>
      <c r="L255" s="666"/>
      <c r="M255" s="659">
        <v>72</v>
      </c>
      <c r="N255" s="162"/>
      <c r="O255" s="224">
        <v>72</v>
      </c>
      <c r="P255" s="612">
        <v>72</v>
      </c>
      <c r="Q255" s="608"/>
      <c r="R255" s="722"/>
      <c r="S255" s="730"/>
      <c r="T255" s="730">
        <v>72</v>
      </c>
      <c r="U255" s="218"/>
    </row>
    <row r="256" spans="2:21" ht="14.25" thickTop="1" thickBot="1" x14ac:dyDescent="0.25">
      <c r="B256" s="154" t="s">
        <v>314</v>
      </c>
      <c r="C256" s="1177">
        <v>108</v>
      </c>
      <c r="D256" s="1040">
        <v>60</v>
      </c>
      <c r="E256" s="46" t="s">
        <v>28</v>
      </c>
      <c r="F256" s="1051">
        <v>100</v>
      </c>
      <c r="G256" s="152">
        <v>4</v>
      </c>
      <c r="H256" s="158"/>
      <c r="I256" s="601"/>
      <c r="J256" s="601"/>
      <c r="K256" s="382"/>
      <c r="L256" s="666"/>
      <c r="M256" s="659">
        <v>60</v>
      </c>
      <c r="N256" s="162"/>
      <c r="O256" s="224">
        <v>60</v>
      </c>
      <c r="P256" s="612">
        <v>60</v>
      </c>
      <c r="Q256" s="608"/>
      <c r="R256" s="722"/>
      <c r="S256" s="730"/>
      <c r="T256" s="730">
        <v>60</v>
      </c>
      <c r="U256" s="218"/>
    </row>
    <row r="257" spans="2:21" ht="14.25" thickTop="1" thickBot="1" x14ac:dyDescent="0.25">
      <c r="B257" s="155"/>
      <c r="C257" s="1178"/>
      <c r="D257" s="1180"/>
      <c r="E257" s="46" t="s">
        <v>28</v>
      </c>
      <c r="F257" s="1051">
        <v>80</v>
      </c>
      <c r="G257" s="152">
        <v>2</v>
      </c>
      <c r="H257" s="158"/>
      <c r="I257" s="601"/>
      <c r="J257" s="601"/>
      <c r="K257" s="382"/>
      <c r="L257" s="666"/>
      <c r="M257" s="659"/>
      <c r="N257" s="162"/>
      <c r="O257" s="224"/>
      <c r="P257" s="612"/>
      <c r="Q257" s="608"/>
      <c r="R257" s="722"/>
      <c r="S257" s="730"/>
      <c r="T257" s="730"/>
      <c r="U257" s="218"/>
    </row>
    <row r="258" spans="2:21" ht="14.25" thickTop="1" thickBot="1" x14ac:dyDescent="0.25">
      <c r="B258" s="155" t="s">
        <v>315</v>
      </c>
      <c r="C258" s="1178"/>
      <c r="D258" s="1180"/>
      <c r="E258" s="46" t="s">
        <v>28</v>
      </c>
      <c r="F258" s="1051">
        <v>100</v>
      </c>
      <c r="G258" s="152">
        <v>2</v>
      </c>
      <c r="H258" s="158"/>
      <c r="I258" s="601"/>
      <c r="J258" s="601"/>
      <c r="K258" s="382"/>
      <c r="L258" s="666"/>
      <c r="M258" s="659"/>
      <c r="N258" s="162"/>
      <c r="O258" s="224"/>
      <c r="P258" s="612"/>
      <c r="Q258" s="608"/>
      <c r="R258" s="722"/>
      <c r="S258" s="730"/>
      <c r="T258" s="730"/>
      <c r="U258" s="218"/>
    </row>
    <row r="259" spans="2:21" ht="14.25" thickTop="1" thickBot="1" x14ac:dyDescent="0.25">
      <c r="B259" s="156"/>
      <c r="C259" s="1179"/>
      <c r="D259" s="1181"/>
      <c r="E259" s="46" t="s">
        <v>28</v>
      </c>
      <c r="F259" s="1051">
        <v>50</v>
      </c>
      <c r="G259" s="152">
        <v>2</v>
      </c>
      <c r="H259" s="158"/>
      <c r="I259" s="601"/>
      <c r="J259" s="601"/>
      <c r="K259" s="382"/>
      <c r="L259" s="666"/>
      <c r="M259" s="659"/>
      <c r="N259" s="162"/>
      <c r="O259" s="224"/>
      <c r="P259" s="612"/>
      <c r="Q259" s="608"/>
      <c r="R259" s="722"/>
      <c r="S259" s="730"/>
      <c r="T259" s="730"/>
      <c r="U259" s="218"/>
    </row>
    <row r="260" spans="2:21" ht="14.25" thickTop="1" thickBot="1" x14ac:dyDescent="0.25">
      <c r="B260" s="315" t="s">
        <v>110</v>
      </c>
      <c r="C260" s="1182">
        <v>57</v>
      </c>
      <c r="D260" s="1040">
        <v>40</v>
      </c>
      <c r="E260" s="290" t="s">
        <v>28</v>
      </c>
      <c r="F260" s="291">
        <v>57</v>
      </c>
      <c r="G260" s="292">
        <v>4</v>
      </c>
      <c r="H260" s="293"/>
      <c r="I260" s="408"/>
      <c r="J260" s="408"/>
      <c r="K260" s="381"/>
      <c r="L260" s="666"/>
      <c r="M260" s="659">
        <v>40</v>
      </c>
      <c r="N260" s="162"/>
      <c r="O260" s="224">
        <v>40</v>
      </c>
      <c r="P260" s="612"/>
      <c r="Q260" s="608"/>
      <c r="R260" s="722">
        <v>40</v>
      </c>
      <c r="S260" s="730">
        <v>40</v>
      </c>
      <c r="T260" s="730"/>
      <c r="U260" s="218"/>
    </row>
    <row r="261" spans="2:21" ht="14.25" thickTop="1" thickBot="1" x14ac:dyDescent="0.25">
      <c r="B261" s="315"/>
      <c r="C261" s="1183"/>
      <c r="D261" s="1180"/>
      <c r="E261" s="290" t="s">
        <v>28</v>
      </c>
      <c r="F261" s="291">
        <v>80</v>
      </c>
      <c r="G261" s="292">
        <v>2</v>
      </c>
      <c r="H261" s="293"/>
      <c r="I261" s="408"/>
      <c r="J261" s="408"/>
      <c r="K261" s="381"/>
      <c r="L261" s="666"/>
      <c r="M261" s="659"/>
      <c r="N261" s="162"/>
      <c r="O261" s="224"/>
      <c r="P261" s="612"/>
      <c r="Q261" s="608"/>
      <c r="R261" s="722"/>
      <c r="S261" s="730"/>
      <c r="T261" s="730"/>
      <c r="U261" s="218"/>
    </row>
    <row r="262" spans="2:21" ht="14.25" thickTop="1" thickBot="1" x14ac:dyDescent="0.25">
      <c r="B262" s="316" t="s">
        <v>111</v>
      </c>
      <c r="C262" s="1184"/>
      <c r="D262" s="1181"/>
      <c r="E262" s="290"/>
      <c r="F262" s="291"/>
      <c r="G262" s="292"/>
      <c r="H262" s="293"/>
      <c r="I262" s="408"/>
      <c r="J262" s="408"/>
      <c r="K262" s="381"/>
      <c r="L262" s="666"/>
      <c r="M262" s="659"/>
      <c r="N262" s="162"/>
      <c r="O262" s="224"/>
      <c r="P262" s="612"/>
      <c r="Q262" s="608"/>
      <c r="R262" s="722"/>
      <c r="S262" s="730"/>
      <c r="T262" s="730"/>
      <c r="U262" s="218"/>
    </row>
    <row r="263" spans="2:21" ht="14.25" thickTop="1" thickBot="1" x14ac:dyDescent="0.25">
      <c r="B263" s="155" t="s">
        <v>316</v>
      </c>
      <c r="C263" s="1177">
        <v>57</v>
      </c>
      <c r="D263" s="1040">
        <v>80</v>
      </c>
      <c r="E263" s="46" t="s">
        <v>28</v>
      </c>
      <c r="F263" s="1051">
        <v>100</v>
      </c>
      <c r="G263" s="152">
        <v>4</v>
      </c>
      <c r="H263" s="158"/>
      <c r="I263" s="601"/>
      <c r="J263" s="601"/>
      <c r="K263" s="382"/>
      <c r="L263" s="666"/>
      <c r="M263" s="661">
        <v>80</v>
      </c>
      <c r="N263" s="162"/>
      <c r="O263" s="224">
        <v>80</v>
      </c>
      <c r="P263" s="612">
        <v>80</v>
      </c>
      <c r="Q263" s="608"/>
      <c r="R263" s="722"/>
      <c r="S263" s="730"/>
      <c r="T263" s="730">
        <v>80</v>
      </c>
      <c r="U263" s="218"/>
    </row>
    <row r="264" spans="2:21" ht="14.25" thickTop="1" thickBot="1" x14ac:dyDescent="0.25">
      <c r="B264" s="155"/>
      <c r="C264" s="1178"/>
      <c r="D264" s="1180"/>
      <c r="E264" s="46" t="s">
        <v>28</v>
      </c>
      <c r="F264" s="1051">
        <v>80</v>
      </c>
      <c r="G264" s="152">
        <v>2</v>
      </c>
      <c r="H264" s="158"/>
      <c r="I264" s="601"/>
      <c r="J264" s="601"/>
      <c r="K264" s="382"/>
      <c r="L264" s="666"/>
      <c r="M264" s="659"/>
      <c r="N264" s="162"/>
      <c r="O264" s="224"/>
      <c r="P264" s="612"/>
      <c r="Q264" s="608"/>
      <c r="R264" s="722"/>
      <c r="S264" s="730"/>
      <c r="T264" s="730"/>
      <c r="U264" s="218"/>
    </row>
    <row r="265" spans="2:21" ht="14.25" thickTop="1" thickBot="1" x14ac:dyDescent="0.25">
      <c r="B265" s="156" t="s">
        <v>317</v>
      </c>
      <c r="C265" s="1179"/>
      <c r="D265" s="1181"/>
      <c r="E265" s="46" t="s">
        <v>36</v>
      </c>
      <c r="F265" s="1051">
        <v>50</v>
      </c>
      <c r="G265" s="152">
        <v>2</v>
      </c>
      <c r="H265" s="158"/>
      <c r="I265" s="601"/>
      <c r="J265" s="601"/>
      <c r="K265" s="382"/>
      <c r="L265" s="666"/>
      <c r="M265" s="659"/>
      <c r="N265" s="162"/>
      <c r="O265" s="224"/>
      <c r="P265" s="612"/>
      <c r="Q265" s="608"/>
      <c r="R265" s="722"/>
      <c r="S265" s="730"/>
      <c r="T265" s="730"/>
      <c r="U265" s="218"/>
    </row>
    <row r="266" spans="2:21" ht="27" thickTop="1" thickBot="1" x14ac:dyDescent="0.25">
      <c r="B266" s="304" t="s">
        <v>318</v>
      </c>
      <c r="C266" s="1164">
        <v>57</v>
      </c>
      <c r="D266" s="1039">
        <v>12</v>
      </c>
      <c r="E266" s="290" t="s">
        <v>36</v>
      </c>
      <c r="F266" s="291">
        <v>50</v>
      </c>
      <c r="G266" s="292">
        <v>2</v>
      </c>
      <c r="H266" s="293" t="s">
        <v>357</v>
      </c>
      <c r="I266" s="1054"/>
      <c r="J266" s="408" t="s">
        <v>468</v>
      </c>
      <c r="K266" s="566" t="s">
        <v>358</v>
      </c>
      <c r="L266" s="666"/>
      <c r="M266" s="659">
        <v>12</v>
      </c>
      <c r="N266" s="162"/>
      <c r="O266" s="224">
        <v>12</v>
      </c>
      <c r="P266" s="612"/>
      <c r="Q266" s="608"/>
      <c r="R266" s="722">
        <v>12</v>
      </c>
      <c r="S266" s="730">
        <v>12</v>
      </c>
      <c r="T266" s="730"/>
      <c r="U266" s="218"/>
    </row>
    <row r="267" spans="2:21" ht="14.25" thickTop="1" thickBot="1" x14ac:dyDescent="0.25">
      <c r="B267" s="305" t="s">
        <v>112</v>
      </c>
      <c r="C267" s="1165"/>
      <c r="D267" s="1009"/>
      <c r="E267" s="290"/>
      <c r="F267" s="291"/>
      <c r="G267" s="292"/>
      <c r="H267" s="293"/>
      <c r="I267" s="408"/>
      <c r="J267" s="408"/>
      <c r="K267" s="381"/>
      <c r="L267" s="666"/>
      <c r="M267" s="659"/>
      <c r="N267" s="162"/>
      <c r="O267" s="224"/>
      <c r="P267" s="612"/>
      <c r="Q267" s="608"/>
      <c r="R267" s="722"/>
      <c r="S267" s="730"/>
      <c r="T267" s="730"/>
      <c r="U267" s="218"/>
    </row>
    <row r="268" spans="2:21" ht="14.25" thickTop="1" thickBot="1" x14ac:dyDescent="0.25">
      <c r="B268" s="243" t="s">
        <v>464</v>
      </c>
      <c r="C268" s="970">
        <v>76</v>
      </c>
      <c r="D268" s="1008">
        <v>20</v>
      </c>
      <c r="E268" s="326"/>
      <c r="F268" s="373"/>
      <c r="G268" s="374"/>
      <c r="H268" s="701"/>
      <c r="I268" s="1010"/>
      <c r="J268" s="1010"/>
      <c r="K268" s="914"/>
      <c r="L268" s="666"/>
      <c r="M268" s="659">
        <v>20</v>
      </c>
      <c r="N268" s="162"/>
      <c r="O268" s="224">
        <v>20</v>
      </c>
      <c r="P268" s="612">
        <v>20</v>
      </c>
      <c r="Q268" s="608"/>
      <c r="R268" s="722"/>
      <c r="S268" s="730"/>
      <c r="T268" s="730">
        <v>20</v>
      </c>
      <c r="U268" s="218"/>
    </row>
    <row r="269" spans="2:21" ht="14.25" thickTop="1" thickBot="1" x14ac:dyDescent="0.25">
      <c r="B269" s="971"/>
      <c r="C269" s="972"/>
      <c r="D269" s="1008"/>
      <c r="E269" s="218"/>
      <c r="F269" s="705"/>
      <c r="G269" s="706"/>
      <c r="H269" s="1007"/>
      <c r="I269" s="707"/>
      <c r="J269" s="707"/>
      <c r="K269" s="973"/>
      <c r="L269" s="666"/>
      <c r="M269" s="659"/>
      <c r="N269" s="162"/>
      <c r="O269" s="224"/>
      <c r="P269" s="612"/>
      <c r="Q269" s="608"/>
      <c r="R269" s="722"/>
      <c r="S269" s="730"/>
      <c r="T269" s="730"/>
      <c r="U269" s="218"/>
    </row>
    <row r="270" spans="2:21" ht="14.25" thickTop="1" thickBot="1" x14ac:dyDescent="0.25">
      <c r="B270" s="885" t="s">
        <v>319</v>
      </c>
      <c r="C270" s="1166">
        <v>76</v>
      </c>
      <c r="D270" s="1168">
        <v>32</v>
      </c>
      <c r="E270" s="925"/>
      <c r="F270" s="926"/>
      <c r="G270" s="926"/>
      <c r="H270" s="917"/>
      <c r="I270" s="927"/>
      <c r="J270" s="927"/>
      <c r="K270" s="974"/>
      <c r="L270" s="666"/>
      <c r="M270" s="663">
        <v>32</v>
      </c>
      <c r="N270" s="162"/>
      <c r="O270" s="224">
        <v>32</v>
      </c>
      <c r="P270" s="612"/>
      <c r="Q270" s="608"/>
      <c r="R270" s="722">
        <v>32</v>
      </c>
      <c r="S270" s="730">
        <v>32</v>
      </c>
      <c r="T270" s="730"/>
      <c r="U270" s="218"/>
    </row>
    <row r="271" spans="2:21" ht="13.5" thickTop="1" x14ac:dyDescent="0.2">
      <c r="B271" s="1170" t="s">
        <v>463</v>
      </c>
      <c r="C271" s="1167"/>
      <c r="D271" s="1169"/>
      <c r="E271" s="218"/>
      <c r="F271" s="705"/>
      <c r="G271" s="706"/>
      <c r="H271" s="1007"/>
      <c r="I271" s="707"/>
      <c r="J271" s="707"/>
      <c r="K271" s="973"/>
      <c r="L271" s="669"/>
      <c r="M271" s="672"/>
      <c r="N271" s="655"/>
      <c r="O271" s="224"/>
      <c r="P271" s="612"/>
      <c r="Q271" s="608"/>
      <c r="R271" s="722"/>
      <c r="S271" s="730"/>
      <c r="T271" s="730"/>
      <c r="U271" s="218"/>
    </row>
    <row r="272" spans="2:21" x14ac:dyDescent="0.2">
      <c r="B272" s="1171"/>
      <c r="C272" s="802"/>
      <c r="D272" s="802"/>
      <c r="E272" s="1057"/>
      <c r="F272" s="1057"/>
      <c r="G272" s="1057"/>
      <c r="H272" s="802"/>
      <c r="I272" s="802"/>
      <c r="J272" s="802"/>
      <c r="K272" s="975"/>
      <c r="L272" s="670"/>
      <c r="M272" s="670"/>
      <c r="N272" s="655"/>
      <c r="O272" s="224"/>
      <c r="P272" s="612"/>
      <c r="Q272" s="608"/>
      <c r="R272" s="722"/>
      <c r="S272" s="730"/>
      <c r="T272" s="730"/>
      <c r="U272" s="218"/>
    </row>
    <row r="273" spans="2:26" ht="38.25" x14ac:dyDescent="0.2">
      <c r="B273" s="593" t="s">
        <v>466</v>
      </c>
      <c r="C273" s="856">
        <v>42</v>
      </c>
      <c r="D273" s="856"/>
      <c r="E273" s="855"/>
      <c r="F273" s="855"/>
      <c r="G273" s="855"/>
      <c r="H273" s="856"/>
      <c r="I273" s="856"/>
      <c r="J273" s="856"/>
      <c r="K273" s="858"/>
      <c r="L273" s="888"/>
      <c r="M273" s="888"/>
      <c r="N273" s="655"/>
      <c r="O273" s="224"/>
      <c r="P273" s="612"/>
      <c r="Q273" s="608"/>
      <c r="R273" s="722"/>
      <c r="S273" s="730"/>
      <c r="T273" s="730"/>
      <c r="U273" s="218"/>
    </row>
    <row r="274" spans="2:26" x14ac:dyDescent="0.2">
      <c r="B274" s="304" t="s">
        <v>541</v>
      </c>
      <c r="C274" s="1059">
        <v>57</v>
      </c>
      <c r="D274" s="1044">
        <v>9</v>
      </c>
      <c r="E274" s="162"/>
      <c r="F274" s="162"/>
      <c r="G274" s="162"/>
      <c r="H274" s="1059"/>
      <c r="I274" s="1059"/>
      <c r="J274" s="1059"/>
      <c r="K274" s="656"/>
      <c r="L274" s="670"/>
      <c r="M274" s="670">
        <v>9</v>
      </c>
      <c r="N274" s="655"/>
      <c r="O274" s="224">
        <v>9</v>
      </c>
      <c r="P274" s="612"/>
      <c r="Q274" s="608"/>
      <c r="R274" s="722">
        <v>9</v>
      </c>
      <c r="S274" s="730">
        <v>9</v>
      </c>
      <c r="T274" s="730"/>
      <c r="U274" s="218"/>
    </row>
    <row r="275" spans="2:26" x14ac:dyDescent="0.2">
      <c r="B275" s="30"/>
      <c r="C275" s="1059">
        <v>57</v>
      </c>
      <c r="D275" s="1044">
        <v>18</v>
      </c>
      <c r="E275" s="162"/>
      <c r="F275" s="162"/>
      <c r="G275" s="162"/>
      <c r="H275" s="1059"/>
      <c r="I275" s="1059"/>
      <c r="J275" s="1059"/>
      <c r="K275" s="656"/>
      <c r="L275" s="670"/>
      <c r="M275" s="673">
        <v>18</v>
      </c>
      <c r="N275" s="655"/>
      <c r="O275" s="224">
        <v>18</v>
      </c>
      <c r="P275" s="612"/>
      <c r="Q275" s="608"/>
      <c r="R275" s="722">
        <v>18</v>
      </c>
      <c r="S275" s="730">
        <v>18</v>
      </c>
      <c r="T275" s="730"/>
      <c r="U275" s="218"/>
    </row>
    <row r="276" spans="2:26" ht="26.25" thickBot="1" x14ac:dyDescent="0.25">
      <c r="B276" s="757" t="s">
        <v>542</v>
      </c>
      <c r="C276" s="339"/>
      <c r="D276" s="277"/>
      <c r="E276" s="1"/>
      <c r="F276" s="1"/>
      <c r="G276" s="1"/>
      <c r="H276" s="339"/>
      <c r="I276" s="339"/>
      <c r="J276" s="339"/>
      <c r="K276" s="994"/>
      <c r="L276" s="153"/>
      <c r="M276" s="153"/>
      <c r="N276" s="70"/>
      <c r="O276" s="306"/>
      <c r="P276" s="624"/>
      <c r="Q276" s="678"/>
      <c r="R276" s="723"/>
      <c r="S276" s="730"/>
      <c r="T276" s="730"/>
      <c r="U276" s="218"/>
    </row>
    <row r="277" spans="2:26" ht="13.5" thickBot="1" x14ac:dyDescent="0.25">
      <c r="B277" s="674"/>
      <c r="C277" s="675" t="s">
        <v>161</v>
      </c>
      <c r="D277" s="649">
        <f>SUM(D3:D276)</f>
        <v>5537.9</v>
      </c>
      <c r="E277" s="650"/>
      <c r="F277" s="650"/>
      <c r="G277" s="650"/>
      <c r="H277" s="651"/>
      <c r="I277" s="651"/>
      <c r="J277" s="651"/>
      <c r="K277" s="676"/>
      <c r="L277" s="677">
        <f t="shared" ref="L277:T277" si="1">SUM(L3:L276)</f>
        <v>393.4</v>
      </c>
      <c r="M277" s="677">
        <f t="shared" si="1"/>
        <v>5144.5</v>
      </c>
      <c r="N277" s="671">
        <f t="shared" si="1"/>
        <v>39</v>
      </c>
      <c r="O277" s="653">
        <f t="shared" si="1"/>
        <v>5498.9</v>
      </c>
      <c r="P277" s="637">
        <f t="shared" si="1"/>
        <v>3167.5</v>
      </c>
      <c r="Q277" s="654">
        <f t="shared" si="1"/>
        <v>1049</v>
      </c>
      <c r="R277" s="724">
        <f t="shared" si="1"/>
        <v>1321.4</v>
      </c>
      <c r="S277" s="732">
        <f t="shared" si="1"/>
        <v>2370.4</v>
      </c>
      <c r="T277" s="732">
        <f t="shared" si="1"/>
        <v>3167.5</v>
      </c>
      <c r="U277" s="1086">
        <v>864.3</v>
      </c>
    </row>
    <row r="278" spans="2:26" x14ac:dyDescent="0.2">
      <c r="B278" s="1"/>
      <c r="C278" s="277"/>
      <c r="D278" s="277"/>
      <c r="E278" s="1"/>
      <c r="F278" s="1"/>
      <c r="G278" s="1"/>
      <c r="H278" s="339"/>
      <c r="I278" s="339"/>
      <c r="J278" s="339"/>
      <c r="K278" s="1"/>
      <c r="L278" s="337"/>
      <c r="M278" s="337">
        <f>SUM(L277:M277)</f>
        <v>5537.9</v>
      </c>
      <c r="N278" s="173"/>
      <c r="O278" s="173">
        <f>SUM(N277:O277)</f>
        <v>5537.9</v>
      </c>
      <c r="P278" s="693"/>
      <c r="Q278" s="394"/>
      <c r="R278" s="694">
        <f>SUM(Q277:R277)</f>
        <v>2370.4</v>
      </c>
    </row>
    <row r="279" spans="2:26" x14ac:dyDescent="0.2">
      <c r="D279" s="801" t="s">
        <v>585</v>
      </c>
      <c r="L279" s="995"/>
      <c r="R279">
        <f>SUM(P277:R277)</f>
        <v>5537.9</v>
      </c>
      <c r="T279">
        <f>SUM(P277:R277)</f>
        <v>5537.9</v>
      </c>
    </row>
    <row r="280" spans="2:26" ht="38.25" x14ac:dyDescent="0.2">
      <c r="B280" s="1172" t="s">
        <v>360</v>
      </c>
      <c r="C280" s="679" t="s">
        <v>480</v>
      </c>
      <c r="D280" s="680" t="s">
        <v>502</v>
      </c>
      <c r="E280" s="681" t="s">
        <v>367</v>
      </c>
      <c r="F280" s="1043"/>
      <c r="G280" s="679"/>
      <c r="H280" s="370"/>
      <c r="I280" s="370" t="s">
        <v>366</v>
      </c>
      <c r="J280" s="339"/>
      <c r="O280" s="789">
        <f>SUM(O277*2+N277)</f>
        <v>11036.8</v>
      </c>
      <c r="P280" s="789" t="s">
        <v>586</v>
      </c>
      <c r="Q280" s="1173"/>
      <c r="R280" s="1173"/>
      <c r="S280" s="824" t="s">
        <v>619</v>
      </c>
      <c r="T280" s="824" t="s">
        <v>617</v>
      </c>
      <c r="U280" s="752"/>
      <c r="V280">
        <f>SUM(S280:T280)</f>
        <v>0</v>
      </c>
    </row>
    <row r="281" spans="2:26" x14ac:dyDescent="0.2">
      <c r="B281" s="1172"/>
      <c r="C281" s="1174" t="s">
        <v>551</v>
      </c>
      <c r="D281" s="1175"/>
      <c r="E281" s="1176"/>
      <c r="F281" s="1176"/>
      <c r="G281" s="534"/>
      <c r="H281" s="535"/>
      <c r="I281" s="535"/>
      <c r="J281" s="277"/>
      <c r="L281" s="1">
        <f>SUM(L277:M277)</f>
        <v>5537.9</v>
      </c>
      <c r="O281">
        <f>SUM(N277:O277)</f>
        <v>5537.9</v>
      </c>
      <c r="Q281" s="1160" t="s">
        <v>616</v>
      </c>
      <c r="R281" s="1160"/>
      <c r="S281" s="534">
        <f>SUM(S248+S244+S238+S230+S228+31+S223+S217+S216+S215+S211+20+15+S167+S161+S146+S139+S132+S128+S109+S77+S65+S44)</f>
        <v>1123</v>
      </c>
      <c r="T281" s="534">
        <f>SUM(T251+T246+T242+T236+T233+T164+T158+T128+T108+T89+T62+T61+T40+T20+T16+T14+80)</f>
        <v>962.5</v>
      </c>
      <c r="U281" s="534"/>
      <c r="V281" s="655">
        <f>SUM(S281:T281)</f>
        <v>2085.5</v>
      </c>
    </row>
    <row r="282" spans="2:26" x14ac:dyDescent="0.2">
      <c r="B282" t="s">
        <v>87</v>
      </c>
      <c r="C282" s="1072">
        <v>32</v>
      </c>
      <c r="D282" s="334">
        <f>SUM(N301)</f>
        <v>10</v>
      </c>
      <c r="E282" s="1057"/>
      <c r="F282" s="221"/>
      <c r="G282" s="1045"/>
      <c r="H282" s="1045"/>
      <c r="I282" s="227">
        <v>10</v>
      </c>
      <c r="J282" s="337"/>
      <c r="K282" s="1"/>
      <c r="Q282" s="1160" t="s">
        <v>615</v>
      </c>
      <c r="R282" s="1160"/>
      <c r="S282" s="534">
        <f>SUM(S277-S281)</f>
        <v>1247.4000000000001</v>
      </c>
      <c r="T282" s="534">
        <f>SUM(T277-T281)</f>
        <v>2205</v>
      </c>
      <c r="U282" s="534"/>
      <c r="V282" s="655">
        <f>SUM(S282:T282)</f>
        <v>3452.4</v>
      </c>
    </row>
    <row r="283" spans="2:26" x14ac:dyDescent="0.2">
      <c r="B283" s="242" t="s">
        <v>540</v>
      </c>
      <c r="C283" s="1072" t="s">
        <v>434</v>
      </c>
      <c r="D283" s="334">
        <f>SUM(M308)</f>
        <v>169</v>
      </c>
      <c r="E283" s="1057">
        <f>SUM(L99)</f>
        <v>30</v>
      </c>
      <c r="F283" s="221"/>
      <c r="G283" s="1161" t="s">
        <v>320</v>
      </c>
      <c r="H283" s="1161"/>
      <c r="I283" s="539">
        <f t="shared" ref="I283:I291" si="2">SUM(D283-E283)</f>
        <v>139</v>
      </c>
      <c r="J283" s="418"/>
      <c r="K283" s="1"/>
      <c r="Q283" s="162"/>
      <c r="R283" s="162" t="s">
        <v>161</v>
      </c>
      <c r="S283" s="162">
        <f>SUM(S281:S282)</f>
        <v>2370.4</v>
      </c>
      <c r="T283" s="162">
        <f>SUM(T281:T282)</f>
        <v>3167.5</v>
      </c>
      <c r="U283" s="162"/>
      <c r="V283" s="823">
        <f>SUM(S283:T283)</f>
        <v>5537.9</v>
      </c>
    </row>
    <row r="284" spans="2:26" x14ac:dyDescent="0.2">
      <c r="C284" s="1072">
        <v>57</v>
      </c>
      <c r="D284" s="334">
        <f>SUM(L330)</f>
        <v>674</v>
      </c>
      <c r="E284" s="1057">
        <f>SUM(L105+L6)</f>
        <v>42</v>
      </c>
      <c r="F284" s="221"/>
      <c r="G284" s="1072"/>
      <c r="H284" s="1072"/>
      <c r="I284" s="227">
        <f t="shared" si="2"/>
        <v>632</v>
      </c>
      <c r="J284" s="994"/>
      <c r="K284" s="1"/>
      <c r="Z284" t="s">
        <v>144</v>
      </c>
    </row>
    <row r="285" spans="2:26" x14ac:dyDescent="0.2">
      <c r="C285" s="164">
        <v>76</v>
      </c>
      <c r="D285" s="334">
        <f>SUM(K309)</f>
        <v>332</v>
      </c>
      <c r="E285" s="1057"/>
      <c r="F285" s="536"/>
      <c r="G285" s="1072" t="s">
        <v>321</v>
      </c>
      <c r="H285" s="1072"/>
      <c r="I285" s="227">
        <f t="shared" si="2"/>
        <v>332</v>
      </c>
      <c r="J285" s="994"/>
      <c r="K285" s="1" t="s">
        <v>368</v>
      </c>
    </row>
    <row r="286" spans="2:26" x14ac:dyDescent="0.2">
      <c r="C286" s="165">
        <v>89</v>
      </c>
      <c r="D286" s="334">
        <f>SUM(P327)</f>
        <v>799</v>
      </c>
      <c r="E286" s="1057">
        <f>SUM(L42)</f>
        <v>91</v>
      </c>
      <c r="F286" s="221"/>
      <c r="G286" s="1072"/>
      <c r="H286" s="1072"/>
      <c r="I286" s="227">
        <f t="shared" si="2"/>
        <v>708</v>
      </c>
      <c r="J286" s="994"/>
      <c r="K286" s="1"/>
      <c r="L286" s="1"/>
    </row>
    <row r="287" spans="2:26" x14ac:dyDescent="0.2">
      <c r="C287" s="164">
        <v>108</v>
      </c>
      <c r="D287" s="334">
        <f>SUM(O320)</f>
        <v>1185.4000000000001</v>
      </c>
      <c r="E287" s="1057">
        <v>210.4</v>
      </c>
      <c r="F287" s="221"/>
      <c r="G287" s="1072"/>
      <c r="H287" s="1072"/>
      <c r="I287" s="227">
        <f t="shared" si="2"/>
        <v>975.00000000000011</v>
      </c>
      <c r="J287" s="994"/>
      <c r="K287" s="1"/>
    </row>
    <row r="288" spans="2:26" x14ac:dyDescent="0.2">
      <c r="C288" s="164">
        <v>133</v>
      </c>
      <c r="D288" s="334">
        <f>SUM(A302)</f>
        <v>188</v>
      </c>
      <c r="E288" s="1057"/>
      <c r="F288" s="221"/>
      <c r="G288" s="221" t="s">
        <v>365</v>
      </c>
      <c r="H288" s="1072"/>
      <c r="I288" s="227">
        <f t="shared" si="2"/>
        <v>188</v>
      </c>
      <c r="J288" s="994"/>
      <c r="K288" s="1">
        <f>SUM(E283:E290)</f>
        <v>393.4</v>
      </c>
      <c r="L288">
        <f>SUM(I282:I290)</f>
        <v>4117</v>
      </c>
    </row>
    <row r="289" spans="1:23" x14ac:dyDescent="0.2">
      <c r="C289" s="164">
        <v>159</v>
      </c>
      <c r="D289" s="334">
        <f>SUM(E315)</f>
        <v>803</v>
      </c>
      <c r="E289" s="1057">
        <f>SUM(L117)</f>
        <v>20</v>
      </c>
      <c r="F289" s="221"/>
      <c r="G289" s="1072"/>
      <c r="H289" s="1072"/>
      <c r="I289" s="227">
        <f t="shared" si="2"/>
        <v>783</v>
      </c>
      <c r="J289" s="994"/>
      <c r="K289" s="1"/>
      <c r="L289">
        <v>1013</v>
      </c>
    </row>
    <row r="290" spans="1:23" x14ac:dyDescent="0.2">
      <c r="C290" s="164">
        <v>219</v>
      </c>
      <c r="D290" s="334">
        <f>SUM(D302)</f>
        <v>350</v>
      </c>
      <c r="E290" s="1057"/>
      <c r="F290" s="221" t="s">
        <v>322</v>
      </c>
      <c r="G290" s="537"/>
      <c r="H290" s="1072"/>
      <c r="I290" s="227">
        <f t="shared" si="2"/>
        <v>350</v>
      </c>
      <c r="J290" s="994"/>
      <c r="K290">
        <v>242</v>
      </c>
      <c r="L290">
        <f>SUM(L288:L289)</f>
        <v>5130</v>
      </c>
    </row>
    <row r="291" spans="1:23" x14ac:dyDescent="0.2">
      <c r="C291" s="164">
        <v>325</v>
      </c>
      <c r="D291" s="334">
        <f>SUM(B317)</f>
        <v>1027.5</v>
      </c>
      <c r="E291" s="1057"/>
      <c r="F291" s="221"/>
      <c r="G291" s="1072"/>
      <c r="H291" s="1072"/>
      <c r="I291" s="227">
        <f t="shared" si="2"/>
        <v>1027.5</v>
      </c>
      <c r="J291" s="994"/>
      <c r="L291">
        <f>SUM(K290:L290)</f>
        <v>5372</v>
      </c>
    </row>
    <row r="292" spans="1:23" x14ac:dyDescent="0.2">
      <c r="C292" s="1045" t="s">
        <v>124</v>
      </c>
      <c r="D292" s="335">
        <f>SUM(D282:D291)</f>
        <v>5537.9</v>
      </c>
      <c r="E292" s="538">
        <f>SUM(E281:F291)</f>
        <v>393.4</v>
      </c>
      <c r="F292" s="221"/>
      <c r="G292" s="1072"/>
      <c r="H292" s="1072"/>
      <c r="I292" s="999">
        <f>SUM(I281:I291)</f>
        <v>5144.5</v>
      </c>
      <c r="J292" s="994">
        <f>SUM(E292:I292)</f>
        <v>5537.9</v>
      </c>
    </row>
    <row r="293" spans="1:23" ht="25.5" x14ac:dyDescent="0.2">
      <c r="A293" s="242"/>
      <c r="B293" s="242"/>
      <c r="C293" s="425"/>
      <c r="D293" s="425"/>
      <c r="E293" s="242"/>
      <c r="F293" s="610"/>
      <c r="G293" s="610"/>
      <c r="H293" s="218"/>
      <c r="I293" s="611">
        <f>SUM(I282:I290)</f>
        <v>4117</v>
      </c>
      <c r="J293" s="218"/>
      <c r="S293" s="535" t="s">
        <v>15</v>
      </c>
      <c r="T293" s="370" t="s">
        <v>500</v>
      </c>
      <c r="U293" s="370"/>
      <c r="V293" s="370" t="s">
        <v>501</v>
      </c>
      <c r="W293" s="679" t="s">
        <v>550</v>
      </c>
    </row>
    <row r="294" spans="1:23" x14ac:dyDescent="0.2">
      <c r="A294" s="421">
        <v>133</v>
      </c>
      <c r="B294" s="421">
        <v>325</v>
      </c>
      <c r="C294" s="422"/>
      <c r="D294" s="422">
        <v>219</v>
      </c>
      <c r="E294" s="423">
        <v>159</v>
      </c>
      <c r="F294" s="424">
        <v>133</v>
      </c>
      <c r="G294" s="424">
        <v>108</v>
      </c>
      <c r="H294" s="424">
        <v>89</v>
      </c>
      <c r="I294" s="424"/>
      <c r="J294" s="424"/>
      <c r="K294" s="421">
        <v>76</v>
      </c>
      <c r="L294" s="421">
        <v>57</v>
      </c>
      <c r="M294" s="614" t="s">
        <v>434</v>
      </c>
      <c r="N294" s="421">
        <v>32</v>
      </c>
      <c r="O294" s="421">
        <v>108</v>
      </c>
      <c r="P294" s="421">
        <v>89</v>
      </c>
      <c r="Q294" s="242"/>
      <c r="R294" s="242"/>
      <c r="S294" s="1072">
        <v>32</v>
      </c>
      <c r="T294" s="716">
        <v>25</v>
      </c>
      <c r="U294" s="716"/>
      <c r="V294" s="226">
        <v>9.7999999999999997E-3</v>
      </c>
      <c r="W294" s="1060">
        <v>20</v>
      </c>
    </row>
    <row r="295" spans="1:23" x14ac:dyDescent="0.2">
      <c r="A295" s="738">
        <v>10</v>
      </c>
      <c r="B295" s="738">
        <v>13</v>
      </c>
      <c r="C295" s="425"/>
      <c r="D295" s="740">
        <v>163</v>
      </c>
      <c r="E295" s="242"/>
      <c r="F295" s="218">
        <v>131</v>
      </c>
      <c r="G295" s="242">
        <v>27</v>
      </c>
      <c r="H295" s="336">
        <v>13</v>
      </c>
      <c r="I295" s="336"/>
      <c r="J295" s="336"/>
      <c r="K295" s="549"/>
      <c r="L295" s="738"/>
      <c r="M295" s="738">
        <v>37</v>
      </c>
      <c r="N295" s="738">
        <v>10</v>
      </c>
      <c r="O295" s="738">
        <v>72</v>
      </c>
      <c r="P295" s="738">
        <v>42</v>
      </c>
      <c r="Q295" s="242"/>
      <c r="R295" s="242"/>
      <c r="S295" s="1072" t="s">
        <v>434</v>
      </c>
      <c r="T295" s="716">
        <v>40</v>
      </c>
      <c r="U295" s="716"/>
      <c r="V295" s="226">
        <v>0.42449999999999999</v>
      </c>
      <c r="W295" s="800">
        <v>338</v>
      </c>
    </row>
    <row r="296" spans="1:23" x14ac:dyDescent="0.2">
      <c r="A296" s="738">
        <v>131</v>
      </c>
      <c r="B296" s="738">
        <v>103</v>
      </c>
      <c r="C296" s="425"/>
      <c r="D296" s="740">
        <v>30</v>
      </c>
      <c r="E296" s="737"/>
      <c r="F296" s="242">
        <v>47</v>
      </c>
      <c r="G296" s="242"/>
      <c r="H296" s="425">
        <v>13</v>
      </c>
      <c r="I296" s="425"/>
      <c r="J296" s="425"/>
      <c r="K296" s="738">
        <v>114</v>
      </c>
      <c r="L296" s="738">
        <v>51</v>
      </c>
      <c r="M296" s="738">
        <v>16</v>
      </c>
      <c r="N296" s="242"/>
      <c r="O296" s="738">
        <v>60</v>
      </c>
      <c r="P296" s="738">
        <v>29</v>
      </c>
      <c r="Q296" s="242"/>
      <c r="R296" s="242"/>
      <c r="S296" s="1072">
        <v>57</v>
      </c>
      <c r="T296" s="1033">
        <v>50</v>
      </c>
      <c r="U296" s="1033"/>
      <c r="V296" s="226">
        <v>2.5689000000000002</v>
      </c>
      <c r="W296" s="800">
        <v>1309</v>
      </c>
    </row>
    <row r="297" spans="1:23" x14ac:dyDescent="0.2">
      <c r="A297" s="738">
        <v>47</v>
      </c>
      <c r="B297" s="738">
        <v>24</v>
      </c>
      <c r="C297" s="425"/>
      <c r="D297" s="740">
        <v>41</v>
      </c>
      <c r="E297" s="738">
        <v>38</v>
      </c>
      <c r="F297" s="242">
        <v>10</v>
      </c>
      <c r="G297" s="242">
        <v>8</v>
      </c>
      <c r="H297" s="425"/>
      <c r="I297" s="425"/>
      <c r="J297" s="425"/>
      <c r="K297" s="738">
        <v>11</v>
      </c>
      <c r="L297" s="738">
        <v>45</v>
      </c>
      <c r="M297" s="738"/>
      <c r="N297" s="242"/>
      <c r="O297" s="738">
        <v>17</v>
      </c>
      <c r="P297" s="738">
        <v>16</v>
      </c>
      <c r="Q297" s="242"/>
      <c r="R297" s="242"/>
      <c r="S297" s="164">
        <v>76</v>
      </c>
      <c r="T297" s="1033">
        <v>65</v>
      </c>
      <c r="U297" s="1033"/>
      <c r="V297" s="226">
        <v>2.2021999999999999</v>
      </c>
      <c r="W297" s="800">
        <v>664</v>
      </c>
    </row>
    <row r="298" spans="1:23" x14ac:dyDescent="0.2">
      <c r="A298" s="242"/>
      <c r="B298" s="242"/>
      <c r="C298" s="425"/>
      <c r="D298" s="425"/>
      <c r="E298" s="242"/>
      <c r="F298" s="242"/>
      <c r="G298" s="242"/>
      <c r="H298" s="425"/>
      <c r="I298" s="425"/>
      <c r="J298" s="425"/>
      <c r="K298" s="242"/>
      <c r="L298" s="242"/>
      <c r="M298" s="242"/>
      <c r="N298" s="242"/>
      <c r="O298" s="242">
        <v>68</v>
      </c>
      <c r="P298" s="242"/>
      <c r="Q298" s="242"/>
      <c r="R298" s="242"/>
      <c r="S298" s="164"/>
      <c r="T298" s="1033"/>
      <c r="U298" s="1033"/>
      <c r="V298" s="226"/>
      <c r="W298" s="800"/>
    </row>
    <row r="299" spans="1:23" x14ac:dyDescent="0.2">
      <c r="A299" s="242"/>
      <c r="B299" s="738">
        <v>51</v>
      </c>
      <c r="C299" s="425"/>
      <c r="D299" s="740">
        <v>68</v>
      </c>
      <c r="E299" s="738"/>
      <c r="F299" s="242"/>
      <c r="G299" s="242">
        <v>19</v>
      </c>
      <c r="H299" s="425">
        <v>85</v>
      </c>
      <c r="I299" s="425"/>
      <c r="J299" s="425"/>
      <c r="K299" s="738">
        <v>30</v>
      </c>
      <c r="L299" s="738">
        <v>69</v>
      </c>
      <c r="M299" s="738">
        <v>80</v>
      </c>
      <c r="N299" s="242"/>
      <c r="O299" s="242"/>
      <c r="P299" s="738"/>
      <c r="Q299" s="242"/>
      <c r="R299" s="242"/>
      <c r="S299" s="164">
        <v>89</v>
      </c>
      <c r="T299" s="716">
        <v>80</v>
      </c>
      <c r="U299" s="716"/>
      <c r="V299" s="226">
        <v>8.0283999999999995</v>
      </c>
      <c r="W299" s="800">
        <v>1598</v>
      </c>
    </row>
    <row r="300" spans="1:23" x14ac:dyDescent="0.2">
      <c r="A300" s="242"/>
      <c r="B300" s="738"/>
      <c r="C300" s="425"/>
      <c r="D300" s="741">
        <v>18</v>
      </c>
      <c r="E300" s="738"/>
      <c r="F300" s="242"/>
      <c r="G300" s="242"/>
      <c r="H300" s="425"/>
      <c r="I300" s="425"/>
      <c r="J300" s="425"/>
      <c r="K300" s="242"/>
      <c r="L300" s="738"/>
      <c r="M300" s="242"/>
      <c r="N300" s="242"/>
      <c r="O300" s="242">
        <v>90</v>
      </c>
      <c r="P300" s="738"/>
      <c r="Q300" s="242"/>
      <c r="R300" s="242"/>
      <c r="S300" s="164"/>
      <c r="T300" s="716"/>
      <c r="U300" s="716"/>
      <c r="V300" s="226"/>
      <c r="W300" s="1060"/>
    </row>
    <row r="301" spans="1:23" x14ac:dyDescent="0.2">
      <c r="A301" s="242"/>
      <c r="B301" s="738">
        <v>105</v>
      </c>
      <c r="C301" s="425"/>
      <c r="D301" s="740">
        <v>30</v>
      </c>
      <c r="E301" s="738">
        <v>43</v>
      </c>
      <c r="F301" s="421">
        <f>SUM(F295:F297)</f>
        <v>188</v>
      </c>
      <c r="G301" s="340">
        <v>30</v>
      </c>
      <c r="H301" s="425">
        <v>10</v>
      </c>
      <c r="I301" s="425"/>
      <c r="J301" s="425"/>
      <c r="K301" s="738">
        <v>12</v>
      </c>
      <c r="L301" s="738"/>
      <c r="M301" s="737">
        <v>6</v>
      </c>
      <c r="N301" s="421">
        <f>SUM(N295:N299)</f>
        <v>10</v>
      </c>
      <c r="O301" s="738">
        <v>140</v>
      </c>
      <c r="P301" s="738">
        <v>39</v>
      </c>
      <c r="Q301" s="242"/>
      <c r="R301" s="242"/>
      <c r="S301" s="164">
        <v>108</v>
      </c>
      <c r="T301" s="1033">
        <v>100</v>
      </c>
      <c r="U301" s="1033"/>
      <c r="V301" s="226">
        <v>19.317299999999999</v>
      </c>
      <c r="W301" s="1060">
        <v>2460.8000000000002</v>
      </c>
    </row>
    <row r="302" spans="1:23" x14ac:dyDescent="0.2">
      <c r="A302" s="421">
        <f>SUM(A295:A299)</f>
        <v>188</v>
      </c>
      <c r="B302" s="738">
        <v>42</v>
      </c>
      <c r="C302" s="425"/>
      <c r="D302" s="422">
        <f>SUM(D295:D301)</f>
        <v>350</v>
      </c>
      <c r="E302" s="738">
        <v>90</v>
      </c>
      <c r="F302" s="242"/>
      <c r="G302" s="242">
        <v>108</v>
      </c>
      <c r="H302" s="425">
        <v>103</v>
      </c>
      <c r="I302" s="425"/>
      <c r="J302" s="425"/>
      <c r="K302" s="738">
        <v>77</v>
      </c>
      <c r="L302" s="738"/>
      <c r="M302" s="421"/>
      <c r="N302" s="242"/>
      <c r="O302" s="738">
        <v>38</v>
      </c>
      <c r="P302" s="738">
        <v>78</v>
      </c>
      <c r="Q302" s="242"/>
      <c r="R302" s="242"/>
      <c r="S302" s="164">
        <v>133</v>
      </c>
      <c r="T302" s="1033">
        <v>125</v>
      </c>
      <c r="U302" s="1033"/>
      <c r="V302" s="226">
        <v>4.6119000000000003</v>
      </c>
      <c r="W302" s="1060">
        <v>376</v>
      </c>
    </row>
    <row r="303" spans="1:23" x14ac:dyDescent="0.2">
      <c r="A303" s="242"/>
      <c r="B303" s="738">
        <v>68</v>
      </c>
      <c r="C303" s="425"/>
      <c r="D303" s="425"/>
      <c r="E303" s="738">
        <v>88</v>
      </c>
      <c r="F303" s="242"/>
      <c r="G303" s="242">
        <v>50</v>
      </c>
      <c r="H303" s="425">
        <v>101</v>
      </c>
      <c r="I303" s="425"/>
      <c r="J303" s="425"/>
      <c r="K303" s="738">
        <v>20</v>
      </c>
      <c r="L303" s="738">
        <v>23</v>
      </c>
      <c r="M303" s="739">
        <v>30</v>
      </c>
      <c r="N303" s="242"/>
      <c r="O303" s="738">
        <v>100</v>
      </c>
      <c r="P303" s="738">
        <v>44</v>
      </c>
      <c r="Q303" s="242"/>
      <c r="R303" s="242"/>
      <c r="S303" s="164">
        <v>159</v>
      </c>
      <c r="T303" s="1033">
        <v>150</v>
      </c>
      <c r="U303" s="1033"/>
      <c r="V303" s="226">
        <v>28.3659</v>
      </c>
      <c r="W303" s="1060">
        <v>1606</v>
      </c>
    </row>
    <row r="304" spans="1:23" x14ac:dyDescent="0.2">
      <c r="A304" s="242"/>
      <c r="B304" s="738">
        <v>85</v>
      </c>
      <c r="C304" s="425"/>
      <c r="D304" s="425"/>
      <c r="E304" s="738">
        <v>75</v>
      </c>
      <c r="F304" s="242"/>
      <c r="G304" s="242">
        <v>75</v>
      </c>
      <c r="H304" s="425"/>
      <c r="I304" s="425"/>
      <c r="J304" s="425"/>
      <c r="K304" s="738">
        <v>4</v>
      </c>
      <c r="L304" s="739"/>
      <c r="M304" s="738"/>
      <c r="N304" s="242"/>
      <c r="O304" s="242"/>
      <c r="P304" s="738">
        <v>20</v>
      </c>
      <c r="Q304" s="242"/>
      <c r="R304" s="242"/>
      <c r="S304" s="164">
        <v>219</v>
      </c>
      <c r="T304" s="1033">
        <v>200</v>
      </c>
      <c r="U304" s="1033"/>
      <c r="V304" s="226">
        <v>21.98</v>
      </c>
      <c r="W304" s="1060">
        <v>700</v>
      </c>
    </row>
    <row r="305" spans="1:25" x14ac:dyDescent="0.2">
      <c r="A305" s="242"/>
      <c r="B305" s="738">
        <v>50.5</v>
      </c>
      <c r="C305" s="425"/>
      <c r="D305" s="425"/>
      <c r="E305" s="738">
        <v>89</v>
      </c>
      <c r="F305" s="242"/>
      <c r="G305" s="242">
        <v>45</v>
      </c>
      <c r="H305" s="425">
        <v>53</v>
      </c>
      <c r="I305" s="425"/>
      <c r="J305" s="425"/>
      <c r="K305" s="738">
        <v>32</v>
      </c>
      <c r="L305" s="738"/>
      <c r="M305" s="242"/>
      <c r="N305" s="242"/>
      <c r="O305" s="738">
        <v>37</v>
      </c>
      <c r="P305" s="739">
        <v>91</v>
      </c>
      <c r="Q305" s="242"/>
      <c r="R305" s="242"/>
      <c r="S305" s="164">
        <v>325</v>
      </c>
      <c r="T305" s="1033">
        <v>300</v>
      </c>
      <c r="U305" s="1033"/>
      <c r="V305" s="226">
        <v>145.1858</v>
      </c>
      <c r="W305" s="1060">
        <v>2055</v>
      </c>
    </row>
    <row r="306" spans="1:25" x14ac:dyDescent="0.2">
      <c r="A306" s="242"/>
      <c r="B306" s="738">
        <v>76</v>
      </c>
      <c r="C306" s="425"/>
      <c r="D306" s="425"/>
      <c r="E306" s="738">
        <v>132</v>
      </c>
      <c r="F306" s="242"/>
      <c r="G306" s="242">
        <v>171</v>
      </c>
      <c r="H306" s="425">
        <v>14</v>
      </c>
      <c r="I306" s="425"/>
      <c r="J306" s="425"/>
      <c r="K306" s="737">
        <v>32</v>
      </c>
      <c r="L306" s="738">
        <v>11</v>
      </c>
      <c r="M306" s="242"/>
      <c r="N306" s="242"/>
      <c r="O306" s="739">
        <v>210.4</v>
      </c>
      <c r="P306" s="242"/>
      <c r="Q306" s="242"/>
      <c r="R306" s="242"/>
      <c r="S306" s="162"/>
      <c r="T306" s="716"/>
      <c r="U306" s="716"/>
      <c r="V306" s="999">
        <f>SUM(V294:V305)</f>
        <v>232.69470000000001</v>
      </c>
      <c r="W306" s="577">
        <f>SUM(W294:W305)</f>
        <v>11126.8</v>
      </c>
    </row>
    <row r="307" spans="1:25" x14ac:dyDescent="0.2">
      <c r="A307" s="242"/>
      <c r="B307" s="738">
        <v>40</v>
      </c>
      <c r="C307" s="425"/>
      <c r="D307" s="425"/>
      <c r="E307" s="738">
        <v>70</v>
      </c>
      <c r="F307" s="242"/>
      <c r="G307" s="242">
        <v>110</v>
      </c>
      <c r="H307" s="425"/>
      <c r="I307" s="425"/>
      <c r="J307" s="425"/>
      <c r="K307" s="421"/>
      <c r="L307" s="738"/>
      <c r="M307" s="242"/>
      <c r="N307" s="242"/>
      <c r="O307" s="738"/>
      <c r="P307" s="242"/>
      <c r="Q307" s="242"/>
      <c r="R307" s="242"/>
    </row>
    <row r="308" spans="1:25" x14ac:dyDescent="0.2">
      <c r="A308" s="242"/>
      <c r="B308" s="242"/>
      <c r="C308" s="425"/>
      <c r="D308" s="425"/>
      <c r="E308" s="739"/>
      <c r="F308" s="242"/>
      <c r="G308" s="340">
        <v>68</v>
      </c>
      <c r="H308" s="425"/>
      <c r="I308" s="425"/>
      <c r="J308" s="425"/>
      <c r="K308" s="242"/>
      <c r="L308" s="738">
        <v>18</v>
      </c>
      <c r="M308" s="421">
        <f>SUM(M295:M306)</f>
        <v>169</v>
      </c>
      <c r="N308" s="242"/>
      <c r="O308" s="738">
        <v>75</v>
      </c>
      <c r="P308" s="242"/>
      <c r="Q308" s="242"/>
      <c r="R308" s="242"/>
    </row>
    <row r="309" spans="1:25" x14ac:dyDescent="0.2">
      <c r="A309" s="242"/>
      <c r="B309" s="242"/>
      <c r="C309" s="425"/>
      <c r="D309" s="425"/>
      <c r="E309" s="738">
        <v>30</v>
      </c>
      <c r="F309" s="242"/>
      <c r="G309" s="242">
        <v>23</v>
      </c>
      <c r="H309" s="425">
        <v>2</v>
      </c>
      <c r="I309" s="425"/>
      <c r="J309" s="425"/>
      <c r="K309" s="421">
        <f>SUM(K295:K307)</f>
        <v>332</v>
      </c>
      <c r="L309" s="739">
        <v>42</v>
      </c>
      <c r="M309" s="242"/>
      <c r="N309" s="242"/>
      <c r="O309" s="737">
        <v>108</v>
      </c>
      <c r="P309" s="242"/>
      <c r="Q309" s="242"/>
      <c r="R309" s="242"/>
    </row>
    <row r="310" spans="1:25" x14ac:dyDescent="0.2">
      <c r="A310" s="242"/>
      <c r="B310" s="738">
        <v>50</v>
      </c>
      <c r="C310" s="425"/>
      <c r="D310" s="425"/>
      <c r="E310" s="738">
        <v>70</v>
      </c>
      <c r="F310" s="242"/>
      <c r="G310" s="242">
        <v>100</v>
      </c>
      <c r="H310" s="425">
        <v>30</v>
      </c>
      <c r="I310" s="425"/>
      <c r="J310" s="425"/>
      <c r="K310" s="242"/>
      <c r="L310" s="738">
        <v>34</v>
      </c>
      <c r="M310" s="242"/>
      <c r="N310" s="242"/>
      <c r="O310" s="738">
        <v>50</v>
      </c>
      <c r="P310" s="738">
        <v>15</v>
      </c>
      <c r="Q310" s="242"/>
      <c r="R310" s="242"/>
      <c r="S310" s="242"/>
      <c r="T310" s="242"/>
      <c r="U310" s="242"/>
      <c r="V310" s="242"/>
      <c r="W310" s="242"/>
      <c r="X310" s="242"/>
      <c r="Y310" s="242"/>
    </row>
    <row r="311" spans="1:25" x14ac:dyDescent="0.2">
      <c r="A311" s="242"/>
      <c r="B311" s="738">
        <v>2</v>
      </c>
      <c r="C311" s="425"/>
      <c r="D311" s="425"/>
      <c r="E311" s="738">
        <v>58</v>
      </c>
      <c r="F311" s="242"/>
      <c r="G311" s="242">
        <v>12</v>
      </c>
      <c r="H311" s="425">
        <v>58</v>
      </c>
      <c r="I311" s="425"/>
      <c r="J311" s="425"/>
      <c r="K311" s="242"/>
      <c r="L311" s="738">
        <v>9</v>
      </c>
      <c r="M311" s="242"/>
      <c r="N311" s="242"/>
      <c r="O311" s="737"/>
      <c r="P311" s="738">
        <v>50</v>
      </c>
      <c r="Q311" s="242"/>
      <c r="R311" s="242"/>
      <c r="S311" s="242"/>
      <c r="T311" s="242"/>
      <c r="U311" s="242"/>
      <c r="V311" s="242"/>
      <c r="W311" s="242"/>
      <c r="X311" s="242"/>
      <c r="Y311" s="242"/>
    </row>
    <row r="312" spans="1:25" x14ac:dyDescent="0.2">
      <c r="A312" s="242"/>
      <c r="B312" s="738">
        <v>65</v>
      </c>
      <c r="C312" s="425"/>
      <c r="D312" s="425"/>
      <c r="E312" s="739">
        <v>20</v>
      </c>
      <c r="F312" s="242"/>
      <c r="G312" s="242">
        <v>26</v>
      </c>
      <c r="H312" s="425">
        <v>28</v>
      </c>
      <c r="I312" s="425"/>
      <c r="J312" s="425"/>
      <c r="K312" s="242"/>
      <c r="L312" s="738">
        <v>18</v>
      </c>
      <c r="M312" s="242"/>
      <c r="N312" s="242"/>
      <c r="O312" s="738">
        <v>8</v>
      </c>
      <c r="P312" s="738">
        <v>28</v>
      </c>
      <c r="Q312" s="242"/>
      <c r="R312" s="242"/>
      <c r="S312" s="242"/>
      <c r="T312" s="218"/>
      <c r="U312" s="218"/>
      <c r="V312" s="218"/>
      <c r="W312" s="242"/>
      <c r="X312" s="242"/>
      <c r="Y312" s="242"/>
    </row>
    <row r="313" spans="1:25" x14ac:dyDescent="0.2">
      <c r="A313" s="242"/>
      <c r="B313" s="738">
        <v>50</v>
      </c>
      <c r="C313" s="425"/>
      <c r="D313" s="425"/>
      <c r="E313" s="421"/>
      <c r="F313" s="242"/>
      <c r="G313" s="242"/>
      <c r="H313" s="425">
        <v>15</v>
      </c>
      <c r="I313" s="425"/>
      <c r="J313" s="425"/>
      <c r="K313" s="242"/>
      <c r="L313" s="738">
        <v>19</v>
      </c>
      <c r="M313" s="242"/>
      <c r="N313" s="242"/>
      <c r="O313" s="738"/>
      <c r="P313" s="738">
        <v>95</v>
      </c>
      <c r="Q313" s="242"/>
      <c r="R313" s="242"/>
      <c r="S313" s="242"/>
      <c r="T313" s="218"/>
      <c r="U313" s="218"/>
      <c r="V313" s="218"/>
      <c r="W313" s="242"/>
      <c r="X313" s="242"/>
      <c r="Y313" s="242"/>
    </row>
    <row r="314" spans="1:25" x14ac:dyDescent="0.2">
      <c r="A314" s="242"/>
      <c r="B314" s="738">
        <v>60</v>
      </c>
      <c r="C314" s="425"/>
      <c r="D314" s="425"/>
      <c r="E314" s="242"/>
      <c r="F314" s="242"/>
      <c r="G314" s="242">
        <v>37</v>
      </c>
      <c r="H314" s="425">
        <v>75</v>
      </c>
      <c r="I314" s="425"/>
      <c r="J314" s="425"/>
      <c r="K314" s="242"/>
      <c r="L314" s="738">
        <v>18</v>
      </c>
      <c r="M314" s="242"/>
      <c r="N314" s="242"/>
      <c r="O314" s="738"/>
      <c r="P314" s="738">
        <v>58</v>
      </c>
      <c r="Q314" s="242"/>
      <c r="R314" s="242"/>
      <c r="S314" s="242"/>
      <c r="T314" s="218"/>
      <c r="U314" s="218"/>
      <c r="V314" s="218"/>
      <c r="W314" s="242"/>
      <c r="X314" s="242"/>
      <c r="Y314" s="242"/>
    </row>
    <row r="315" spans="1:25" x14ac:dyDescent="0.2">
      <c r="A315" s="242"/>
      <c r="B315" s="738">
        <v>143</v>
      </c>
      <c r="C315" s="425"/>
      <c r="D315" s="425"/>
      <c r="E315" s="421">
        <f>SUM(E296:E313)</f>
        <v>803</v>
      </c>
      <c r="F315" s="242"/>
      <c r="G315" s="242">
        <v>44</v>
      </c>
      <c r="H315" s="425">
        <v>35</v>
      </c>
      <c r="I315" s="425"/>
      <c r="J315" s="425"/>
      <c r="K315" s="242"/>
      <c r="L315" s="789">
        <v>22</v>
      </c>
      <c r="M315" s="242"/>
      <c r="N315" s="242"/>
      <c r="O315" s="738"/>
      <c r="P315" s="738">
        <v>30</v>
      </c>
      <c r="Q315" s="242"/>
      <c r="R315" s="242"/>
      <c r="S315" s="242"/>
      <c r="T315" s="218"/>
      <c r="U315" s="218"/>
      <c r="V315" s="218"/>
      <c r="W315" s="242"/>
      <c r="X315" s="242"/>
      <c r="Y315" s="242"/>
    </row>
    <row r="316" spans="1:25" x14ac:dyDescent="0.2">
      <c r="A316" s="242"/>
      <c r="B316" s="242"/>
      <c r="C316" s="425"/>
      <c r="D316" s="425"/>
      <c r="E316" s="421"/>
      <c r="F316" s="242"/>
      <c r="G316" s="242">
        <v>70</v>
      </c>
      <c r="H316" s="425">
        <v>37</v>
      </c>
      <c r="I316" s="425"/>
      <c r="J316" s="425"/>
      <c r="K316" s="242"/>
      <c r="L316" s="242"/>
      <c r="M316" s="242"/>
      <c r="N316" s="242"/>
      <c r="O316" s="738"/>
      <c r="P316" s="738"/>
      <c r="Q316" s="242"/>
      <c r="R316" s="242"/>
      <c r="S316" s="242"/>
      <c r="T316" s="1029"/>
      <c r="U316" s="1029"/>
      <c r="V316" s="1029"/>
      <c r="W316" s="242"/>
      <c r="X316" s="242"/>
      <c r="Y316" s="242"/>
    </row>
    <row r="317" spans="1:25" x14ac:dyDescent="0.2">
      <c r="A317" s="242"/>
      <c r="B317" s="421">
        <f>SUM(B295:B315)</f>
        <v>1027.5</v>
      </c>
      <c r="C317" s="425"/>
      <c r="D317" s="425"/>
      <c r="E317" s="242"/>
      <c r="F317" s="242"/>
      <c r="G317" s="242">
        <v>72</v>
      </c>
      <c r="H317" s="425">
        <v>51</v>
      </c>
      <c r="I317" s="425"/>
      <c r="J317" s="425"/>
      <c r="K317" s="242"/>
      <c r="L317" s="739">
        <v>22</v>
      </c>
      <c r="M317" s="242"/>
      <c r="N317" s="242"/>
      <c r="O317" s="242"/>
      <c r="P317" s="594"/>
      <c r="Q317" s="242"/>
      <c r="R317" s="242"/>
      <c r="S317" s="242"/>
      <c r="T317" s="1029"/>
      <c r="U317" s="1029"/>
      <c r="V317" s="1029"/>
      <c r="W317" s="242"/>
      <c r="X317" s="242"/>
      <c r="Y317" s="242"/>
    </row>
    <row r="318" spans="1:25" ht="13.5" thickBot="1" x14ac:dyDescent="0.25">
      <c r="A318" s="242"/>
      <c r="B318" s="242"/>
      <c r="C318" s="425"/>
      <c r="D318" s="425"/>
      <c r="E318" s="242"/>
      <c r="F318" s="242"/>
      <c r="G318" s="242">
        <v>60</v>
      </c>
      <c r="H318" s="425">
        <v>70</v>
      </c>
      <c r="I318" s="425"/>
      <c r="J318" s="425"/>
      <c r="K318" s="242"/>
      <c r="L318" s="739">
        <v>17</v>
      </c>
      <c r="M318" s="242"/>
      <c r="N318" s="242"/>
      <c r="O318" s="738">
        <v>14</v>
      </c>
      <c r="P318" s="738">
        <v>53</v>
      </c>
      <c r="Q318" s="242"/>
      <c r="R318" s="242"/>
      <c r="S318" s="242"/>
      <c r="T318" s="218"/>
      <c r="U318" s="218"/>
      <c r="V318" s="218"/>
      <c r="W318" s="242"/>
      <c r="X318" s="242"/>
      <c r="Y318" s="242"/>
    </row>
    <row r="319" spans="1:25" ht="14.25" thickTop="1" thickBot="1" x14ac:dyDescent="0.25">
      <c r="A319" s="242"/>
      <c r="B319" s="426"/>
      <c r="C319" s="427"/>
      <c r="D319" s="427" t="s">
        <v>366</v>
      </c>
      <c r="E319" s="428" t="s">
        <v>367</v>
      </c>
      <c r="F319" s="242"/>
      <c r="G319" s="242">
        <v>90</v>
      </c>
      <c r="H319" s="425">
        <v>42</v>
      </c>
      <c r="I319" s="545" t="s">
        <v>442</v>
      </c>
      <c r="J319" s="546" t="s">
        <v>381</v>
      </c>
      <c r="K319" s="242"/>
      <c r="L319" s="738">
        <v>6</v>
      </c>
      <c r="M319" s="242"/>
      <c r="N319" s="242"/>
      <c r="O319" s="738">
        <v>98</v>
      </c>
      <c r="P319" s="738">
        <v>101</v>
      </c>
      <c r="Q319" s="242"/>
      <c r="R319" s="242"/>
      <c r="S319" s="242"/>
      <c r="T319" s="242"/>
      <c r="U319" s="242"/>
      <c r="V319" s="242"/>
      <c r="W319" s="242"/>
      <c r="X319" s="242"/>
      <c r="Y319" s="242"/>
    </row>
    <row r="320" spans="1:25" ht="14.25" thickTop="1" thickBot="1" x14ac:dyDescent="0.25">
      <c r="A320" s="242"/>
      <c r="B320" s="429" t="s">
        <v>362</v>
      </c>
      <c r="C320" s="427">
        <f>SUM(D320:E320)</f>
        <v>179</v>
      </c>
      <c r="D320" s="427">
        <f>SUM(I282:I283)</f>
        <v>149</v>
      </c>
      <c r="E320" s="426">
        <f>SUM(E282:E283)</f>
        <v>30</v>
      </c>
      <c r="F320" s="242"/>
      <c r="G320" s="421">
        <f>SUM(G295:G319)</f>
        <v>1245</v>
      </c>
      <c r="H320" s="425">
        <v>21</v>
      </c>
      <c r="I320" s="547">
        <v>0</v>
      </c>
      <c r="J320" s="548">
        <f>SUM(D282:D283)</f>
        <v>179</v>
      </c>
      <c r="K320" s="242"/>
      <c r="L320" s="738">
        <v>47</v>
      </c>
      <c r="M320" s="242"/>
      <c r="N320" s="242"/>
      <c r="O320" s="421">
        <f>SUM(O295:O319)</f>
        <v>1185.4000000000001</v>
      </c>
      <c r="P320" s="738">
        <v>10</v>
      </c>
      <c r="Q320" s="242"/>
      <c r="R320" s="242"/>
      <c r="S320" s="242"/>
      <c r="T320" s="242"/>
      <c r="U320" s="242"/>
      <c r="V320" s="242"/>
      <c r="W320" s="242"/>
      <c r="X320" s="242"/>
      <c r="Y320" s="242"/>
    </row>
    <row r="321" spans="1:25" ht="14.25" thickTop="1" thickBot="1" x14ac:dyDescent="0.25">
      <c r="A321" s="242"/>
      <c r="B321" s="429" t="s">
        <v>363</v>
      </c>
      <c r="C321" s="427">
        <f>SUM(D321:E321)</f>
        <v>4331.3999999999996</v>
      </c>
      <c r="D321" s="427">
        <f>SUM(I284:I290)</f>
        <v>3968</v>
      </c>
      <c r="E321" s="426">
        <f>SUM(E284:E289)</f>
        <v>363.4</v>
      </c>
      <c r="F321" s="242"/>
      <c r="G321" s="242">
        <v>40</v>
      </c>
      <c r="H321" s="425">
        <v>44</v>
      </c>
      <c r="I321" s="541">
        <v>39</v>
      </c>
      <c r="J321" s="542">
        <f>SUM(D284+D285+D286+D287+D288+D289+D290-I321)</f>
        <v>4292.3999999999996</v>
      </c>
      <c r="K321" s="242"/>
      <c r="L321" s="738">
        <v>35</v>
      </c>
      <c r="M321" s="242"/>
      <c r="N321" s="242"/>
      <c r="O321" s="242"/>
      <c r="P321" s="242"/>
      <c r="Q321" s="242"/>
      <c r="R321" s="242"/>
      <c r="S321" s="242"/>
      <c r="T321" s="242"/>
      <c r="U321" s="242"/>
      <c r="V321" s="242"/>
      <c r="W321" s="242"/>
      <c r="X321" s="242"/>
      <c r="Y321" s="242"/>
    </row>
    <row r="322" spans="1:25" ht="14.25" thickTop="1" thickBot="1" x14ac:dyDescent="0.25">
      <c r="A322" s="242"/>
      <c r="B322" s="429" t="s">
        <v>364</v>
      </c>
      <c r="C322" s="427">
        <f>SUM(B317)</f>
        <v>1027.5</v>
      </c>
      <c r="D322" s="427">
        <f>SUM(I291)</f>
        <v>1027.5</v>
      </c>
      <c r="E322" s="426">
        <v>0</v>
      </c>
      <c r="F322" s="242"/>
      <c r="G322" s="242"/>
      <c r="H322" s="425">
        <v>39</v>
      </c>
      <c r="I322" s="543">
        <v>0</v>
      </c>
      <c r="J322" s="544">
        <f>SUM(D291-I322)</f>
        <v>1027.5</v>
      </c>
      <c r="K322" s="430"/>
      <c r="L322" s="738">
        <v>36</v>
      </c>
      <c r="M322" s="242"/>
      <c r="N322" s="242"/>
      <c r="O322" s="242"/>
      <c r="P322" s="242"/>
      <c r="Q322" s="242"/>
      <c r="R322" s="242"/>
      <c r="S322" s="242"/>
      <c r="T322" s="242"/>
      <c r="U322" s="242"/>
      <c r="V322" s="242"/>
      <c r="W322" s="242"/>
      <c r="X322" s="242"/>
      <c r="Y322" s="242"/>
    </row>
    <row r="323" spans="1:25" ht="14.25" thickTop="1" thickBot="1" x14ac:dyDescent="0.25">
      <c r="A323" s="242"/>
      <c r="B323" s="431" t="s">
        <v>161</v>
      </c>
      <c r="C323" s="432">
        <f>SUM(C320:C322)</f>
        <v>5537.9</v>
      </c>
      <c r="D323" s="432">
        <f>SUM(D320:D322)</f>
        <v>5144.5</v>
      </c>
      <c r="E323" s="433">
        <f>SUM(E320:E322)</f>
        <v>393.4</v>
      </c>
      <c r="F323" s="242"/>
      <c r="G323" s="242">
        <v>1205</v>
      </c>
      <c r="H323" s="425">
        <v>95</v>
      </c>
      <c r="I323" s="545">
        <f>SUM(I320:I322)</f>
        <v>39</v>
      </c>
      <c r="J323" s="546">
        <f>SUM(J320:J322)</f>
        <v>5498.9</v>
      </c>
      <c r="K323" s="434"/>
      <c r="L323" s="738">
        <v>40</v>
      </c>
      <c r="M323" s="242"/>
      <c r="N323" s="242"/>
      <c r="O323" s="242"/>
      <c r="P323" s="242"/>
      <c r="Q323" s="242"/>
      <c r="R323" s="242"/>
      <c r="S323" s="242"/>
      <c r="T323" s="242"/>
      <c r="U323" s="242"/>
      <c r="V323" s="242"/>
      <c r="W323" s="242"/>
      <c r="X323" s="242"/>
      <c r="Y323" s="242"/>
    </row>
    <row r="324" spans="1:25" ht="13.5" thickTop="1" x14ac:dyDescent="0.2">
      <c r="A324" s="242"/>
      <c r="B324" s="242"/>
      <c r="C324" s="425"/>
      <c r="D324" s="1162">
        <f>SUM(D323:E323)</f>
        <v>5537.9</v>
      </c>
      <c r="E324" s="1163"/>
      <c r="F324" s="242"/>
      <c r="G324" s="242"/>
      <c r="H324" s="425">
        <v>78</v>
      </c>
      <c r="I324" s="425">
        <f>SUM(I323:J323)</f>
        <v>5537.9</v>
      </c>
      <c r="J324" s="425"/>
      <c r="K324" s="242"/>
      <c r="L324" s="738">
        <v>80</v>
      </c>
      <c r="M324" s="242"/>
      <c r="N324" s="242"/>
      <c r="O324" s="242"/>
      <c r="P324" s="242"/>
      <c r="Q324" s="242"/>
      <c r="R324" s="242"/>
      <c r="S324" s="242"/>
      <c r="T324" s="242"/>
      <c r="U324" s="242"/>
      <c r="V324" s="242"/>
      <c r="W324" s="242"/>
      <c r="X324" s="242"/>
      <c r="Y324" s="242"/>
    </row>
    <row r="325" spans="1:25" x14ac:dyDescent="0.2">
      <c r="A325" s="242"/>
      <c r="B325" s="242"/>
      <c r="C325" s="425"/>
      <c r="D325" s="425"/>
      <c r="E325" s="242"/>
      <c r="F325" s="242"/>
      <c r="G325" s="242"/>
      <c r="H325" s="425">
        <v>29</v>
      </c>
      <c r="I325" s="425"/>
      <c r="J325" s="425"/>
      <c r="K325" s="242"/>
      <c r="L325" s="738">
        <v>12</v>
      </c>
      <c r="M325" s="242"/>
      <c r="N325" s="242"/>
      <c r="O325" s="242"/>
      <c r="P325" s="242"/>
      <c r="Q325" s="242"/>
      <c r="R325" s="242"/>
      <c r="S325" s="242"/>
      <c r="T325" s="242"/>
      <c r="U325" s="242"/>
      <c r="V325" s="242"/>
      <c r="W325" s="242"/>
      <c r="X325" s="242"/>
      <c r="Y325" s="242"/>
    </row>
    <row r="326" spans="1:25" x14ac:dyDescent="0.2">
      <c r="A326" s="242"/>
      <c r="B326" s="242"/>
      <c r="C326" s="425"/>
      <c r="D326" s="425">
        <f>SUM(D320:D322)</f>
        <v>5144.5</v>
      </c>
      <c r="E326" s="242"/>
      <c r="F326" s="242"/>
      <c r="G326" s="242"/>
      <c r="H326" s="425">
        <v>16</v>
      </c>
      <c r="I326" s="425"/>
      <c r="J326" s="425"/>
      <c r="K326" s="242"/>
      <c r="L326" s="242"/>
      <c r="M326" s="242"/>
      <c r="N326" s="242"/>
      <c r="O326" s="242"/>
      <c r="P326" s="242"/>
      <c r="Q326" s="242"/>
      <c r="R326" s="242"/>
      <c r="S326" s="242"/>
      <c r="T326" s="242"/>
      <c r="U326" s="242"/>
      <c r="V326" s="242"/>
      <c r="W326" s="242"/>
      <c r="X326" s="242"/>
      <c r="Y326" s="242"/>
    </row>
    <row r="327" spans="1:25" x14ac:dyDescent="0.2">
      <c r="A327" s="242"/>
      <c r="B327" s="242"/>
      <c r="C327" s="425"/>
      <c r="D327" s="425"/>
      <c r="E327" s="242"/>
      <c r="F327" s="242"/>
      <c r="G327" s="242"/>
      <c r="H327" s="425">
        <v>40</v>
      </c>
      <c r="I327" s="425"/>
      <c r="J327" s="425"/>
      <c r="K327" s="242"/>
      <c r="L327" s="242"/>
      <c r="M327" s="242"/>
      <c r="N327" s="242"/>
      <c r="O327" s="242"/>
      <c r="P327" s="421">
        <f>SUM(P295:P324)</f>
        <v>799</v>
      </c>
      <c r="Q327" s="242"/>
      <c r="R327" s="242"/>
      <c r="S327" s="242"/>
      <c r="T327" s="242"/>
      <c r="U327" s="242"/>
      <c r="V327" s="242"/>
      <c r="W327" s="242"/>
      <c r="X327" s="242"/>
      <c r="Y327" s="242"/>
    </row>
    <row r="328" spans="1:25" x14ac:dyDescent="0.2">
      <c r="A328" s="242"/>
      <c r="B328" s="242"/>
      <c r="C328" s="425"/>
      <c r="D328" s="425"/>
      <c r="E328" s="242"/>
      <c r="F328" s="242"/>
      <c r="G328" s="242"/>
      <c r="H328" s="425">
        <v>25</v>
      </c>
      <c r="I328" s="425"/>
      <c r="J328" s="425"/>
      <c r="K328" s="242"/>
      <c r="L328" s="242"/>
      <c r="M328" s="242"/>
      <c r="N328" s="242"/>
      <c r="O328" s="242"/>
      <c r="P328" s="242"/>
      <c r="Q328" s="242"/>
      <c r="R328" s="242"/>
      <c r="S328" s="242"/>
      <c r="T328" s="242"/>
      <c r="U328" s="242"/>
      <c r="V328" s="242"/>
      <c r="W328" s="242"/>
      <c r="X328" s="242"/>
      <c r="Y328" s="242"/>
    </row>
    <row r="329" spans="1:25" x14ac:dyDescent="0.2">
      <c r="A329" s="242"/>
      <c r="B329" s="242"/>
      <c r="C329" s="425"/>
      <c r="D329" s="425"/>
      <c r="E329" s="242"/>
      <c r="F329" s="242"/>
      <c r="G329" s="242"/>
      <c r="H329" s="425"/>
      <c r="I329" s="425"/>
      <c r="J329" s="425"/>
      <c r="K329" s="242"/>
      <c r="L329" s="242"/>
      <c r="M329" s="242"/>
      <c r="N329" s="242"/>
      <c r="O329" s="242"/>
      <c r="P329" s="242"/>
      <c r="Q329" s="242"/>
      <c r="R329" s="242"/>
      <c r="S329" s="242"/>
      <c r="T329" s="242"/>
      <c r="U329" s="242"/>
      <c r="V329" s="242"/>
      <c r="W329" s="242"/>
      <c r="X329" s="242"/>
      <c r="Y329" s="242"/>
    </row>
    <row r="330" spans="1:25" x14ac:dyDescent="0.2">
      <c r="A330" s="242"/>
      <c r="B330" s="242"/>
      <c r="C330" s="425"/>
      <c r="D330" s="425"/>
      <c r="E330" s="242"/>
      <c r="F330" s="242"/>
      <c r="G330" s="242"/>
      <c r="H330" s="422">
        <f>SUM(H295:H328)</f>
        <v>1222</v>
      </c>
      <c r="I330" s="422"/>
      <c r="J330" s="422"/>
      <c r="K330" s="242"/>
      <c r="L330" s="421">
        <f>SUM(L295:L327)</f>
        <v>674</v>
      </c>
      <c r="M330" s="242"/>
      <c r="N330" s="242"/>
      <c r="O330" s="242"/>
      <c r="P330" s="242"/>
      <c r="Q330" s="242"/>
      <c r="R330" s="242"/>
      <c r="S330" s="242"/>
      <c r="T330" s="242"/>
      <c r="U330" s="242"/>
      <c r="V330" s="242"/>
      <c r="W330" s="242"/>
      <c r="X330" s="242"/>
      <c r="Y330" s="242"/>
    </row>
    <row r="331" spans="1:25" x14ac:dyDescent="0.2">
      <c r="A331" s="242"/>
      <c r="B331" s="242"/>
      <c r="C331" s="425"/>
      <c r="D331" s="425"/>
      <c r="E331" s="242"/>
      <c r="F331" s="242"/>
      <c r="G331" s="242"/>
      <c r="H331" s="425">
        <v>63</v>
      </c>
      <c r="I331" s="425"/>
      <c r="J331" s="425"/>
      <c r="K331" s="242"/>
      <c r="L331" s="242"/>
      <c r="M331" s="242"/>
      <c r="N331" s="242"/>
      <c r="O331" s="242"/>
      <c r="P331" s="242"/>
      <c r="Q331" s="242"/>
      <c r="R331" s="242"/>
      <c r="S331" s="242"/>
      <c r="T331" s="242"/>
      <c r="U331" s="242"/>
      <c r="V331" s="242"/>
      <c r="W331" s="242"/>
      <c r="X331" s="242"/>
      <c r="Y331" s="242"/>
    </row>
    <row r="332" spans="1:25" x14ac:dyDescent="0.2">
      <c r="A332" s="242"/>
      <c r="B332" s="242"/>
      <c r="C332" s="425"/>
      <c r="D332" s="425"/>
      <c r="E332" s="242"/>
      <c r="F332" s="242"/>
      <c r="G332" s="242"/>
      <c r="H332" s="425"/>
      <c r="I332" s="425"/>
      <c r="J332" s="425"/>
      <c r="K332" s="242"/>
      <c r="L332" s="242"/>
      <c r="M332" s="242"/>
      <c r="N332" s="242"/>
      <c r="O332" s="242"/>
      <c r="P332" s="242"/>
      <c r="Q332" s="242"/>
      <c r="R332" s="242"/>
      <c r="S332" s="242"/>
      <c r="T332" s="242"/>
      <c r="U332" s="242"/>
      <c r="V332" s="242"/>
      <c r="W332" s="242"/>
      <c r="X332" s="242"/>
      <c r="Y332" s="242"/>
    </row>
    <row r="333" spans="1:25" x14ac:dyDescent="0.2">
      <c r="A333" s="242"/>
      <c r="B333" s="242"/>
      <c r="C333" s="425"/>
      <c r="D333" s="425"/>
      <c r="E333" s="242"/>
      <c r="F333" s="242"/>
      <c r="G333" s="242"/>
      <c r="H333" s="425">
        <v>1159</v>
      </c>
      <c r="I333" s="425"/>
      <c r="J333" s="425"/>
      <c r="K333" s="242"/>
      <c r="L333" s="242"/>
      <c r="M333" s="242"/>
      <c r="N333" s="242"/>
      <c r="O333" s="242"/>
      <c r="P333" s="242"/>
      <c r="Q333" s="242"/>
      <c r="R333" s="242"/>
      <c r="S333" s="242"/>
      <c r="T333" s="242"/>
      <c r="U333" s="242"/>
      <c r="V333" s="242"/>
      <c r="W333" s="242"/>
      <c r="X333" s="242"/>
      <c r="Y333" s="242"/>
    </row>
    <row r="334" spans="1:25" ht="18" x14ac:dyDescent="0.2">
      <c r="A334" s="242"/>
      <c r="B334" s="242"/>
      <c r="C334" s="425"/>
      <c r="D334" s="736" t="s">
        <v>513</v>
      </c>
      <c r="E334" s="242"/>
      <c r="F334" s="242"/>
      <c r="G334" s="242"/>
      <c r="H334" s="425"/>
      <c r="I334" s="425"/>
      <c r="J334" s="425"/>
      <c r="K334" s="242"/>
      <c r="L334" s="242"/>
      <c r="M334" s="242"/>
      <c r="N334" s="242"/>
      <c r="O334" s="242"/>
      <c r="P334" s="242"/>
      <c r="Q334" s="242"/>
      <c r="R334" s="242"/>
      <c r="S334" s="242"/>
      <c r="T334" s="242"/>
      <c r="U334" s="242"/>
      <c r="V334" s="242"/>
      <c r="W334" s="242"/>
      <c r="X334" s="242"/>
      <c r="Y334" s="242"/>
    </row>
    <row r="336" spans="1:25" x14ac:dyDescent="0.2">
      <c r="A336" s="421">
        <v>133</v>
      </c>
      <c r="B336" s="421">
        <v>325</v>
      </c>
      <c r="C336" s="422"/>
      <c r="D336" s="422">
        <v>219</v>
      </c>
      <c r="E336" s="423">
        <v>159</v>
      </c>
      <c r="F336" s="424">
        <v>133</v>
      </c>
      <c r="G336" s="424">
        <v>108</v>
      </c>
      <c r="H336" s="424">
        <v>89</v>
      </c>
      <c r="I336" s="424"/>
      <c r="J336" s="424"/>
      <c r="K336" s="421">
        <v>76</v>
      </c>
      <c r="L336" s="421">
        <v>57</v>
      </c>
      <c r="M336" s="614" t="s">
        <v>434</v>
      </c>
      <c r="N336" s="421">
        <v>32</v>
      </c>
      <c r="O336" s="421">
        <v>108</v>
      </c>
      <c r="P336" s="421">
        <v>89</v>
      </c>
    </row>
    <row r="338" spans="2:16" x14ac:dyDescent="0.2">
      <c r="E338">
        <v>88</v>
      </c>
      <c r="K338">
        <v>32</v>
      </c>
      <c r="L338" s="742"/>
      <c r="M338">
        <v>6</v>
      </c>
      <c r="N338">
        <v>10</v>
      </c>
      <c r="P338">
        <v>101</v>
      </c>
    </row>
    <row r="339" spans="2:16" x14ac:dyDescent="0.2">
      <c r="E339">
        <v>70</v>
      </c>
      <c r="K339">
        <v>12</v>
      </c>
      <c r="L339">
        <v>45</v>
      </c>
      <c r="M339">
        <v>37</v>
      </c>
      <c r="O339">
        <v>50</v>
      </c>
      <c r="P339">
        <v>10</v>
      </c>
    </row>
    <row r="340" spans="2:16" x14ac:dyDescent="0.2">
      <c r="E340" s="742">
        <v>20</v>
      </c>
      <c r="K340">
        <v>114</v>
      </c>
      <c r="M340">
        <v>46</v>
      </c>
      <c r="O340">
        <v>75</v>
      </c>
    </row>
    <row r="341" spans="2:16" x14ac:dyDescent="0.2">
      <c r="K341">
        <v>11</v>
      </c>
    </row>
    <row r="342" spans="2:16" x14ac:dyDescent="0.2">
      <c r="D342" s="157">
        <f>SUM(D338:D340)</f>
        <v>0</v>
      </c>
      <c r="K342">
        <v>30</v>
      </c>
      <c r="L342">
        <v>46</v>
      </c>
      <c r="M342">
        <v>80</v>
      </c>
      <c r="O342" s="742">
        <v>210.4</v>
      </c>
      <c r="P342">
        <v>30</v>
      </c>
    </row>
    <row r="343" spans="2:16" x14ac:dyDescent="0.2">
      <c r="E343" s="28">
        <f>SUM(E338:E341)</f>
        <v>178</v>
      </c>
      <c r="K343">
        <v>4</v>
      </c>
      <c r="L343">
        <v>23</v>
      </c>
      <c r="M343">
        <v>1</v>
      </c>
      <c r="O343">
        <v>140</v>
      </c>
    </row>
    <row r="344" spans="2:16" x14ac:dyDescent="0.2">
      <c r="K344">
        <v>77</v>
      </c>
      <c r="O344">
        <v>17</v>
      </c>
      <c r="P344">
        <v>58</v>
      </c>
    </row>
    <row r="345" spans="2:16" x14ac:dyDescent="0.2">
      <c r="K345">
        <v>32</v>
      </c>
      <c r="O345">
        <v>37</v>
      </c>
      <c r="P345">
        <v>95</v>
      </c>
    </row>
    <row r="346" spans="2:16" x14ac:dyDescent="0.2">
      <c r="B346" s="282">
        <f>SUM(E340+L338+L346+O342)</f>
        <v>272.39999999999998</v>
      </c>
      <c r="L346" s="742">
        <v>42</v>
      </c>
      <c r="O346">
        <v>14</v>
      </c>
      <c r="P346">
        <v>28</v>
      </c>
    </row>
    <row r="347" spans="2:16" x14ac:dyDescent="0.2">
      <c r="B347" s="743" t="s">
        <v>515</v>
      </c>
      <c r="L347">
        <v>18</v>
      </c>
      <c r="P347">
        <v>15</v>
      </c>
    </row>
    <row r="348" spans="2:16" x14ac:dyDescent="0.2">
      <c r="K348" s="28">
        <f>SUM(K338:K346)</f>
        <v>312</v>
      </c>
      <c r="L348">
        <v>19</v>
      </c>
      <c r="M348" s="28">
        <f>SUM(M338:M346)</f>
        <v>170</v>
      </c>
      <c r="N348" s="28">
        <f>SUM(N338:N343)</f>
        <v>10</v>
      </c>
      <c r="O348" s="28">
        <f>SUM(O338:O347)</f>
        <v>543.4</v>
      </c>
      <c r="P348">
        <v>50</v>
      </c>
    </row>
    <row r="349" spans="2:16" x14ac:dyDescent="0.2">
      <c r="L349">
        <v>18</v>
      </c>
      <c r="P349">
        <v>20</v>
      </c>
    </row>
    <row r="350" spans="2:16" x14ac:dyDescent="0.2">
      <c r="C350" s="767"/>
      <c r="D350" s="767"/>
      <c r="E350" s="768"/>
      <c r="L350">
        <v>22</v>
      </c>
      <c r="P350">
        <v>44</v>
      </c>
    </row>
    <row r="351" spans="2:16" x14ac:dyDescent="0.2">
      <c r="C351" s="767"/>
      <c r="D351" s="767"/>
      <c r="E351" s="768"/>
      <c r="L351">
        <v>22</v>
      </c>
      <c r="P351">
        <v>39</v>
      </c>
    </row>
    <row r="352" spans="2:16" x14ac:dyDescent="0.2">
      <c r="B352" s="745">
        <f>SUM(D352-B346)</f>
        <v>2076</v>
      </c>
      <c r="C352" s="767"/>
      <c r="D352" s="769">
        <f>SUM(E343+K348+L363+M348+N348+O348+P359)</f>
        <v>2348.4</v>
      </c>
      <c r="E352" s="768"/>
      <c r="L352">
        <v>17</v>
      </c>
      <c r="P352">
        <v>78</v>
      </c>
    </row>
    <row r="353" spans="2:16" x14ac:dyDescent="0.2">
      <c r="B353" s="744" t="s">
        <v>516</v>
      </c>
      <c r="C353" s="767"/>
      <c r="D353" s="767"/>
      <c r="E353" s="768"/>
      <c r="L353">
        <v>34</v>
      </c>
      <c r="P353">
        <v>16</v>
      </c>
    </row>
    <row r="354" spans="2:16" x14ac:dyDescent="0.2">
      <c r="C354" s="767"/>
      <c r="D354" s="767"/>
      <c r="E354" s="768"/>
      <c r="L354">
        <v>6</v>
      </c>
      <c r="P354">
        <v>42</v>
      </c>
    </row>
    <row r="355" spans="2:16" x14ac:dyDescent="0.2">
      <c r="L355">
        <v>47</v>
      </c>
    </row>
    <row r="356" spans="2:16" x14ac:dyDescent="0.2">
      <c r="L356">
        <v>35</v>
      </c>
    </row>
    <row r="357" spans="2:16" x14ac:dyDescent="0.2">
      <c r="L357">
        <v>36</v>
      </c>
    </row>
    <row r="358" spans="2:16" x14ac:dyDescent="0.2">
      <c r="L358">
        <v>40</v>
      </c>
    </row>
    <row r="359" spans="2:16" x14ac:dyDescent="0.2">
      <c r="L359">
        <v>12</v>
      </c>
      <c r="P359" s="28">
        <f>SUM(P338:P357)</f>
        <v>626</v>
      </c>
    </row>
    <row r="360" spans="2:16" x14ac:dyDescent="0.2">
      <c r="L360">
        <v>9</v>
      </c>
    </row>
    <row r="361" spans="2:16" x14ac:dyDescent="0.2">
      <c r="L361">
        <v>18</v>
      </c>
    </row>
    <row r="363" spans="2:16" x14ac:dyDescent="0.2">
      <c r="L363" s="28">
        <f>SUM(L338:L362)</f>
        <v>509</v>
      </c>
    </row>
    <row r="372" spans="1:11" ht="18" x14ac:dyDescent="0.25">
      <c r="E372" s="167" t="s">
        <v>625</v>
      </c>
    </row>
    <row r="374" spans="1:11" x14ac:dyDescent="0.2">
      <c r="A374" s="835">
        <v>325</v>
      </c>
      <c r="B374" s="835">
        <v>219</v>
      </c>
      <c r="C374" s="836">
        <v>159</v>
      </c>
      <c r="D374" s="836">
        <v>133</v>
      </c>
      <c r="E374" s="835">
        <v>108</v>
      </c>
      <c r="F374" s="835"/>
      <c r="G374" s="835"/>
      <c r="H374" s="836"/>
      <c r="I374" s="836">
        <v>89</v>
      </c>
      <c r="J374" s="836">
        <v>76</v>
      </c>
      <c r="K374" s="835">
        <v>57</v>
      </c>
    </row>
    <row r="375" spans="1:11" x14ac:dyDescent="0.2">
      <c r="A375">
        <v>13</v>
      </c>
      <c r="B375">
        <v>163</v>
      </c>
      <c r="C375" s="157">
        <v>43</v>
      </c>
      <c r="D375" s="157">
        <v>131</v>
      </c>
      <c r="E375">
        <v>98</v>
      </c>
      <c r="I375" s="157">
        <v>91</v>
      </c>
      <c r="J375" s="157">
        <v>20</v>
      </c>
      <c r="K375">
        <v>51</v>
      </c>
    </row>
    <row r="376" spans="1:11" x14ac:dyDescent="0.2">
      <c r="A376">
        <v>103</v>
      </c>
      <c r="B376">
        <v>18</v>
      </c>
      <c r="C376" s="157">
        <v>90</v>
      </c>
      <c r="D376" s="157">
        <v>47</v>
      </c>
      <c r="E376">
        <v>68</v>
      </c>
      <c r="I376" s="157">
        <v>53</v>
      </c>
      <c r="K376">
        <v>11</v>
      </c>
    </row>
    <row r="377" spans="1:11" x14ac:dyDescent="0.2">
      <c r="A377">
        <v>24</v>
      </c>
      <c r="B377">
        <v>30</v>
      </c>
      <c r="C377" s="157">
        <v>75</v>
      </c>
      <c r="D377" s="157">
        <v>10</v>
      </c>
      <c r="E377">
        <v>90</v>
      </c>
      <c r="I377" s="157">
        <v>29</v>
      </c>
      <c r="K377">
        <v>80</v>
      </c>
    </row>
    <row r="378" spans="1:11" x14ac:dyDescent="0.2">
      <c r="A378">
        <v>51</v>
      </c>
      <c r="B378">
        <v>41</v>
      </c>
      <c r="C378" s="157">
        <v>38</v>
      </c>
      <c r="E378">
        <v>8</v>
      </c>
    </row>
    <row r="379" spans="1:11" x14ac:dyDescent="0.2">
      <c r="A379">
        <v>105</v>
      </c>
      <c r="B379">
        <v>30</v>
      </c>
      <c r="C379" s="157">
        <v>62</v>
      </c>
      <c r="E379">
        <v>108</v>
      </c>
    </row>
    <row r="380" spans="1:11" x14ac:dyDescent="0.2">
      <c r="A380">
        <v>42</v>
      </c>
      <c r="B380">
        <v>68</v>
      </c>
      <c r="C380" s="157">
        <v>70</v>
      </c>
      <c r="E380">
        <v>100</v>
      </c>
    </row>
    <row r="381" spans="1:11" x14ac:dyDescent="0.2">
      <c r="A381">
        <v>68</v>
      </c>
      <c r="C381" s="157">
        <v>58</v>
      </c>
      <c r="E381">
        <v>38</v>
      </c>
    </row>
    <row r="382" spans="1:11" x14ac:dyDescent="0.2">
      <c r="A382">
        <v>85</v>
      </c>
      <c r="C382" s="157">
        <v>89</v>
      </c>
      <c r="E382">
        <v>72</v>
      </c>
    </row>
    <row r="383" spans="1:11" x14ac:dyDescent="0.2">
      <c r="A383">
        <v>50.5</v>
      </c>
      <c r="C383" s="157">
        <v>30</v>
      </c>
      <c r="E383">
        <v>60</v>
      </c>
    </row>
    <row r="384" spans="1:11" x14ac:dyDescent="0.2">
      <c r="A384">
        <v>76</v>
      </c>
      <c r="C384" s="157">
        <v>70</v>
      </c>
    </row>
    <row r="385" spans="1:11" x14ac:dyDescent="0.2">
      <c r="A385">
        <v>40</v>
      </c>
    </row>
    <row r="386" spans="1:11" x14ac:dyDescent="0.2">
      <c r="A386">
        <v>50</v>
      </c>
    </row>
    <row r="387" spans="1:11" x14ac:dyDescent="0.2">
      <c r="A387">
        <v>2</v>
      </c>
    </row>
    <row r="388" spans="1:11" x14ac:dyDescent="0.2">
      <c r="A388">
        <v>65</v>
      </c>
    </row>
    <row r="389" spans="1:11" x14ac:dyDescent="0.2">
      <c r="A389">
        <v>50</v>
      </c>
    </row>
    <row r="390" spans="1:11" x14ac:dyDescent="0.2">
      <c r="A390">
        <v>60</v>
      </c>
    </row>
    <row r="391" spans="1:11" x14ac:dyDescent="0.2">
      <c r="A391">
        <v>143</v>
      </c>
    </row>
    <row r="393" spans="1:11" x14ac:dyDescent="0.2">
      <c r="A393" s="833">
        <f>SUM(A375:A391)</f>
        <v>1027.5</v>
      </c>
      <c r="B393" s="833">
        <f>SUM(B375:B391)</f>
        <v>350</v>
      </c>
      <c r="C393" s="834">
        <f>SUM(C375:C390)</f>
        <v>625</v>
      </c>
      <c r="D393" s="834">
        <f>SUM(D375:D391)</f>
        <v>188</v>
      </c>
      <c r="E393" s="833">
        <f>SUM(E375:E390)</f>
        <v>642</v>
      </c>
      <c r="F393" s="833"/>
      <c r="G393" s="833"/>
      <c r="H393" s="834"/>
      <c r="I393" s="834">
        <f>SUM(I375:I388)</f>
        <v>173</v>
      </c>
      <c r="J393" s="834">
        <f>SUM(J375:J389)</f>
        <v>20</v>
      </c>
      <c r="K393" s="833">
        <f>SUM(K375:K389)</f>
        <v>142</v>
      </c>
    </row>
    <row r="396" spans="1:11" x14ac:dyDescent="0.2">
      <c r="I396" s="803" t="s">
        <v>161</v>
      </c>
      <c r="J396" s="803">
        <f>SUM(A393:K393)</f>
        <v>3167.5</v>
      </c>
    </row>
  </sheetData>
  <autoFilter ref="B2:K37"/>
  <mergeCells count="205">
    <mergeCell ref="A3:A4"/>
    <mergeCell ref="C3:C4"/>
    <mergeCell ref="D3:D4"/>
    <mergeCell ref="H3:H4"/>
    <mergeCell ref="J3:J4"/>
    <mergeCell ref="K3:K4"/>
    <mergeCell ref="X5:Y5"/>
    <mergeCell ref="Z5:AA5"/>
    <mergeCell ref="AB5:AC5"/>
    <mergeCell ref="J7:J8"/>
    <mergeCell ref="K7:K8"/>
    <mergeCell ref="Z8:AA8"/>
    <mergeCell ref="A5:A6"/>
    <mergeCell ref="C5:C6"/>
    <mergeCell ref="D5:D6"/>
    <mergeCell ref="H5:H6"/>
    <mergeCell ref="K5:K6"/>
    <mergeCell ref="V5:W5"/>
    <mergeCell ref="AG11:AG12"/>
    <mergeCell ref="X12:Y12"/>
    <mergeCell ref="A13:A14"/>
    <mergeCell ref="C13:C14"/>
    <mergeCell ref="D13:D14"/>
    <mergeCell ref="H13:H14"/>
    <mergeCell ref="J13:J14"/>
    <mergeCell ref="K13:K14"/>
    <mergeCell ref="AB9:AC9"/>
    <mergeCell ref="A11:A12"/>
    <mergeCell ref="C11:C12"/>
    <mergeCell ref="D11:D12"/>
    <mergeCell ref="H11:H12"/>
    <mergeCell ref="K11:K12"/>
    <mergeCell ref="A9:A10"/>
    <mergeCell ref="C9:C10"/>
    <mergeCell ref="D9:D10"/>
    <mergeCell ref="H9:H10"/>
    <mergeCell ref="X9:Y9"/>
    <mergeCell ref="Z9:AA9"/>
    <mergeCell ref="Y18:AE18"/>
    <mergeCell ref="AF18:AF19"/>
    <mergeCell ref="A19:A20"/>
    <mergeCell ref="C19:C20"/>
    <mergeCell ref="D19:D20"/>
    <mergeCell ref="H19:H20"/>
    <mergeCell ref="J19:J21"/>
    <mergeCell ref="A15:A16"/>
    <mergeCell ref="C15:C16"/>
    <mergeCell ref="D15:D16"/>
    <mergeCell ref="H15:H16"/>
    <mergeCell ref="A17:A18"/>
    <mergeCell ref="C17:C18"/>
    <mergeCell ref="D17:D18"/>
    <mergeCell ref="H17:H18"/>
    <mergeCell ref="K19:K20"/>
    <mergeCell ref="A22:A23"/>
    <mergeCell ref="C22:C23"/>
    <mergeCell ref="D22:D23"/>
    <mergeCell ref="H22:H23"/>
    <mergeCell ref="K22:K23"/>
    <mergeCell ref="K17:K18"/>
    <mergeCell ref="W18:W19"/>
    <mergeCell ref="X18:X19"/>
    <mergeCell ref="A24:A25"/>
    <mergeCell ref="C24:C25"/>
    <mergeCell ref="D24:D25"/>
    <mergeCell ref="H24:H25"/>
    <mergeCell ref="K24:K25"/>
    <mergeCell ref="A26:A27"/>
    <mergeCell ref="C26:C27"/>
    <mergeCell ref="D26:D27"/>
    <mergeCell ref="H26:H27"/>
    <mergeCell ref="K26:K27"/>
    <mergeCell ref="AA35:AF35"/>
    <mergeCell ref="C38:C39"/>
    <mergeCell ref="AA38:AF38"/>
    <mergeCell ref="A28:A29"/>
    <mergeCell ref="C28:C29"/>
    <mergeCell ref="D28:D29"/>
    <mergeCell ref="H28:H29"/>
    <mergeCell ref="K28:K29"/>
    <mergeCell ref="A30:A31"/>
    <mergeCell ref="C30:C31"/>
    <mergeCell ref="D30:D31"/>
    <mergeCell ref="H30:H31"/>
    <mergeCell ref="K30:K31"/>
    <mergeCell ref="H44:H45"/>
    <mergeCell ref="J44:J45"/>
    <mergeCell ref="K44:K45"/>
    <mergeCell ref="C47:C48"/>
    <mergeCell ref="C49:C50"/>
    <mergeCell ref="K49:K50"/>
    <mergeCell ref="C32:C34"/>
    <mergeCell ref="D32:D34"/>
    <mergeCell ref="H32:H34"/>
    <mergeCell ref="K32:K34"/>
    <mergeCell ref="H65:H66"/>
    <mergeCell ref="K65:K66"/>
    <mergeCell ref="C67:C69"/>
    <mergeCell ref="D67:D68"/>
    <mergeCell ref="C70:C72"/>
    <mergeCell ref="D70:D71"/>
    <mergeCell ref="K70:K74"/>
    <mergeCell ref="C52:C53"/>
    <mergeCell ref="C54:C56"/>
    <mergeCell ref="D54:D56"/>
    <mergeCell ref="C59:C60"/>
    <mergeCell ref="C63:C64"/>
    <mergeCell ref="D63:D64"/>
    <mergeCell ref="C79:C82"/>
    <mergeCell ref="D79:D81"/>
    <mergeCell ref="B83:B84"/>
    <mergeCell ref="C83:C85"/>
    <mergeCell ref="C86:C88"/>
    <mergeCell ref="D86:D87"/>
    <mergeCell ref="B87:B88"/>
    <mergeCell ref="B71:B72"/>
    <mergeCell ref="C73:C74"/>
    <mergeCell ref="D73:D74"/>
    <mergeCell ref="C76:C78"/>
    <mergeCell ref="D76:D77"/>
    <mergeCell ref="B77:B78"/>
    <mergeCell ref="J109:J110"/>
    <mergeCell ref="C116:C118"/>
    <mergeCell ref="D116:D117"/>
    <mergeCell ref="B117:B118"/>
    <mergeCell ref="C119:C120"/>
    <mergeCell ref="D119:D120"/>
    <mergeCell ref="C89:C91"/>
    <mergeCell ref="B90:B91"/>
    <mergeCell ref="C94:C95"/>
    <mergeCell ref="C96:C97"/>
    <mergeCell ref="D96:D97"/>
    <mergeCell ref="B98:B99"/>
    <mergeCell ref="K131:K134"/>
    <mergeCell ref="C138:C141"/>
    <mergeCell ref="D138:D141"/>
    <mergeCell ref="K146:K147"/>
    <mergeCell ref="K154:K155"/>
    <mergeCell ref="C159:C160"/>
    <mergeCell ref="D159:D160"/>
    <mergeCell ref="C121:C122"/>
    <mergeCell ref="D121:D122"/>
    <mergeCell ref="C123:C125"/>
    <mergeCell ref="D123:D125"/>
    <mergeCell ref="C131:C134"/>
    <mergeCell ref="D131:D134"/>
    <mergeCell ref="B171:B172"/>
    <mergeCell ref="S185:S187"/>
    <mergeCell ref="T186:T187"/>
    <mergeCell ref="C189:C190"/>
    <mergeCell ref="C191:C193"/>
    <mergeCell ref="D191:D193"/>
    <mergeCell ref="C161:C163"/>
    <mergeCell ref="D161:D162"/>
    <mergeCell ref="B162:B163"/>
    <mergeCell ref="C164:C166"/>
    <mergeCell ref="D164:D165"/>
    <mergeCell ref="K164:K165"/>
    <mergeCell ref="B165:B166"/>
    <mergeCell ref="C194:C196"/>
    <mergeCell ref="D194:D196"/>
    <mergeCell ref="K197:K200"/>
    <mergeCell ref="H211:H212"/>
    <mergeCell ref="K211:K212"/>
    <mergeCell ref="C222:C224"/>
    <mergeCell ref="D222:D224"/>
    <mergeCell ref="K222:K224"/>
    <mergeCell ref="H223:H224"/>
    <mergeCell ref="H230:H231"/>
    <mergeCell ref="K230:K231"/>
    <mergeCell ref="B236:B237"/>
    <mergeCell ref="J236:J237"/>
    <mergeCell ref="K236:K237"/>
    <mergeCell ref="B238:B239"/>
    <mergeCell ref="C225:C227"/>
    <mergeCell ref="D225:D227"/>
    <mergeCell ref="K225:K229"/>
    <mergeCell ref="H226:H227"/>
    <mergeCell ref="J226:J227"/>
    <mergeCell ref="C228:C229"/>
    <mergeCell ref="E229:F229"/>
    <mergeCell ref="C256:C259"/>
    <mergeCell ref="D257:D259"/>
    <mergeCell ref="C260:C262"/>
    <mergeCell ref="D261:D262"/>
    <mergeCell ref="C263:C265"/>
    <mergeCell ref="D264:D265"/>
    <mergeCell ref="K244:K245"/>
    <mergeCell ref="K246:K247"/>
    <mergeCell ref="K248:K249"/>
    <mergeCell ref="K250:K251"/>
    <mergeCell ref="C252:C254"/>
    <mergeCell ref="D252:D254"/>
    <mergeCell ref="Q282:R282"/>
    <mergeCell ref="G283:H283"/>
    <mergeCell ref="D324:E324"/>
    <mergeCell ref="C266:C267"/>
    <mergeCell ref="C270:C271"/>
    <mergeCell ref="D270:D271"/>
    <mergeCell ref="B271:B272"/>
    <mergeCell ref="B280:B281"/>
    <mergeCell ref="Q280:R280"/>
    <mergeCell ref="C281:D281"/>
    <mergeCell ref="E281:F281"/>
    <mergeCell ref="Q281:R281"/>
  </mergeCells>
  <pageMargins left="0.78740157480314965" right="0.19685039370078741" top="0.19685039370078741" bottom="0.19685039370078741" header="0.51181102362204722" footer="0.51181102362204722"/>
  <pageSetup paperSize="9" scale="95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IJ336"/>
  <sheetViews>
    <sheetView tabSelected="1" view="pageBreakPreview" topLeftCell="J12" zoomScale="55" zoomScaleNormal="10" zoomScaleSheetLayoutView="55" workbookViewId="0">
      <selection activeCell="CV26" sqref="CV26"/>
    </sheetView>
  </sheetViews>
  <sheetFormatPr defaultColWidth="3.7109375" defaultRowHeight="9.9499999999999993" customHeight="1" x14ac:dyDescent="0.2"/>
  <cols>
    <col min="1" max="8" width="6.7109375" customWidth="1"/>
    <col min="9" max="9" width="32.5703125" customWidth="1"/>
    <col min="10" max="60" width="6.7109375" customWidth="1"/>
    <col min="61" max="172" width="6.7109375" style="1" customWidth="1"/>
    <col min="173" max="215" width="6.7109375" customWidth="1"/>
    <col min="216" max="216" width="7.28515625" customWidth="1"/>
    <col min="217" max="218" width="6.7109375" customWidth="1"/>
    <col min="219" max="219" width="8" customWidth="1"/>
    <col min="220" max="222" width="6.7109375" customWidth="1"/>
    <col min="223" max="223" width="2.42578125" customWidth="1"/>
    <col min="224" max="224" width="6.7109375" customWidth="1"/>
    <col min="225" max="225" width="5.28515625" customWidth="1"/>
    <col min="226" max="226" width="6.7109375" hidden="1" customWidth="1"/>
    <col min="227" max="227" width="8.5703125" customWidth="1"/>
    <col min="228" max="239" width="6.7109375" customWidth="1"/>
    <col min="240" max="240" width="15.140625" customWidth="1"/>
    <col min="241" max="241" width="13.5703125" customWidth="1"/>
    <col min="242" max="242" width="6.7109375" customWidth="1"/>
    <col min="243" max="243" width="15.140625" customWidth="1"/>
    <col min="244" max="244" width="13.85546875" customWidth="1"/>
    <col min="245" max="248" width="3.7109375" customWidth="1"/>
  </cols>
  <sheetData>
    <row r="1" spans="4:244" ht="30" customHeight="1" x14ac:dyDescent="0.35">
      <c r="EU1" s="11"/>
      <c r="EV1" s="11"/>
      <c r="EW1" s="1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37"/>
      <c r="HK1" s="37"/>
      <c r="HL1" s="37"/>
      <c r="HM1" s="37"/>
      <c r="HN1" s="37"/>
      <c r="HO1" s="37"/>
      <c r="HP1" s="175"/>
      <c r="HQ1" s="175"/>
      <c r="HR1" s="175"/>
      <c r="HS1" s="175"/>
      <c r="HT1" s="175"/>
      <c r="HU1" s="175"/>
      <c r="HV1" s="175"/>
      <c r="HW1" s="175"/>
      <c r="HX1" s="175"/>
      <c r="HY1" s="175"/>
      <c r="HZ1" s="175"/>
      <c r="IA1" s="175"/>
      <c r="IB1" s="175"/>
      <c r="IC1" s="175"/>
      <c r="ID1" s="1"/>
      <c r="IE1" s="1"/>
      <c r="IF1" s="1"/>
      <c r="IG1" s="1"/>
      <c r="IH1" s="1"/>
      <c r="II1" s="1"/>
      <c r="IJ1" s="1"/>
    </row>
    <row r="2" spans="4:244" ht="30" customHeight="1" x14ac:dyDescent="0.45">
      <c r="E2" s="419"/>
      <c r="F2" s="419"/>
      <c r="G2" s="419"/>
      <c r="H2" s="419"/>
      <c r="I2" s="419"/>
      <c r="J2" s="419"/>
      <c r="K2" s="419"/>
      <c r="L2" s="419"/>
      <c r="M2" s="419"/>
      <c r="N2" s="419"/>
      <c r="O2" s="419"/>
      <c r="P2" s="419"/>
      <c r="EU2" s="11"/>
      <c r="EV2" s="11"/>
      <c r="EW2" s="11"/>
      <c r="FJ2" s="1347"/>
      <c r="FK2" s="1347"/>
      <c r="FL2" s="1347"/>
      <c r="FM2" s="1347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37"/>
      <c r="HK2" s="37"/>
      <c r="HL2" s="21"/>
      <c r="HM2" s="21"/>
      <c r="HN2" s="21"/>
      <c r="HO2" s="21"/>
      <c r="HP2" s="172"/>
      <c r="HQ2" s="172"/>
      <c r="HR2" s="176"/>
      <c r="HS2" s="176"/>
      <c r="HT2" s="176"/>
      <c r="HU2" s="1434"/>
      <c r="HV2" s="1153"/>
      <c r="HW2" s="1153"/>
      <c r="HX2" s="1153"/>
      <c r="HY2" s="1153"/>
      <c r="HZ2" s="1153"/>
      <c r="IA2" s="1153"/>
      <c r="IB2" s="1153"/>
      <c r="IC2" s="1153"/>
      <c r="ID2" s="173"/>
      <c r="IE2" s="1"/>
      <c r="IF2" s="1"/>
      <c r="IG2" s="1"/>
      <c r="IH2" s="1"/>
      <c r="II2" s="1"/>
      <c r="IJ2" s="1"/>
    </row>
    <row r="3" spans="4:244" ht="30" customHeight="1" thickBot="1" x14ac:dyDescent="0.5">
      <c r="D3" s="21"/>
      <c r="E3" s="420" t="s">
        <v>143</v>
      </c>
      <c r="F3" s="419"/>
      <c r="G3" s="419"/>
      <c r="H3" s="419"/>
      <c r="I3" s="419"/>
      <c r="J3" s="419"/>
      <c r="K3" s="419"/>
      <c r="L3" s="419"/>
      <c r="M3" s="419"/>
      <c r="N3" s="419"/>
      <c r="O3" s="419"/>
      <c r="P3" s="419"/>
      <c r="Q3" s="172"/>
      <c r="R3" s="172"/>
      <c r="EU3" s="11"/>
      <c r="EV3" s="11"/>
      <c r="EW3" s="11"/>
      <c r="EZ3" s="12"/>
      <c r="FA3" s="12"/>
      <c r="FJ3" s="1347"/>
      <c r="FK3" s="1347"/>
      <c r="FL3" s="1347"/>
      <c r="FM3" s="1347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1"/>
      <c r="HH3" s="11"/>
      <c r="HI3" s="1"/>
      <c r="HJ3" s="37"/>
      <c r="HK3" s="37"/>
      <c r="HL3" s="21"/>
      <c r="HM3" s="21"/>
      <c r="HN3" s="21"/>
      <c r="HO3" s="175"/>
      <c r="HP3" s="189"/>
      <c r="HQ3" s="189"/>
      <c r="HR3" s="190"/>
      <c r="HS3" s="191"/>
      <c r="HT3" s="192"/>
      <c r="HU3" s="190"/>
      <c r="HV3" s="1449"/>
      <c r="HW3" s="1449"/>
      <c r="HX3" s="1449"/>
      <c r="HY3" s="1449"/>
      <c r="HZ3" s="1449"/>
      <c r="IA3" s="1449"/>
      <c r="IB3" s="1449"/>
      <c r="IC3" s="172"/>
      <c r="ID3" s="172"/>
    </row>
    <row r="4" spans="4:244" ht="30" customHeight="1" x14ac:dyDescent="0.45">
      <c r="D4" s="172"/>
      <c r="E4" s="420" t="s">
        <v>148</v>
      </c>
      <c r="F4" s="419"/>
      <c r="G4" s="419"/>
      <c r="H4" s="419"/>
      <c r="I4" s="419"/>
      <c r="J4" s="419"/>
      <c r="K4" s="419"/>
      <c r="L4" s="419"/>
      <c r="M4" s="419"/>
      <c r="N4" s="419"/>
      <c r="O4" s="419"/>
      <c r="P4" s="419"/>
      <c r="Q4" s="172"/>
      <c r="R4" s="172"/>
      <c r="S4" s="21"/>
      <c r="T4" s="21"/>
      <c r="EU4" s="11"/>
      <c r="EV4" s="11"/>
      <c r="EW4" s="11"/>
      <c r="EZ4" s="12"/>
      <c r="FA4" s="12"/>
      <c r="FC4" s="1435">
        <v>31</v>
      </c>
      <c r="FD4" s="1437"/>
      <c r="FH4" s="29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1"/>
      <c r="HH4" s="11"/>
      <c r="HI4" s="1"/>
      <c r="HJ4" s="37"/>
      <c r="HK4" s="37"/>
      <c r="HL4" s="21"/>
      <c r="HM4" s="21"/>
      <c r="HN4" s="21"/>
      <c r="HO4" s="1450"/>
      <c r="HP4" s="1450"/>
      <c r="HQ4" s="1450"/>
      <c r="HR4" s="1450"/>
      <c r="HS4" s="1450"/>
      <c r="HT4" s="1450"/>
      <c r="HU4" s="1450"/>
      <c r="HV4" s="1450"/>
      <c r="HW4" s="1450"/>
      <c r="HX4" s="1450"/>
      <c r="HY4" s="1450"/>
      <c r="HZ4" s="1450"/>
      <c r="IA4" s="1450"/>
      <c r="IB4" s="1450"/>
      <c r="IC4" s="1450"/>
      <c r="ID4" s="1"/>
    </row>
    <row r="5" spans="4:244" ht="30" customHeight="1" x14ac:dyDescent="0.45">
      <c r="D5" s="172"/>
      <c r="E5" s="419" t="s">
        <v>147</v>
      </c>
      <c r="F5" s="419"/>
      <c r="G5" s="419"/>
      <c r="H5" s="419"/>
      <c r="I5" s="419"/>
      <c r="J5" s="419"/>
      <c r="K5" s="419"/>
      <c r="L5" s="419"/>
      <c r="M5" s="419"/>
      <c r="N5" s="419"/>
      <c r="O5" s="419"/>
      <c r="P5" s="419"/>
      <c r="Q5" s="172"/>
      <c r="R5" s="172"/>
      <c r="S5" s="21"/>
      <c r="T5" s="21"/>
      <c r="FC5" s="1442"/>
      <c r="FD5" s="1443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1"/>
      <c r="HH5" s="11"/>
      <c r="HI5" s="1"/>
      <c r="HJ5" s="37"/>
      <c r="HK5" s="37"/>
      <c r="HL5" s="21"/>
      <c r="HM5" s="21"/>
      <c r="HN5" s="21"/>
      <c r="HO5" s="172"/>
      <c r="HP5" s="189"/>
      <c r="HQ5" s="189"/>
      <c r="HR5" s="193"/>
      <c r="HS5" s="193"/>
      <c r="HT5" s="193"/>
      <c r="HU5" s="193"/>
      <c r="HV5" s="194"/>
      <c r="HW5" s="194"/>
      <c r="HX5" s="67"/>
      <c r="HY5" s="67"/>
      <c r="HZ5" s="67"/>
      <c r="IA5" s="67"/>
      <c r="IB5" s="67"/>
      <c r="IC5" s="175"/>
      <c r="ID5" s="1"/>
    </row>
    <row r="6" spans="4:244" ht="30" customHeight="1" x14ac:dyDescent="0.45">
      <c r="D6" s="172"/>
      <c r="E6" s="420" t="s">
        <v>641</v>
      </c>
      <c r="F6" s="419"/>
      <c r="G6" s="420"/>
      <c r="H6" s="420"/>
      <c r="I6" s="419"/>
      <c r="J6" s="419"/>
      <c r="K6" s="419"/>
      <c r="L6" s="419"/>
      <c r="M6" s="419"/>
      <c r="N6" s="419"/>
      <c r="O6" s="419"/>
      <c r="P6" s="419"/>
      <c r="Q6" s="172"/>
      <c r="R6" s="172"/>
      <c r="S6" s="21"/>
      <c r="T6" s="21"/>
      <c r="FC6" s="1442"/>
      <c r="FD6" s="1443"/>
      <c r="FE6" s="43">
        <v>12</v>
      </c>
      <c r="FF6" s="43"/>
      <c r="FG6" s="218"/>
      <c r="FH6" s="218"/>
      <c r="FI6" s="218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1"/>
      <c r="HH6" s="11"/>
      <c r="HI6" s="1"/>
      <c r="HJ6" s="37"/>
      <c r="HK6" s="37"/>
      <c r="HL6" s="21"/>
      <c r="HM6" s="21"/>
      <c r="HN6" s="21"/>
      <c r="HO6" s="172"/>
      <c r="HP6" s="193"/>
      <c r="HQ6" s="193"/>
      <c r="HR6" s="193"/>
      <c r="HS6" s="193"/>
      <c r="HT6" s="193"/>
      <c r="HU6" s="193"/>
      <c r="HV6" s="195"/>
      <c r="HW6" s="195"/>
      <c r="HX6" s="175"/>
      <c r="HY6" s="175"/>
      <c r="HZ6" s="175"/>
      <c r="IA6" s="175"/>
      <c r="IB6" s="175"/>
      <c r="IC6" s="175"/>
      <c r="ID6" s="1"/>
    </row>
    <row r="7" spans="4:244" ht="30" customHeight="1" x14ac:dyDescent="0.45">
      <c r="D7" s="172"/>
      <c r="E7" s="420"/>
      <c r="F7" s="419"/>
      <c r="G7" s="420"/>
      <c r="H7" s="420"/>
      <c r="I7" s="419"/>
      <c r="J7" s="419"/>
      <c r="K7" s="419"/>
      <c r="L7" s="419"/>
      <c r="M7" s="419"/>
      <c r="N7" s="419"/>
      <c r="O7" s="419"/>
      <c r="P7" s="419"/>
      <c r="Q7" s="21"/>
      <c r="R7" s="21"/>
      <c r="S7" s="21"/>
      <c r="T7" s="21"/>
      <c r="FC7" s="1442"/>
      <c r="FD7" s="1443"/>
      <c r="FE7" s="1445" t="s">
        <v>391</v>
      </c>
      <c r="FF7" s="1412"/>
      <c r="FG7" s="218"/>
      <c r="FH7" s="218"/>
      <c r="FI7" s="218"/>
      <c r="GA7" s="1"/>
      <c r="GB7" s="1"/>
      <c r="GC7" s="11"/>
      <c r="GD7" s="11"/>
      <c r="GE7" s="11"/>
      <c r="GF7" s="1"/>
      <c r="GG7" s="1"/>
      <c r="GH7" s="1"/>
      <c r="GI7" s="11"/>
      <c r="GJ7" s="11"/>
      <c r="GK7" s="11"/>
      <c r="GL7" s="1"/>
      <c r="GM7" s="1"/>
      <c r="GN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1"/>
      <c r="HH7" s="11"/>
      <c r="HI7" s="1"/>
      <c r="HJ7" s="37"/>
      <c r="HK7" s="37"/>
      <c r="HL7" s="21"/>
      <c r="HM7" s="21"/>
      <c r="HN7" s="21"/>
      <c r="HO7" s="21"/>
      <c r="HP7" s="172"/>
      <c r="HQ7" s="172"/>
      <c r="HR7" s="171"/>
      <c r="HS7" s="176"/>
      <c r="HT7" s="171"/>
      <c r="HU7" s="171"/>
      <c r="HV7" s="176"/>
      <c r="HW7" s="176"/>
      <c r="HX7" s="176"/>
      <c r="HY7" s="176"/>
      <c r="HZ7" s="176"/>
      <c r="IA7" s="176"/>
      <c r="IB7" s="176"/>
      <c r="IC7" s="176"/>
      <c r="ID7" s="1"/>
      <c r="IE7" s="1"/>
      <c r="IF7" s="1"/>
      <c r="IG7" s="1"/>
    </row>
    <row r="8" spans="4:244" ht="30" customHeight="1" x14ac:dyDescent="0.35">
      <c r="D8" s="172"/>
      <c r="E8" s="171"/>
      <c r="F8" s="171"/>
      <c r="G8" s="171"/>
      <c r="H8" s="171"/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EZ8" s="12"/>
      <c r="FA8" s="12"/>
      <c r="FC8" s="1442"/>
      <c r="FD8" s="1443"/>
      <c r="FF8" s="813">
        <v>32</v>
      </c>
      <c r="FG8" s="811" t="s">
        <v>138</v>
      </c>
      <c r="GA8" s="1"/>
      <c r="GB8" s="1"/>
      <c r="GC8" s="11"/>
      <c r="GD8" s="11"/>
      <c r="GE8" s="11"/>
      <c r="GF8" s="1"/>
      <c r="GG8" s="1"/>
      <c r="GH8" s="1"/>
      <c r="GI8" s="11"/>
      <c r="GJ8" s="11"/>
      <c r="GK8" s="11"/>
      <c r="GL8" s="1"/>
      <c r="GM8" s="1"/>
      <c r="GN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1"/>
      <c r="HH8" s="11"/>
      <c r="HI8" s="1"/>
      <c r="HJ8" s="1"/>
      <c r="HK8" s="1"/>
      <c r="HL8" s="1"/>
      <c r="HM8" s="1"/>
      <c r="HN8" s="1"/>
      <c r="HO8" s="1"/>
      <c r="HP8" s="177"/>
      <c r="HQ8" s="177"/>
      <c r="HR8" s="177"/>
      <c r="HS8" s="178"/>
      <c r="HT8" s="179"/>
      <c r="HU8" s="177"/>
      <c r="HV8" s="180"/>
      <c r="HW8" s="180"/>
      <c r="HZ8" s="175"/>
      <c r="IA8" s="172"/>
      <c r="IB8" s="172"/>
      <c r="IC8" s="172"/>
    </row>
    <row r="9" spans="4:244" ht="30" customHeight="1" thickBot="1" x14ac:dyDescent="0.4"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EZ9" s="12"/>
      <c r="FA9" s="12"/>
      <c r="FC9" s="1438"/>
      <c r="FD9" s="1440"/>
      <c r="FM9" s="1" t="s">
        <v>87</v>
      </c>
      <c r="GA9" s="1"/>
      <c r="GB9" s="1"/>
      <c r="GC9" s="11"/>
      <c r="GD9" s="11"/>
      <c r="GE9" s="11"/>
      <c r="GF9" s="1"/>
      <c r="GG9" s="1"/>
      <c r="GH9" s="1"/>
      <c r="GI9" s="11"/>
      <c r="GJ9" s="11"/>
      <c r="GK9" s="11"/>
      <c r="GL9" s="5"/>
      <c r="GM9" s="258"/>
      <c r="GN9" s="258"/>
      <c r="GO9" s="5"/>
      <c r="GP9" s="5"/>
      <c r="GQ9" s="5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81"/>
      <c r="HQ9" s="177"/>
      <c r="HR9" s="177"/>
      <c r="HS9" s="177"/>
      <c r="HT9" s="177"/>
      <c r="HU9" s="177"/>
      <c r="HV9" s="180"/>
      <c r="HW9" s="180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</row>
    <row r="10" spans="4:244" ht="30" customHeight="1" x14ac:dyDescent="0.35">
      <c r="AT10" s="1"/>
      <c r="AU10" s="1"/>
      <c r="GA10" s="1"/>
      <c r="GB10" s="1"/>
      <c r="GC10" s="11"/>
      <c r="GD10" s="11"/>
      <c r="GE10" s="11"/>
      <c r="GF10" s="1"/>
      <c r="GG10" s="1"/>
      <c r="GH10" s="1"/>
      <c r="GI10" s="11"/>
      <c r="GJ10" s="11"/>
      <c r="GK10" s="11"/>
      <c r="GL10" s="5"/>
      <c r="GM10" s="258"/>
      <c r="GN10" s="258"/>
      <c r="GO10" s="5"/>
      <c r="GP10" s="5"/>
      <c r="GQ10" s="5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82"/>
      <c r="HQ10" s="182"/>
      <c r="HR10" s="182"/>
      <c r="HS10" s="182"/>
      <c r="HT10" s="183"/>
      <c r="HU10" s="177"/>
      <c r="HV10" s="180"/>
      <c r="HW10" s="180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</row>
    <row r="11" spans="4:244" ht="30" customHeight="1" x14ac:dyDescent="0.35">
      <c r="AT11" s="37" t="s">
        <v>189</v>
      </c>
      <c r="AU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37"/>
      <c r="HQ11" s="177"/>
      <c r="HR11" s="182"/>
      <c r="HS11" s="182"/>
      <c r="HT11" s="184"/>
      <c r="HU11" s="185"/>
      <c r="HV11" s="182"/>
      <c r="HW11" s="186"/>
      <c r="HX11" s="186"/>
      <c r="HY11" s="188"/>
      <c r="HZ11" s="187"/>
      <c r="IA11" s="175"/>
      <c r="IB11" s="172"/>
      <c r="IC11" s="172"/>
      <c r="ID11" s="172"/>
      <c r="IE11" s="1"/>
      <c r="IF11" s="1"/>
      <c r="IG11" s="1"/>
      <c r="IH11" s="1"/>
      <c r="II11" s="1"/>
      <c r="IJ11" s="1"/>
    </row>
    <row r="12" spans="4:244" ht="30" customHeight="1" x14ac:dyDescent="0.35">
      <c r="AQ12" s="199" t="s">
        <v>128</v>
      </c>
      <c r="AT12" s="1"/>
      <c r="AU12" s="1"/>
      <c r="EU12" s="11"/>
      <c r="EV12" s="1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Q12" s="1"/>
      <c r="GR12" s="1"/>
      <c r="GS12" s="1"/>
      <c r="GT12" s="1"/>
      <c r="GU12" s="1"/>
      <c r="GV12" s="1"/>
      <c r="GW12" s="1"/>
      <c r="GX12" s="11"/>
      <c r="GY12" s="11"/>
      <c r="GZ12" s="11"/>
      <c r="HA12" s="1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21"/>
      <c r="HQ12" s="181"/>
      <c r="HR12" s="177"/>
      <c r="HS12" s="182"/>
      <c r="HT12" s="182"/>
      <c r="HU12" s="182"/>
      <c r="HV12" s="182"/>
      <c r="HW12" s="186"/>
      <c r="HX12" s="186"/>
      <c r="HY12" s="1"/>
      <c r="IA12" s="1"/>
      <c r="IB12" s="1"/>
      <c r="IC12" s="1"/>
      <c r="ID12" s="1"/>
      <c r="IE12" s="1"/>
      <c r="IF12" s="1"/>
      <c r="IG12" s="1"/>
      <c r="IH12" s="1"/>
      <c r="II12" s="1"/>
      <c r="IJ12" s="1"/>
    </row>
    <row r="13" spans="4:244" ht="30" customHeight="1" x14ac:dyDescent="0.35">
      <c r="AT13" s="1"/>
      <c r="AU13" s="1"/>
      <c r="EU13" s="11"/>
      <c r="EV13" s="11"/>
      <c r="GA13" s="1"/>
      <c r="GB13" s="1"/>
      <c r="GC13" s="1"/>
      <c r="GD13" s="1"/>
      <c r="GE13" s="1"/>
      <c r="GF13" s="1"/>
      <c r="GG13" s="1"/>
      <c r="GH13" s="1"/>
      <c r="GI13" s="1"/>
      <c r="GJ13" s="35"/>
      <c r="GK13" s="35"/>
      <c r="GL13" s="8"/>
      <c r="GM13" s="8"/>
      <c r="GN13" s="8"/>
      <c r="GO13" s="8"/>
      <c r="GP13" s="8"/>
      <c r="GQ13" s="8"/>
      <c r="GR13" s="1"/>
      <c r="GS13" s="1"/>
      <c r="GT13" s="1"/>
      <c r="GU13" s="1"/>
      <c r="GV13" s="1"/>
      <c r="GW13" s="1"/>
      <c r="GX13" s="11"/>
      <c r="GY13" s="11"/>
      <c r="GZ13" s="11"/>
      <c r="HA13" s="11"/>
      <c r="HB13" s="1"/>
      <c r="HC13" s="1"/>
      <c r="HD13" s="35"/>
      <c r="HE13" s="35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21"/>
      <c r="HQ13" s="182"/>
      <c r="HR13" s="182"/>
      <c r="HS13" s="182"/>
      <c r="HT13" s="183"/>
      <c r="HU13" s="174"/>
      <c r="HV13" s="177"/>
      <c r="HW13" s="180"/>
      <c r="HX13" s="180"/>
      <c r="IA13" s="1"/>
      <c r="IB13" s="1"/>
      <c r="IC13" s="1"/>
      <c r="ID13" s="1"/>
      <c r="IE13" s="1"/>
      <c r="IF13" s="1"/>
      <c r="IG13" s="1"/>
      <c r="IH13" s="1"/>
      <c r="II13" s="1"/>
      <c r="IJ13" s="1"/>
    </row>
    <row r="14" spans="4:244" ht="30" customHeight="1" thickBot="1" x14ac:dyDescent="0.4">
      <c r="AQ14" s="21"/>
      <c r="AR14" s="317">
        <v>37</v>
      </c>
      <c r="AS14" s="199"/>
      <c r="BH14" s="37"/>
      <c r="BI14" s="37"/>
      <c r="BJ14" s="37"/>
      <c r="EE14" s="11"/>
      <c r="EF14" s="11"/>
      <c r="EG14" s="11"/>
      <c r="EU14" s="11"/>
      <c r="EV14" s="11"/>
      <c r="FE14" s="1448"/>
      <c r="FF14" s="1448"/>
      <c r="FG14" s="1090" t="s">
        <v>138</v>
      </c>
      <c r="FH14" s="11"/>
      <c r="FK14" s="11"/>
      <c r="FL14" s="11"/>
      <c r="FM14" s="11"/>
      <c r="FN14" s="11"/>
      <c r="GI14" s="1"/>
      <c r="GJ14" s="35"/>
      <c r="GK14" s="35"/>
      <c r="GL14" s="8"/>
      <c r="GM14" s="8"/>
      <c r="GN14" s="8"/>
      <c r="GO14" s="8"/>
      <c r="GP14" s="8"/>
      <c r="GQ14" s="8"/>
      <c r="GR14" s="1"/>
      <c r="GS14" s="1"/>
      <c r="GT14" s="1"/>
      <c r="GU14" s="1"/>
      <c r="GV14" s="1"/>
      <c r="GW14" s="1"/>
      <c r="GX14" s="11"/>
      <c r="GY14" s="11"/>
      <c r="GZ14" s="11"/>
      <c r="HA14" s="11"/>
      <c r="HB14" s="1"/>
      <c r="HC14" s="1"/>
      <c r="HD14" s="35"/>
      <c r="HE14" s="35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21"/>
      <c r="HQ14" s="174"/>
      <c r="HR14" s="174"/>
      <c r="HS14" s="174"/>
      <c r="HT14" s="174"/>
      <c r="HU14" s="174"/>
      <c r="HV14" s="174"/>
      <c r="HW14" s="180"/>
      <c r="HX14" s="180"/>
      <c r="IA14" s="1"/>
      <c r="IB14" s="1"/>
      <c r="IC14" s="1"/>
      <c r="ID14" s="1"/>
      <c r="IE14" s="1"/>
      <c r="IF14" s="1"/>
      <c r="IG14" s="1"/>
      <c r="IH14" s="1"/>
      <c r="II14" s="1"/>
      <c r="IJ14" s="1"/>
    </row>
    <row r="15" spans="4:244" ht="30" customHeight="1" thickTop="1" x14ac:dyDescent="0.4">
      <c r="AQ15" s="565" t="s">
        <v>157</v>
      </c>
      <c r="AS15" s="45"/>
      <c r="AT15" s="1459" t="s">
        <v>190</v>
      </c>
      <c r="AU15" s="1460"/>
      <c r="BE15" s="21"/>
      <c r="BF15" s="21"/>
      <c r="BH15" s="1"/>
      <c r="EE15" s="11"/>
      <c r="EF15" s="11"/>
      <c r="EG15" s="11"/>
      <c r="EU15" s="11"/>
      <c r="EV15" s="11"/>
      <c r="FE15" s="11"/>
      <c r="FF15" s="53"/>
      <c r="FG15" s="259"/>
      <c r="FH15" s="11"/>
      <c r="FK15" s="11"/>
      <c r="FL15" s="11"/>
      <c r="FM15" s="11"/>
      <c r="FN15" s="11"/>
      <c r="GG15" s="1"/>
      <c r="GH15" s="1"/>
      <c r="GI15" s="1"/>
      <c r="GJ15" s="1"/>
      <c r="GK15" s="1"/>
      <c r="GY15" s="11"/>
      <c r="GZ15" s="11"/>
      <c r="HA15" s="1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21"/>
      <c r="HQ15" s="172"/>
      <c r="HR15" s="172"/>
      <c r="HS15" s="171"/>
      <c r="HT15" s="176"/>
      <c r="HU15" s="171"/>
      <c r="HV15" s="171"/>
      <c r="HW15" s="176"/>
      <c r="HX15" s="176"/>
      <c r="HY15" s="176"/>
      <c r="HZ15" s="176"/>
      <c r="IA15" s="176"/>
      <c r="IB15" s="176"/>
      <c r="IC15" s="176"/>
      <c r="ID15" s="176"/>
      <c r="IE15" s="1"/>
      <c r="IF15" s="1"/>
      <c r="IG15" s="1"/>
      <c r="IH15" s="1"/>
      <c r="II15" s="1"/>
      <c r="IJ15" s="1"/>
    </row>
    <row r="16" spans="4:244" ht="30" customHeight="1" x14ac:dyDescent="0.3">
      <c r="AQ16" s="1"/>
      <c r="AR16" s="37"/>
      <c r="AS16" s="1"/>
      <c r="AT16" s="1461"/>
      <c r="AU16" s="1462"/>
      <c r="EE16" s="11"/>
      <c r="EF16" s="11"/>
      <c r="EG16" s="11"/>
      <c r="EU16" s="11"/>
      <c r="EV16" s="11"/>
      <c r="FD16" s="1409">
        <v>90</v>
      </c>
      <c r="FE16" s="1475"/>
      <c r="FF16" s="1476"/>
      <c r="FG16" s="1477"/>
      <c r="FH16" s="11"/>
      <c r="FK16" s="11"/>
      <c r="FL16" s="11"/>
      <c r="FM16" s="11"/>
      <c r="FN16" s="11"/>
      <c r="GG16" s="1"/>
      <c r="GH16" s="1"/>
      <c r="GI16" s="1"/>
      <c r="GJ16" s="1"/>
      <c r="GK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</row>
    <row r="17" spans="2:244" ht="30" customHeight="1" thickBot="1" x14ac:dyDescent="0.35">
      <c r="AP17" s="1"/>
      <c r="AQ17" s="1331"/>
      <c r="AR17" s="1153"/>
      <c r="AS17" s="1285"/>
      <c r="AT17" s="1463"/>
      <c r="AU17" s="1464"/>
      <c r="AV17" s="1"/>
      <c r="AW17" s="21">
        <v>15</v>
      </c>
      <c r="AY17" s="1"/>
      <c r="AZ17" s="1"/>
      <c r="BA17" s="37">
        <v>50</v>
      </c>
      <c r="BB17" s="1"/>
      <c r="BC17" s="1"/>
      <c r="EE17" s="11"/>
      <c r="EF17" s="11"/>
      <c r="EG17" s="11"/>
      <c r="EU17" s="11"/>
      <c r="EV17" s="11"/>
      <c r="FM17" s="11"/>
      <c r="FN17" s="11"/>
      <c r="GG17" s="1"/>
      <c r="GH17" s="1"/>
      <c r="GI17" s="1"/>
      <c r="GJ17" s="1"/>
      <c r="GK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</row>
    <row r="18" spans="2:244" ht="30" customHeight="1" thickTop="1" thickBot="1" x14ac:dyDescent="0.35">
      <c r="AP18" s="37">
        <v>35</v>
      </c>
      <c r="AT18" s="586">
        <v>13</v>
      </c>
      <c r="AU18" s="1"/>
      <c r="AV18" s="1" t="s">
        <v>128</v>
      </c>
      <c r="AW18" s="1"/>
      <c r="AX18" s="1"/>
      <c r="AZ18" s="199"/>
      <c r="BC18" s="1"/>
      <c r="BD18" s="1"/>
      <c r="BE18" s="21" t="s">
        <v>639</v>
      </c>
      <c r="EE18" s="11"/>
      <c r="EF18" s="11"/>
      <c r="EG18" s="11"/>
      <c r="GG18" s="1"/>
      <c r="GH18" s="1"/>
      <c r="GI18" s="1"/>
      <c r="GJ18" s="1"/>
      <c r="GK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</row>
    <row r="19" spans="2:244" ht="30" customHeight="1" thickBot="1" x14ac:dyDescent="0.45">
      <c r="B19" s="38"/>
      <c r="C19" s="38"/>
      <c r="D19" s="38"/>
      <c r="E19" s="38"/>
      <c r="F19" s="38"/>
      <c r="G19" s="38"/>
      <c r="H19" s="38"/>
      <c r="L19" s="1"/>
      <c r="M19" s="1"/>
      <c r="N19" s="1"/>
      <c r="O19" s="52"/>
      <c r="P19" s="52"/>
      <c r="Q19" s="52"/>
      <c r="R19" s="52"/>
      <c r="S19" s="52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O19" s="588"/>
      <c r="AP19" s="1"/>
      <c r="AQ19" s="199" t="s">
        <v>136</v>
      </c>
      <c r="AT19" s="1" t="s">
        <v>128</v>
      </c>
      <c r="AU19" s="1"/>
      <c r="AV19" s="1"/>
      <c r="AW19" s="1"/>
      <c r="AX19" s="1"/>
      <c r="AY19" s="19"/>
      <c r="BB19" s="1411"/>
      <c r="BC19" s="1411"/>
      <c r="BD19" s="1089"/>
      <c r="BF19" s="199" t="s">
        <v>188</v>
      </c>
      <c r="EE19" s="11"/>
      <c r="EF19" s="11"/>
      <c r="EG19" s="11"/>
      <c r="FC19" s="1379" t="s">
        <v>168</v>
      </c>
      <c r="FD19" s="138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</row>
    <row r="20" spans="2:244" ht="30" customHeight="1" thickTop="1" thickBot="1" x14ac:dyDescent="0.45">
      <c r="B20" s="38"/>
      <c r="C20" s="38"/>
      <c r="D20" s="38"/>
      <c r="E20" s="38"/>
      <c r="F20" s="38"/>
      <c r="G20" s="38"/>
      <c r="H20" s="38"/>
      <c r="L20" s="1"/>
      <c r="M20" s="1"/>
      <c r="N20" s="1"/>
      <c r="O20" s="52"/>
      <c r="P20" s="52"/>
      <c r="Q20" s="52"/>
      <c r="R20" s="52"/>
      <c r="S20" s="52"/>
      <c r="W20" s="1"/>
      <c r="X20" s="1"/>
      <c r="Y20" s="251" t="s">
        <v>128</v>
      </c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P20" s="1"/>
      <c r="AQ20" s="1"/>
      <c r="AR20" s="583">
        <v>15</v>
      </c>
      <c r="AS20" s="585">
        <v>6</v>
      </c>
      <c r="AT20" s="37"/>
      <c r="AU20" s="1"/>
      <c r="AV20" s="1"/>
      <c r="AW20" s="584"/>
      <c r="AX20" s="1"/>
      <c r="BB20" s="63"/>
      <c r="BC20" s="64"/>
      <c r="BD20" s="14"/>
      <c r="BE20" s="1"/>
      <c r="CA20" s="310"/>
      <c r="CB20" s="310"/>
      <c r="CC20" s="310"/>
      <c r="CD20" s="310"/>
      <c r="CE20" s="310"/>
      <c r="CF20" s="310"/>
      <c r="CG20" s="310"/>
      <c r="CH20" s="310"/>
      <c r="CI20" s="310"/>
      <c r="CJ20" s="310"/>
      <c r="CK20" s="310"/>
      <c r="CL20" s="310"/>
      <c r="CM20" s="310"/>
      <c r="CN20" s="310"/>
      <c r="CO20" s="310"/>
      <c r="CP20" s="310"/>
      <c r="EE20" s="11"/>
      <c r="EF20" s="11"/>
      <c r="EG20" s="11"/>
      <c r="EZ20" s="12"/>
      <c r="FA20" s="12"/>
      <c r="FC20" s="1446"/>
      <c r="FD20" s="1447"/>
      <c r="FE20" s="1444"/>
      <c r="FF20" s="1359"/>
      <c r="FZ20" s="38"/>
      <c r="GA20" s="38"/>
      <c r="GB20" s="38"/>
      <c r="GE20" s="1"/>
      <c r="GF20" s="38"/>
      <c r="GG20" s="38"/>
      <c r="GH20" s="38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</row>
    <row r="21" spans="2:244" ht="30" customHeight="1" thickTop="1" thickBot="1" x14ac:dyDescent="0.45">
      <c r="B21" s="38"/>
      <c r="C21" s="38"/>
      <c r="D21" s="38"/>
      <c r="E21" s="38"/>
      <c r="F21" s="38"/>
      <c r="G21" s="38"/>
      <c r="H21" s="38"/>
      <c r="L21" s="1"/>
      <c r="M21" s="1"/>
      <c r="N21" s="1"/>
      <c r="O21" s="1"/>
      <c r="P21" s="1"/>
      <c r="Q21" s="1"/>
      <c r="R21" s="1"/>
      <c r="S21" s="1"/>
      <c r="W21" s="42">
        <v>42</v>
      </c>
      <c r="X21" s="1"/>
      <c r="Y21" s="1"/>
      <c r="Z21" s="1"/>
      <c r="AA21" s="1"/>
      <c r="AB21" s="1"/>
      <c r="AC21" s="1"/>
      <c r="AE21" s="1"/>
      <c r="AF21" s="1"/>
      <c r="AG21" s="1"/>
      <c r="AH21" s="1"/>
      <c r="AI21" s="1"/>
      <c r="AJ21" s="1"/>
      <c r="AK21" s="1"/>
      <c r="AP21" s="13"/>
      <c r="AQ21" s="1356" t="s">
        <v>455</v>
      </c>
      <c r="AR21" s="1330"/>
      <c r="AT21" s="1"/>
      <c r="AU21" s="1"/>
      <c r="AV21" s="1"/>
      <c r="AX21" s="199"/>
      <c r="BB21" s="65"/>
      <c r="BC21" s="67" t="s">
        <v>14</v>
      </c>
      <c r="BD21" s="16"/>
      <c r="BE21" s="1"/>
      <c r="CA21" s="310"/>
      <c r="CB21" s="310"/>
      <c r="CC21" s="310"/>
      <c r="CD21" s="310"/>
      <c r="CE21" s="310"/>
      <c r="CF21" s="310"/>
      <c r="CG21" s="310"/>
      <c r="CH21" s="310"/>
      <c r="CI21" s="310"/>
      <c r="CJ21" s="310"/>
      <c r="CK21" s="310"/>
      <c r="CL21" s="310"/>
      <c r="CM21" s="310"/>
      <c r="CN21" s="310"/>
      <c r="CO21" s="310"/>
      <c r="CP21" s="310"/>
      <c r="EE21" s="11"/>
      <c r="EF21" s="11"/>
      <c r="EG21" s="11"/>
      <c r="EZ21" s="12"/>
      <c r="FA21" s="12"/>
      <c r="FC21" s="1446"/>
      <c r="FD21" s="1447"/>
      <c r="FE21" s="251"/>
      <c r="FG21" s="812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</row>
    <row r="22" spans="2:244" ht="30" customHeight="1" thickTop="1" thickBot="1" x14ac:dyDescent="0.35">
      <c r="B22" s="38"/>
      <c r="C22" s="38"/>
      <c r="D22" s="38"/>
      <c r="E22" s="38"/>
      <c r="F22" s="38"/>
      <c r="G22" s="38"/>
      <c r="H22" s="38"/>
      <c r="L22" s="1"/>
      <c r="M22" s="1"/>
      <c r="N22" s="1"/>
      <c r="O22" s="1"/>
      <c r="P22" s="1"/>
      <c r="Q22" s="1"/>
      <c r="R22" s="1"/>
      <c r="S22" s="1"/>
      <c r="W22" s="1"/>
      <c r="X22" s="1"/>
      <c r="Y22" s="1"/>
      <c r="Z22" s="1"/>
      <c r="AA22" s="1"/>
      <c r="AB22" s="1356" t="s">
        <v>128</v>
      </c>
      <c r="AC22" s="1327"/>
      <c r="AD22" s="1327"/>
      <c r="AE22" s="1"/>
      <c r="AF22" s="1"/>
      <c r="AG22" s="1"/>
      <c r="AH22" s="1"/>
      <c r="AI22" s="1"/>
      <c r="AJ22" s="1"/>
      <c r="AK22" s="1"/>
      <c r="AO22" s="16"/>
      <c r="AT22" s="1"/>
      <c r="AU22" s="1"/>
      <c r="AV22" s="1"/>
      <c r="BB22" s="17"/>
      <c r="BC22" s="13"/>
      <c r="BD22" s="15"/>
      <c r="BE22" s="1"/>
      <c r="BH22" s="204" t="s">
        <v>638</v>
      </c>
      <c r="BI22" s="205"/>
      <c r="BJ22" s="205"/>
      <c r="BK22" s="14"/>
      <c r="CA22" s="310"/>
      <c r="CB22" s="310"/>
      <c r="CC22" s="310"/>
      <c r="CD22" s="310"/>
      <c r="CE22" s="310"/>
      <c r="CF22" s="310"/>
      <c r="CG22" s="310"/>
      <c r="CH22" s="310"/>
      <c r="CI22" s="310"/>
      <c r="CJ22" s="310"/>
      <c r="CK22" s="310"/>
      <c r="CL22" s="310"/>
      <c r="CM22" s="310"/>
      <c r="CN22" s="310"/>
      <c r="CO22" s="310"/>
      <c r="CP22" s="310"/>
      <c r="FC22" s="1446"/>
      <c r="FD22" s="1447"/>
      <c r="FG22" s="812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</row>
    <row r="23" spans="2:244" ht="30" customHeight="1" thickTop="1" thickBot="1" x14ac:dyDescent="0.35">
      <c r="L23" s="1"/>
      <c r="M23" s="1"/>
      <c r="N23" s="1"/>
      <c r="O23" s="1"/>
      <c r="P23" s="1"/>
      <c r="Q23" s="1"/>
      <c r="R23" s="1"/>
      <c r="S23" s="1"/>
      <c r="W23" s="251" t="s">
        <v>128</v>
      </c>
      <c r="X23" s="1"/>
      <c r="Y23" s="1"/>
      <c r="Z23" s="1359">
        <v>12</v>
      </c>
      <c r="AA23" s="1153"/>
      <c r="AB23" s="1"/>
      <c r="AC23" s="1"/>
      <c r="AD23" s="1"/>
      <c r="AE23" s="1"/>
      <c r="AF23" s="1"/>
      <c r="AG23" s="1"/>
      <c r="AH23" s="1"/>
      <c r="AI23" s="1"/>
      <c r="AJ23" s="1"/>
      <c r="AK23" s="1"/>
      <c r="AO23" s="16"/>
      <c r="AP23" s="1466" t="s">
        <v>131</v>
      </c>
      <c r="AQ23" s="1467"/>
      <c r="AR23" s="1467"/>
      <c r="BH23" s="17"/>
      <c r="BI23" s="13"/>
      <c r="BJ23" s="13"/>
      <c r="BK23" s="15"/>
      <c r="CA23" s="310"/>
      <c r="CB23" s="310"/>
      <c r="CC23" s="310"/>
      <c r="CD23" s="310"/>
      <c r="CE23" s="310"/>
      <c r="CF23" s="310"/>
      <c r="CG23" s="310"/>
      <c r="CH23" s="310"/>
      <c r="CI23" s="310"/>
      <c r="CJ23" s="310"/>
      <c r="CK23" s="556"/>
      <c r="CL23" s="310"/>
      <c r="CM23" s="310"/>
      <c r="CN23" s="310"/>
      <c r="CO23" s="310"/>
      <c r="CP23" s="310"/>
      <c r="FC23" s="1446"/>
      <c r="FD23" s="1447"/>
      <c r="FJ23" s="21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</row>
    <row r="24" spans="2:244" ht="30" customHeight="1" thickTop="1" thickBot="1" x14ac:dyDescent="0.35">
      <c r="L24" s="1"/>
      <c r="M24" s="1"/>
      <c r="N24" s="1"/>
      <c r="O24" s="1"/>
      <c r="P24" s="1"/>
      <c r="Q24" s="1"/>
      <c r="R24" s="1"/>
      <c r="S24" s="1"/>
      <c r="U24" s="19">
        <v>29</v>
      </c>
      <c r="W24" s="1" t="s">
        <v>87</v>
      </c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O24" s="24">
        <v>40</v>
      </c>
      <c r="CA24" s="310"/>
      <c r="CB24" s="310"/>
      <c r="CC24" s="310"/>
      <c r="CD24" s="310"/>
      <c r="CE24" s="310"/>
      <c r="CF24" s="310"/>
      <c r="CG24" s="310"/>
      <c r="CH24" s="251" t="s">
        <v>324</v>
      </c>
      <c r="CI24" s="310"/>
      <c r="CJ24" s="310"/>
      <c r="CK24" s="310"/>
      <c r="CL24" s="310"/>
      <c r="CM24" s="310"/>
      <c r="CN24" s="310"/>
      <c r="CO24" s="310"/>
      <c r="CP24" s="310"/>
      <c r="FC24" s="1446"/>
      <c r="FD24" s="1447"/>
      <c r="FF24" s="810"/>
      <c r="FG24" s="251" t="s">
        <v>129</v>
      </c>
      <c r="FI24" s="1379" t="s">
        <v>146</v>
      </c>
      <c r="FJ24" s="1380"/>
      <c r="FK24" s="1380"/>
      <c r="FL24" s="138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</row>
    <row r="25" spans="2:244" ht="30" customHeight="1" thickBot="1" x14ac:dyDescent="0.35">
      <c r="L25" s="29"/>
      <c r="M25" s="50"/>
      <c r="N25" s="1"/>
      <c r="O25" s="1"/>
      <c r="P25" s="1"/>
      <c r="Q25" s="42">
        <v>40</v>
      </c>
      <c r="R25" s="1"/>
      <c r="S25" s="1"/>
      <c r="T25" s="32">
        <v>9</v>
      </c>
      <c r="W25" s="1"/>
      <c r="X25" s="1"/>
      <c r="Y25" s="1"/>
      <c r="Z25" s="1"/>
      <c r="AA25" s="1"/>
      <c r="AB25" s="1"/>
      <c r="AC25" s="1"/>
      <c r="AD25" s="1"/>
      <c r="AE25" s="1"/>
      <c r="AF25" s="1"/>
      <c r="AG25" s="337" t="s">
        <v>443</v>
      </c>
      <c r="AH25" s="1"/>
      <c r="AI25" s="1"/>
      <c r="AJ25" s="1"/>
      <c r="AK25" s="1"/>
      <c r="AO25" s="16"/>
      <c r="CA25" s="310"/>
      <c r="CB25" s="310"/>
      <c r="CC25" s="310"/>
      <c r="CD25" s="310"/>
      <c r="CE25" s="310"/>
      <c r="CF25" s="753">
        <v>10</v>
      </c>
      <c r="CG25" s="710"/>
      <c r="CH25" s="310"/>
      <c r="CI25" s="310"/>
      <c r="CJ25" s="310"/>
      <c r="CK25" s="310"/>
      <c r="CL25" s="310"/>
      <c r="CM25" s="310"/>
      <c r="CN25" s="310"/>
      <c r="CO25" s="310"/>
      <c r="CP25" s="310"/>
      <c r="FC25" s="1382"/>
      <c r="FD25" s="1384"/>
      <c r="FI25" s="1382"/>
      <c r="FJ25" s="1383"/>
      <c r="FK25" s="1383"/>
      <c r="FL25" s="1384"/>
      <c r="FY25" s="1435">
        <v>35</v>
      </c>
      <c r="FZ25" s="1436"/>
      <c r="GA25" s="1436"/>
      <c r="GB25" s="1437"/>
      <c r="GC25" s="61">
        <v>2</v>
      </c>
      <c r="GE25" s="1379">
        <v>37</v>
      </c>
      <c r="GF25" s="1380"/>
      <c r="GG25" s="1380"/>
      <c r="GH25" s="1381"/>
      <c r="GI25" s="209"/>
      <c r="GJ25" s="37"/>
      <c r="GK25" s="1"/>
      <c r="GL25" s="1"/>
      <c r="GM25" s="1"/>
      <c r="GN25" s="1"/>
      <c r="GO25" s="1"/>
      <c r="GP25" s="1"/>
      <c r="GQ25" s="1"/>
      <c r="GR25" s="1"/>
      <c r="GS25" s="1347"/>
      <c r="GT25" s="1347"/>
      <c r="GU25" s="1347"/>
      <c r="GV25" s="1347"/>
      <c r="GW25" s="1347"/>
      <c r="GX25" s="1347"/>
      <c r="GY25" s="42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</row>
    <row r="26" spans="2:244" ht="30" customHeight="1" thickBot="1" x14ac:dyDescent="0.35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53"/>
      <c r="N26" s="1"/>
      <c r="O26" s="1"/>
      <c r="P26" s="251" t="s">
        <v>128</v>
      </c>
      <c r="Q26" s="1"/>
      <c r="R26" s="1"/>
      <c r="S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277" t="s">
        <v>444</v>
      </c>
      <c r="AH26" s="1"/>
      <c r="AI26" s="1"/>
      <c r="AJ26" s="1"/>
      <c r="AK26" s="1"/>
      <c r="AO26" s="16"/>
      <c r="AP26" s="25">
        <v>3</v>
      </c>
      <c r="BU26" s="37">
        <v>20</v>
      </c>
      <c r="BZ26" s="260" t="s">
        <v>131</v>
      </c>
      <c r="CA26" s="310"/>
      <c r="CB26" s="310"/>
      <c r="CC26" s="310"/>
      <c r="CD26" s="310"/>
      <c r="CE26" s="310"/>
      <c r="CF26" s="557"/>
      <c r="CG26" s="558"/>
      <c r="CH26" s="310"/>
      <c r="CI26" s="251"/>
      <c r="CJ26" s="310"/>
      <c r="CK26" s="310"/>
      <c r="CL26" s="310"/>
      <c r="CM26" s="310"/>
      <c r="CN26" s="310"/>
      <c r="CO26" s="310"/>
      <c r="CP26" s="310"/>
      <c r="FF26" s="37"/>
      <c r="FJ26" s="206"/>
      <c r="FK26" s="41"/>
      <c r="FY26" s="1438"/>
      <c r="FZ26" s="1439"/>
      <c r="GA26" s="1439"/>
      <c r="GB26" s="1440"/>
      <c r="GC26" s="16"/>
      <c r="GD26" s="56">
        <v>18</v>
      </c>
      <c r="GE26" s="1382"/>
      <c r="GF26" s="1383"/>
      <c r="GG26" s="1383"/>
      <c r="GH26" s="1384"/>
      <c r="GI26" s="37"/>
      <c r="GJ26" s="31"/>
      <c r="GK26" s="1"/>
      <c r="GL26" s="1"/>
      <c r="GM26" s="1"/>
      <c r="GN26" s="1"/>
      <c r="GO26" s="1"/>
      <c r="GP26" s="1"/>
      <c r="GQ26" s="1"/>
      <c r="GR26" s="1"/>
      <c r="GS26" s="1347"/>
      <c r="GT26" s="1347"/>
      <c r="GU26" s="1347"/>
      <c r="GV26" s="1347"/>
      <c r="GW26" s="1347"/>
      <c r="GX26" s="1347"/>
      <c r="GY26" s="1"/>
      <c r="GZ26" s="7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</row>
    <row r="27" spans="2:244" ht="30" customHeight="1" thickTop="1" thickBot="1" x14ac:dyDescent="0.3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37"/>
      <c r="AI27" s="169">
        <v>6</v>
      </c>
      <c r="AJ27" s="1"/>
      <c r="AK27" s="560">
        <v>26</v>
      </c>
      <c r="AL27" s="560"/>
      <c r="AM27" s="1"/>
      <c r="AN27" s="1358">
        <v>20</v>
      </c>
      <c r="AO27" s="1470"/>
      <c r="AP27" s="14"/>
      <c r="AQ27" s="26">
        <v>4</v>
      </c>
      <c r="CA27" s="310"/>
      <c r="CB27" s="310"/>
      <c r="CC27" s="310"/>
      <c r="CD27" s="310"/>
      <c r="CE27" s="310"/>
      <c r="CF27" s="310"/>
      <c r="CG27" s="310"/>
      <c r="CH27" s="1359">
        <v>30</v>
      </c>
      <c r="CI27" s="1359"/>
      <c r="CJ27" s="310"/>
      <c r="CK27" s="310"/>
      <c r="CL27" s="310"/>
      <c r="CM27" s="310"/>
      <c r="CN27" s="310"/>
      <c r="CO27" s="310"/>
      <c r="CP27" s="310"/>
      <c r="DL27" s="37"/>
      <c r="FB27" s="38"/>
      <c r="FC27" s="38"/>
      <c r="FD27" s="38"/>
      <c r="FE27" s="38"/>
      <c r="FF27" s="814"/>
      <c r="GB27" s="1398" t="s">
        <v>191</v>
      </c>
      <c r="GC27" s="1399"/>
      <c r="GD27" s="60"/>
      <c r="GE27" s="25">
        <v>25</v>
      </c>
      <c r="GF27" s="13"/>
      <c r="GG27" s="1"/>
      <c r="GH27" s="1"/>
      <c r="GI27" s="37"/>
      <c r="GJ27" s="210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7"/>
      <c r="GY27" s="1"/>
      <c r="GZ27" s="7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</row>
    <row r="28" spans="2:244" ht="30" customHeight="1" thickTop="1" x14ac:dyDescent="0.3">
      <c r="B28" s="51"/>
      <c r="C28" s="51"/>
      <c r="D28" s="51"/>
      <c r="E28" s="51"/>
      <c r="F28" s="1"/>
      <c r="G28" s="1"/>
      <c r="H28" s="50"/>
      <c r="I28" s="51"/>
      <c r="J28" s="51"/>
      <c r="K28" s="51"/>
      <c r="L28" s="50"/>
      <c r="M28" s="50"/>
      <c r="N28" s="50"/>
      <c r="O28" s="50"/>
      <c r="P28" s="1"/>
      <c r="Q28" s="1"/>
      <c r="R28" s="1"/>
      <c r="S28" s="1409">
        <v>60</v>
      </c>
      <c r="T28" s="1153"/>
      <c r="U28" s="50"/>
      <c r="V28" s="50"/>
      <c r="W28" s="50"/>
      <c r="X28" s="50"/>
      <c r="Y28" s="1"/>
      <c r="AJ28" s="244" t="s">
        <v>138</v>
      </c>
      <c r="AK28" s="244"/>
      <c r="AL28" s="57"/>
      <c r="AM28" s="562">
        <v>1</v>
      </c>
      <c r="AN28" s="1468" t="s">
        <v>138</v>
      </c>
      <c r="AO28" s="1409"/>
      <c r="AP28" s="1"/>
      <c r="AQ28" s="1"/>
      <c r="CA28" s="310"/>
      <c r="CB28" s="310"/>
      <c r="CC28" s="310"/>
      <c r="CD28" s="310"/>
      <c r="CE28" s="310"/>
      <c r="CF28" s="557"/>
      <c r="CG28" s="310"/>
      <c r="CH28" s="251" t="s">
        <v>133</v>
      </c>
      <c r="CI28" s="251"/>
      <c r="CJ28" s="310"/>
      <c r="CK28" s="310"/>
      <c r="CL28" s="310"/>
      <c r="CM28" s="310"/>
      <c r="CN28" s="310"/>
      <c r="CO28" s="310"/>
      <c r="CP28" s="310"/>
      <c r="FB28" s="38"/>
      <c r="FC28" s="38"/>
      <c r="FD28" s="38"/>
      <c r="FE28" s="38"/>
      <c r="FF28" s="37">
        <v>43</v>
      </c>
      <c r="GD28" s="43"/>
      <c r="GE28" s="43"/>
      <c r="GF28" s="64"/>
      <c r="GG28" s="65"/>
      <c r="GH28" s="209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7"/>
      <c r="GY28" s="1"/>
      <c r="GZ28" s="7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</row>
    <row r="29" spans="2:244" ht="30" customHeight="1" x14ac:dyDescent="0.3">
      <c r="B29" s="51"/>
      <c r="C29" s="51"/>
      <c r="D29" s="51"/>
      <c r="E29" s="51"/>
      <c r="F29" s="1"/>
      <c r="G29" s="1"/>
      <c r="H29" s="51"/>
      <c r="I29" s="51"/>
      <c r="J29" s="51"/>
      <c r="K29" s="51"/>
      <c r="L29" s="50"/>
      <c r="M29" s="50"/>
      <c r="N29" s="50"/>
      <c r="O29" s="50"/>
      <c r="P29" s="1"/>
      <c r="Q29" s="1331" t="s">
        <v>131</v>
      </c>
      <c r="R29" s="1153"/>
      <c r="S29" s="1153"/>
      <c r="T29" s="50"/>
      <c r="U29" s="50"/>
      <c r="V29" s="50"/>
      <c r="W29" s="50"/>
      <c r="X29" s="50"/>
      <c r="Y29" s="1"/>
      <c r="AP29" s="1"/>
      <c r="AQ29" s="1"/>
      <c r="AY29" s="21"/>
      <c r="CA29" s="310"/>
      <c r="CB29" s="310"/>
      <c r="CC29" s="310"/>
      <c r="CD29" s="310"/>
      <c r="CE29" s="310"/>
      <c r="CF29" s="310"/>
      <c r="CG29" s="310"/>
      <c r="CH29" s="310"/>
      <c r="CI29" s="310"/>
      <c r="CJ29" s="310"/>
      <c r="CK29" s="310"/>
      <c r="CL29" s="310"/>
      <c r="CM29" s="310"/>
      <c r="CN29" s="310"/>
      <c r="CO29" s="310"/>
      <c r="CP29" s="310"/>
      <c r="FG29" s="809"/>
      <c r="FY29" s="1"/>
      <c r="FZ29" s="1"/>
      <c r="GA29" s="1"/>
      <c r="GB29" s="1"/>
      <c r="GC29" s="1"/>
      <c r="GD29" s="1"/>
      <c r="GE29" s="1"/>
      <c r="GF29" s="16"/>
      <c r="GG29" s="3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7"/>
      <c r="GY29" s="1"/>
      <c r="GZ29" s="7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39"/>
      <c r="IB29" s="11"/>
      <c r="IC29" s="11"/>
      <c r="ID29" s="1"/>
      <c r="IE29" s="1"/>
      <c r="IF29" s="1"/>
      <c r="IG29" s="39"/>
      <c r="IH29" s="11"/>
      <c r="II29" s="11"/>
      <c r="IJ29" s="11"/>
    </row>
    <row r="30" spans="2:244" ht="30" customHeight="1" thickBot="1" x14ac:dyDescent="0.35">
      <c r="B30" s="51"/>
      <c r="C30" s="51"/>
      <c r="D30" s="51"/>
      <c r="E30" s="51"/>
      <c r="F30" s="1"/>
      <c r="G30" s="1"/>
      <c r="H30" s="51"/>
      <c r="I30" s="51"/>
      <c r="J30" s="51"/>
      <c r="K30" s="51"/>
      <c r="L30" s="50"/>
      <c r="M30" s="50"/>
      <c r="N30" s="50"/>
      <c r="O30" s="50"/>
      <c r="P30" s="1"/>
      <c r="Q30" s="1"/>
      <c r="R30" s="1"/>
      <c r="S30" s="1"/>
      <c r="AP30" s="1"/>
      <c r="AQ30" s="1"/>
      <c r="CA30" s="310"/>
      <c r="CB30" s="310"/>
      <c r="CC30" s="310"/>
      <c r="CD30" s="310"/>
      <c r="CE30" s="188"/>
      <c r="CF30" s="188"/>
      <c r="CG30" s="1359">
        <v>70</v>
      </c>
      <c r="CH30" s="310"/>
      <c r="CI30" s="310"/>
      <c r="CJ30" s="310"/>
      <c r="CK30" s="310"/>
      <c r="CL30" s="559"/>
      <c r="CM30" s="559"/>
      <c r="CN30" s="559"/>
      <c r="CO30" s="559"/>
      <c r="CP30" s="310"/>
      <c r="CU30" s="11"/>
      <c r="CV30" s="11"/>
      <c r="CW30" s="11"/>
      <c r="CX30" s="11"/>
      <c r="EZ30" s="12"/>
      <c r="FA30" s="12"/>
      <c r="FH30" s="1401">
        <v>44</v>
      </c>
      <c r="FI30" s="1401"/>
      <c r="FJ30" s="13"/>
      <c r="FY30" s="1"/>
      <c r="FZ30" s="1"/>
      <c r="GA30" s="11"/>
      <c r="GB30" s="11"/>
      <c r="GC30" s="11"/>
      <c r="GD30" s="11"/>
      <c r="GE30" s="1"/>
      <c r="GF30" s="16"/>
      <c r="GG30" s="1"/>
      <c r="GI30" s="1"/>
      <c r="GJ30" s="1"/>
      <c r="GK30" s="1"/>
      <c r="GL30" s="1"/>
      <c r="GM30" s="1"/>
      <c r="GN30" s="1"/>
      <c r="GO30" s="1"/>
      <c r="GP30" s="11"/>
      <c r="GQ30" s="11"/>
      <c r="GR30" s="11"/>
      <c r="GS30" s="1"/>
      <c r="GT30" s="1"/>
      <c r="GU30" s="1"/>
      <c r="GV30" s="1"/>
      <c r="GW30" s="1"/>
      <c r="GX30" s="7"/>
      <c r="GY30" s="213"/>
      <c r="GZ30" s="210"/>
      <c r="HA30" s="11"/>
      <c r="HB30" s="1"/>
      <c r="HC30" s="1"/>
      <c r="HD30" s="1"/>
      <c r="HE30" s="1"/>
      <c r="HF30" s="1"/>
      <c r="HG30" s="1"/>
      <c r="HH30" s="1"/>
      <c r="HI30" s="1"/>
      <c r="HJ30" s="1"/>
      <c r="HK30" s="11"/>
      <c r="HL30" s="11"/>
      <c r="HM30" s="11"/>
      <c r="HN30" s="1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1"/>
      <c r="IB30" s="11"/>
      <c r="IC30" s="11"/>
      <c r="ID30" s="1"/>
      <c r="IE30" s="1"/>
      <c r="IF30" s="1"/>
      <c r="IG30" s="11"/>
      <c r="IH30" s="11"/>
      <c r="II30" s="11"/>
      <c r="IJ30" s="11"/>
    </row>
    <row r="31" spans="2:244" ht="30" customHeight="1" thickTop="1" thickBot="1" x14ac:dyDescent="0.35"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50"/>
      <c r="U31" s="50"/>
      <c r="V31" s="50"/>
      <c r="W31" s="50"/>
      <c r="X31" s="50"/>
      <c r="Y31" s="50"/>
      <c r="Z31" s="1"/>
      <c r="AP31" s="25">
        <v>3</v>
      </c>
      <c r="AQ31" s="1"/>
      <c r="CA31" s="310"/>
      <c r="CB31" s="310"/>
      <c r="CC31" s="310"/>
      <c r="CD31" s="310"/>
      <c r="CE31" s="1480" t="s">
        <v>430</v>
      </c>
      <c r="CF31" s="1480"/>
      <c r="CG31" s="1359"/>
      <c r="CH31" s="310"/>
      <c r="CI31" s="310"/>
      <c r="CJ31" s="310"/>
      <c r="CK31" s="310"/>
      <c r="CL31" s="559"/>
      <c r="CM31" s="559"/>
      <c r="CN31" s="559"/>
      <c r="CO31" s="559"/>
      <c r="CP31" s="310"/>
      <c r="CU31" s="11"/>
      <c r="CV31" s="11"/>
      <c r="CW31" s="11"/>
      <c r="CX31" s="11"/>
      <c r="EH31" s="11"/>
      <c r="EI31" s="11"/>
      <c r="EJ31" s="11"/>
      <c r="EK31" s="11"/>
      <c r="EL31" s="216"/>
      <c r="EM31" s="216"/>
      <c r="EN31" s="216"/>
      <c r="EO31" s="216"/>
      <c r="EU31" s="11"/>
      <c r="EV31" s="11"/>
      <c r="EW31" s="11"/>
      <c r="EX31" s="11"/>
      <c r="FH31" s="251" t="s">
        <v>132</v>
      </c>
      <c r="FJ31" s="16"/>
      <c r="FY31" s="1"/>
      <c r="FZ31" s="1"/>
      <c r="GA31" s="11"/>
      <c r="GB31" s="11"/>
      <c r="GC31" s="11"/>
      <c r="GD31" s="11"/>
      <c r="GE31" s="1"/>
      <c r="GF31" s="16"/>
      <c r="GG31" s="251" t="s">
        <v>128</v>
      </c>
      <c r="GH31" s="1"/>
      <c r="GI31" s="1"/>
      <c r="GJ31" s="1"/>
      <c r="GK31" s="1"/>
      <c r="GL31" s="1"/>
      <c r="GM31" s="1"/>
      <c r="GN31" s="1"/>
      <c r="GO31" s="1"/>
      <c r="GP31" s="11"/>
      <c r="GQ31" s="11"/>
      <c r="GR31" s="11"/>
      <c r="GS31" s="7"/>
      <c r="GT31" s="1"/>
      <c r="GU31" s="1"/>
      <c r="GV31" s="1"/>
      <c r="GW31" s="1"/>
      <c r="GX31" s="11"/>
      <c r="GY31" s="11"/>
      <c r="GZ31" s="208"/>
      <c r="HA31" s="11"/>
      <c r="HB31" s="1"/>
      <c r="HC31" s="1"/>
      <c r="HD31" s="1"/>
      <c r="HE31" s="1"/>
      <c r="HF31" s="1"/>
      <c r="HG31" s="1"/>
      <c r="HH31" s="1"/>
      <c r="HI31" s="1"/>
      <c r="HJ31" s="1"/>
      <c r="HK31" s="11"/>
      <c r="HL31" s="11"/>
      <c r="HM31" s="11"/>
      <c r="HN31" s="1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1"/>
      <c r="IB31" s="11"/>
      <c r="IC31" s="11"/>
      <c r="ID31" s="1"/>
      <c r="IE31" s="1"/>
      <c r="IF31" s="1"/>
      <c r="IG31" s="11"/>
      <c r="IH31" s="11"/>
      <c r="II31" s="11"/>
      <c r="IJ31" s="11"/>
    </row>
    <row r="32" spans="2:244" ht="30" customHeight="1" thickTop="1" x14ac:dyDescent="0.25">
      <c r="C32" s="41"/>
      <c r="D32" s="1"/>
      <c r="E32" s="1"/>
      <c r="F32" s="1"/>
      <c r="G32" s="1"/>
      <c r="H32" s="1"/>
      <c r="I32" s="1"/>
      <c r="J32" s="1"/>
      <c r="K32" s="40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AO32" s="16"/>
      <c r="BQ32" s="251"/>
      <c r="BR32" s="251" t="s">
        <v>133</v>
      </c>
      <c r="CA32" s="310"/>
      <c r="CB32" s="310"/>
      <c r="CC32" s="310"/>
      <c r="CD32" s="310"/>
      <c r="CE32" s="310"/>
      <c r="CF32" s="310"/>
      <c r="CG32" s="310"/>
      <c r="CH32" s="310"/>
      <c r="CI32" s="310"/>
      <c r="CJ32" s="310"/>
      <c r="CK32" s="310"/>
      <c r="CL32" s="559"/>
      <c r="CM32" s="559"/>
      <c r="CN32" s="559"/>
      <c r="CO32" s="559"/>
      <c r="CP32" s="310"/>
      <c r="CU32" s="11"/>
      <c r="CV32" s="11"/>
      <c r="CW32" s="11"/>
      <c r="CX32" s="11"/>
      <c r="DS32" s="38"/>
      <c r="DT32" s="38"/>
      <c r="DU32" s="38"/>
      <c r="DV32" s="38"/>
      <c r="EB32" s="12"/>
      <c r="EC32" s="12"/>
      <c r="EH32" s="11"/>
      <c r="EI32" s="11"/>
      <c r="EJ32" s="11"/>
      <c r="EK32" s="217"/>
      <c r="EL32" s="1441">
        <v>32</v>
      </c>
      <c r="EM32" s="1441"/>
      <c r="EN32" s="1441"/>
      <c r="EO32" s="1441"/>
      <c r="EU32" s="11"/>
      <c r="EV32" s="11"/>
      <c r="EW32" s="11"/>
      <c r="EX32" s="1347"/>
      <c r="EY32" s="1347"/>
      <c r="EZ32" s="1347"/>
      <c r="FA32" s="1347"/>
      <c r="FJ32" s="16"/>
      <c r="FK32" s="251" t="s">
        <v>132</v>
      </c>
      <c r="FY32" s="38"/>
      <c r="FZ32" s="1347"/>
      <c r="GA32" s="1347"/>
      <c r="GB32" s="1347"/>
      <c r="GC32" s="1347"/>
      <c r="GD32" s="1347"/>
      <c r="GE32" s="1"/>
      <c r="GF32" s="16"/>
      <c r="GG32" s="1"/>
      <c r="GH32" s="1347"/>
      <c r="GI32" s="1347"/>
      <c r="GJ32" s="1347"/>
      <c r="GK32" s="1347"/>
      <c r="GL32" s="1347"/>
      <c r="GM32" s="255"/>
      <c r="GN32" s="255"/>
      <c r="GO32" s="1"/>
      <c r="GP32" s="11"/>
      <c r="GQ32" s="11"/>
      <c r="GR32" s="11"/>
      <c r="GS32" s="1347"/>
      <c r="GT32" s="1347"/>
      <c r="GU32" s="1347"/>
      <c r="GV32" s="1347"/>
      <c r="GW32" s="1347"/>
      <c r="GX32" s="11"/>
      <c r="GY32" s="11"/>
      <c r="GZ32" s="208"/>
      <c r="HA32" s="11"/>
      <c r="HB32" s="1"/>
      <c r="HC32" s="1"/>
      <c r="HD32" s="1347">
        <v>46</v>
      </c>
      <c r="HE32" s="1347"/>
      <c r="HF32" s="1347"/>
      <c r="HG32" s="1347"/>
      <c r="HH32" s="1"/>
      <c r="HI32" s="1"/>
      <c r="HJ32" s="1"/>
      <c r="HK32" s="268"/>
      <c r="HL32" s="284"/>
      <c r="HM32" s="11"/>
      <c r="HN32" s="11"/>
      <c r="HO32" s="1"/>
      <c r="HP32" s="1"/>
      <c r="HQ32" s="1"/>
      <c r="HR32" s="1"/>
      <c r="HS32" s="1"/>
      <c r="HT32" s="1347"/>
      <c r="HU32" s="1347"/>
      <c r="HV32" s="1"/>
      <c r="HW32" s="1"/>
      <c r="HX32" s="1"/>
      <c r="HY32" s="1379">
        <v>52</v>
      </c>
      <c r="HZ32" s="1380"/>
      <c r="IA32" s="1380"/>
      <c r="IB32" s="1381"/>
      <c r="IC32" s="1"/>
      <c r="ID32" s="1"/>
      <c r="IE32" s="1"/>
      <c r="IF32" s="1"/>
      <c r="IG32" s="1"/>
      <c r="IH32" s="1"/>
      <c r="II32" s="1"/>
      <c r="IJ32" s="1"/>
    </row>
    <row r="33" spans="2:244" ht="30" customHeight="1" thickBot="1" x14ac:dyDescent="0.35">
      <c r="C33" s="1"/>
      <c r="D33" s="1"/>
      <c r="E33" s="53"/>
      <c r="F33" s="7"/>
      <c r="G33" s="7"/>
      <c r="H33" s="1"/>
      <c r="I33" s="53"/>
      <c r="J33" s="1"/>
      <c r="K33" s="1"/>
      <c r="L33" s="1"/>
      <c r="M33" s="1"/>
      <c r="N33" s="1"/>
      <c r="O33" s="1"/>
      <c r="P33" s="42"/>
      <c r="Q33" s="42"/>
      <c r="R33" s="1"/>
      <c r="S33" s="1"/>
      <c r="T33" s="42"/>
      <c r="U33" s="42"/>
      <c r="V33" s="37"/>
      <c r="W33" s="1"/>
      <c r="X33" s="1"/>
      <c r="Y33" s="37"/>
      <c r="AC33" s="19"/>
      <c r="AO33" s="16"/>
      <c r="AQ33" s="590" t="s">
        <v>131</v>
      </c>
      <c r="CA33" s="310"/>
      <c r="CB33" s="310"/>
      <c r="CC33" s="310"/>
      <c r="CD33" s="310"/>
      <c r="CE33" s="310"/>
      <c r="CF33" s="310"/>
      <c r="CG33" s="310"/>
      <c r="CH33" s="310"/>
      <c r="CI33" s="310"/>
      <c r="CJ33" s="310"/>
      <c r="CK33" s="310"/>
      <c r="CL33" s="559"/>
      <c r="CM33" s="559"/>
      <c r="CN33" s="559"/>
      <c r="CO33" s="559"/>
      <c r="CP33" s="310"/>
      <c r="CU33" s="11"/>
      <c r="CV33" s="11"/>
      <c r="CW33" s="11"/>
      <c r="CX33" s="11"/>
      <c r="DS33" s="38"/>
      <c r="DT33" s="38"/>
      <c r="DU33" s="38"/>
      <c r="DV33" s="38"/>
      <c r="EB33" s="12"/>
      <c r="EC33" s="12"/>
      <c r="EH33" s="11"/>
      <c r="EI33" s="11"/>
      <c r="EJ33" s="11"/>
      <c r="EK33" s="217"/>
      <c r="EL33" s="1441"/>
      <c r="EM33" s="1441"/>
      <c r="EN33" s="1441"/>
      <c r="EO33" s="1441"/>
      <c r="EU33" s="11"/>
      <c r="EV33" s="11"/>
      <c r="EW33" s="11"/>
      <c r="EX33" s="1347"/>
      <c r="EY33" s="1347"/>
      <c r="EZ33" s="1347"/>
      <c r="FA33" s="1347"/>
      <c r="FJ33" s="16"/>
      <c r="FK33" s="29">
        <v>33</v>
      </c>
      <c r="FW33" t="s">
        <v>87</v>
      </c>
      <c r="FX33" s="1"/>
      <c r="FY33" s="38"/>
      <c r="FZ33" s="1347"/>
      <c r="GA33" s="1347"/>
      <c r="GB33" s="1347"/>
      <c r="GC33" s="1347"/>
      <c r="GD33" s="1347"/>
      <c r="GE33" s="1"/>
      <c r="GF33" s="1"/>
      <c r="GG33" s="29">
        <v>6</v>
      </c>
      <c r="GH33" s="1347"/>
      <c r="GI33" s="1347"/>
      <c r="GJ33" s="1347"/>
      <c r="GK33" s="1347"/>
      <c r="GL33" s="1347"/>
      <c r="GM33" s="255"/>
      <c r="GN33" s="255"/>
      <c r="GO33" s="1"/>
      <c r="GP33" s="1"/>
      <c r="GQ33" s="1"/>
      <c r="GR33" s="1"/>
      <c r="GS33" s="1347"/>
      <c r="GT33" s="1347"/>
      <c r="GU33" s="1347"/>
      <c r="GV33" s="1347"/>
      <c r="GW33" s="1347"/>
      <c r="GX33" s="1"/>
      <c r="GY33" s="1"/>
      <c r="GZ33" s="208"/>
      <c r="HA33" s="1"/>
      <c r="HB33" s="1"/>
      <c r="HC33" s="1"/>
      <c r="HD33" s="1347"/>
      <c r="HE33" s="1347"/>
      <c r="HF33" s="1347"/>
      <c r="HG33" s="1347"/>
      <c r="HH33" s="1"/>
      <c r="HI33" s="218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347"/>
      <c r="HU33" s="1347"/>
      <c r="HV33" s="1"/>
      <c r="HW33" s="1"/>
      <c r="HX33" s="1"/>
      <c r="HY33" s="1382"/>
      <c r="HZ33" s="1383"/>
      <c r="IA33" s="1383"/>
      <c r="IB33" s="1384"/>
      <c r="IC33" s="1"/>
      <c r="ID33" s="1"/>
      <c r="IE33" s="1"/>
      <c r="IF33" s="1"/>
      <c r="IG33" s="1"/>
      <c r="IH33" s="1"/>
      <c r="II33" s="1"/>
      <c r="IJ33" s="1"/>
    </row>
    <row r="34" spans="2:244" ht="30" customHeight="1" x14ac:dyDescent="0.3">
      <c r="C34" s="1"/>
      <c r="D34" s="1"/>
      <c r="E34" s="42"/>
      <c r="F34" s="1"/>
      <c r="G34" s="1"/>
      <c r="H34" s="1"/>
      <c r="I34" s="42"/>
      <c r="J34" s="1"/>
      <c r="K34" s="1"/>
      <c r="S34" s="1"/>
      <c r="T34" s="1"/>
      <c r="U34" s="1"/>
      <c r="V34" s="1"/>
      <c r="W34" s="1"/>
      <c r="X34" s="1"/>
      <c r="Y34" s="1"/>
      <c r="AO34" s="16"/>
      <c r="CA34" s="310"/>
      <c r="CB34" s="1421"/>
      <c r="CC34" s="1421"/>
      <c r="CD34" s="310"/>
      <c r="CE34" s="310"/>
      <c r="CF34" s="310"/>
      <c r="CG34" s="310"/>
      <c r="CH34" s="310"/>
      <c r="CI34" s="310"/>
      <c r="CJ34" s="310"/>
      <c r="CK34" s="310"/>
      <c r="CL34" s="310"/>
      <c r="CM34" s="310"/>
      <c r="CN34" s="310"/>
      <c r="CO34" s="310"/>
      <c r="CP34" s="310"/>
      <c r="DA34" s="38"/>
      <c r="DB34" s="38"/>
      <c r="DC34" s="38"/>
      <c r="DD34" s="38"/>
      <c r="EH34" s="11"/>
      <c r="EI34" s="11"/>
      <c r="EJ34" s="11"/>
      <c r="EK34" s="11"/>
      <c r="ES34" s="42"/>
      <c r="EU34" s="11"/>
      <c r="EV34" s="11"/>
      <c r="EW34" s="11"/>
      <c r="EX34" s="11"/>
      <c r="FA34" s="42"/>
      <c r="FJ34" s="16"/>
      <c r="FY34" s="1"/>
      <c r="FZ34" s="1"/>
      <c r="GA34" s="696"/>
      <c r="GB34" s="696"/>
      <c r="GC34" s="1"/>
      <c r="GD34" s="1"/>
      <c r="GE34" s="1"/>
      <c r="GF34" s="1"/>
      <c r="GG34" s="1"/>
      <c r="GH34" s="37"/>
      <c r="GI34" s="1"/>
      <c r="GJ34" s="785"/>
      <c r="GK34" s="251" t="s">
        <v>131</v>
      </c>
      <c r="GL34" s="1"/>
      <c r="GM34" s="1"/>
      <c r="GN34" s="1"/>
      <c r="GO34" s="251"/>
      <c r="GP34" s="1"/>
      <c r="GQ34" s="1"/>
      <c r="GR34" s="1"/>
      <c r="GS34" s="1"/>
      <c r="GT34" s="785"/>
      <c r="GU34" s="37"/>
      <c r="GV34" s="1"/>
      <c r="GW34" s="1"/>
      <c r="GX34" s="251" t="s">
        <v>131</v>
      </c>
      <c r="GY34" s="1"/>
      <c r="GZ34" s="759"/>
      <c r="HA34" s="1"/>
      <c r="HB34" s="1"/>
      <c r="HC34" s="1"/>
      <c r="HD34" s="1451"/>
      <c r="HE34" s="1451"/>
      <c r="HF34" s="53"/>
      <c r="HG34" s="1"/>
      <c r="HH34" s="1"/>
      <c r="HI34" s="754"/>
      <c r="HJ34" s="1"/>
      <c r="HK34" s="1"/>
      <c r="HL34" s="754"/>
      <c r="HM34" s="1"/>
      <c r="HN34" s="1"/>
      <c r="HO34" s="754">
        <v>23</v>
      </c>
      <c r="HP34" s="1"/>
      <c r="HQ34" s="1"/>
      <c r="HR34" s="1"/>
      <c r="HS34" s="1"/>
      <c r="HT34" s="1347"/>
      <c r="HU34" s="1347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</row>
    <row r="35" spans="2:244" ht="30" customHeight="1" thickBot="1" x14ac:dyDescent="0.35">
      <c r="C35" s="1"/>
      <c r="D35" s="1"/>
      <c r="E35" s="1"/>
      <c r="F35" s="1"/>
      <c r="G35" s="1"/>
      <c r="H35" s="1"/>
      <c r="I35" s="1"/>
      <c r="J35" s="1"/>
      <c r="K35" s="1"/>
      <c r="AO35" s="16"/>
      <c r="CC35" s="1359"/>
      <c r="CD35" s="1359"/>
      <c r="CE35" s="1359"/>
      <c r="DA35" s="38"/>
      <c r="DB35" s="38"/>
      <c r="DC35" s="38"/>
      <c r="DD35" s="1359"/>
      <c r="DE35" s="1359"/>
      <c r="EM35" s="215"/>
      <c r="EX35" s="1354"/>
      <c r="FH35" s="13"/>
      <c r="FI35" s="23">
        <v>30</v>
      </c>
      <c r="FJ35" s="15"/>
      <c r="FX35" s="793">
        <v>30</v>
      </c>
      <c r="FY35" s="1"/>
      <c r="FZ35" s="288"/>
      <c r="GA35" s="288">
        <v>38</v>
      </c>
      <c r="GB35" s="1"/>
      <c r="GC35" s="697"/>
      <c r="GD35" s="697"/>
      <c r="GE35" s="697"/>
      <c r="GF35" s="1"/>
      <c r="GG35" s="791"/>
      <c r="GH35" s="1331"/>
      <c r="GI35" s="1356"/>
      <c r="GJ35" s="1356"/>
      <c r="GK35" s="791"/>
      <c r="GL35" s="791"/>
      <c r="GM35" s="791"/>
      <c r="GN35" s="791"/>
      <c r="GO35" s="791"/>
      <c r="GP35" s="791"/>
      <c r="GQ35" s="1"/>
      <c r="GR35" s="1"/>
      <c r="GS35" s="784"/>
      <c r="GT35" s="1"/>
      <c r="GU35" s="1"/>
      <c r="GV35" s="1"/>
      <c r="GW35" s="792">
        <v>98</v>
      </c>
      <c r="GX35" s="259"/>
      <c r="GY35" s="259"/>
      <c r="GZ35" s="1409"/>
      <c r="HA35" s="1409"/>
      <c r="HB35" s="53"/>
      <c r="HC35" s="792"/>
      <c r="HD35" s="792"/>
      <c r="HE35" s="259"/>
      <c r="HF35" s="1409"/>
      <c r="HG35" s="1409"/>
      <c r="HH35" s="1"/>
      <c r="HI35" s="42"/>
      <c r="HJ35" s="1"/>
      <c r="HK35" s="43"/>
      <c r="HL35" s="755"/>
      <c r="HM35" s="37"/>
      <c r="HN35" s="1393"/>
      <c r="HO35" s="1330"/>
      <c r="HP35" s="1330"/>
      <c r="HQ35" s="754"/>
      <c r="HR35" s="754"/>
      <c r="HS35" s="754"/>
      <c r="HT35" s="1347"/>
      <c r="HU35" s="1347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</row>
    <row r="36" spans="2:244" ht="30" customHeight="1" thickTop="1" x14ac:dyDescent="0.3">
      <c r="C36" s="1"/>
      <c r="D36" s="1"/>
      <c r="E36" s="1"/>
      <c r="F36" s="1"/>
      <c r="G36" s="29"/>
      <c r="H36" s="1"/>
      <c r="I36" s="1"/>
      <c r="J36" s="1"/>
      <c r="K36" s="1"/>
      <c r="AB36" s="1"/>
      <c r="AJ36" s="199"/>
      <c r="AM36" s="1"/>
      <c r="AO36" s="24">
        <v>70</v>
      </c>
      <c r="AP36" s="21"/>
      <c r="BR36" s="1354"/>
      <c r="DU36" s="1354"/>
      <c r="EX36" s="1354"/>
      <c r="FG36" s="16"/>
      <c r="FQ36" s="73"/>
      <c r="FR36" s="73"/>
      <c r="FS36" s="73"/>
      <c r="FT36" s="73"/>
      <c r="FX36" s="695"/>
      <c r="FY36" s="698" t="s">
        <v>131</v>
      </c>
      <c r="FZ36" s="1"/>
      <c r="GA36" s="700"/>
      <c r="GB36" s="1"/>
      <c r="GC36" s="1"/>
      <c r="GD36" s="1"/>
      <c r="GE36" s="1"/>
      <c r="GF36" s="1"/>
      <c r="GG36" s="1"/>
      <c r="GH36" s="1"/>
      <c r="GI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218"/>
      <c r="HB36" s="1"/>
      <c r="HC36" s="1"/>
      <c r="HD36" s="1"/>
      <c r="HE36" s="1"/>
      <c r="HF36" s="787"/>
      <c r="HG36" s="1"/>
      <c r="HH36" s="1452"/>
      <c r="HI36" s="1452"/>
      <c r="HJ36" s="1385" t="s">
        <v>87</v>
      </c>
      <c r="HK36" s="1385"/>
      <c r="HL36" s="1385"/>
      <c r="HM36" s="1385"/>
      <c r="HN36" s="1385"/>
      <c r="HO36" s="1331"/>
      <c r="HP36" s="1392"/>
      <c r="HQ36" s="1392"/>
      <c r="HR36" s="1392"/>
      <c r="HS36" s="1392"/>
      <c r="HT36" s="1347"/>
      <c r="HU36" s="1347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</row>
    <row r="37" spans="2:244" ht="30" customHeight="1" thickBot="1" x14ac:dyDescent="0.35">
      <c r="C37" s="1"/>
      <c r="D37" s="1"/>
      <c r="E37" s="1"/>
      <c r="F37" s="1"/>
      <c r="G37" s="29"/>
      <c r="H37" s="1"/>
      <c r="I37" s="1"/>
      <c r="J37" s="1"/>
      <c r="K37" s="1"/>
      <c r="L37" s="1"/>
      <c r="R37" s="1"/>
      <c r="S37" s="1"/>
      <c r="T37" s="302"/>
      <c r="U37" s="302"/>
      <c r="AK37" s="26"/>
      <c r="AO37" s="16"/>
      <c r="BP37" s="1331"/>
      <c r="BQ37" s="1331"/>
      <c r="BR37" s="1354"/>
      <c r="CT37" s="251"/>
      <c r="CV37" s="12"/>
      <c r="CW37" s="12"/>
      <c r="DH37" s="12"/>
      <c r="DI37" s="12"/>
      <c r="DU37" s="1354"/>
      <c r="EH37" s="12"/>
      <c r="EI37" s="12"/>
      <c r="FG37" s="16"/>
      <c r="FL37" s="12"/>
      <c r="FM37" s="12"/>
      <c r="FN37" s="9"/>
      <c r="FO37" s="1355" t="s">
        <v>137</v>
      </c>
      <c r="FP37" s="1395"/>
      <c r="FQ37" s="1395"/>
      <c r="FR37" s="73"/>
      <c r="FS37" s="73"/>
      <c r="FT37" s="73"/>
      <c r="FU37" s="1400">
        <v>30</v>
      </c>
      <c r="FV37" s="1400"/>
      <c r="FW37" s="1354"/>
      <c r="FX37" s="695"/>
      <c r="FY37" s="12"/>
      <c r="FZ37" s="699"/>
      <c r="GA37" s="699"/>
      <c r="GB37" s="12"/>
      <c r="GC37" s="12"/>
      <c r="GD37" s="1"/>
      <c r="GE37" s="1"/>
      <c r="GF37" s="12"/>
      <c r="GG37" s="12"/>
      <c r="GH37" s="1"/>
      <c r="GI37" s="1"/>
      <c r="GJ37" s="12"/>
      <c r="GK37" s="12"/>
      <c r="GL37" s="9"/>
      <c r="GM37" s="9"/>
      <c r="GN37" s="9"/>
      <c r="GO37" s="9"/>
      <c r="GP37" s="9"/>
      <c r="GQ37" s="12"/>
      <c r="GR37" s="220"/>
      <c r="GS37" s="1"/>
      <c r="GT37" s="1"/>
      <c r="GU37" s="12"/>
      <c r="GV37" s="12"/>
      <c r="GW37" s="1"/>
      <c r="GX37" s="1"/>
      <c r="GY37" s="12"/>
      <c r="GZ37" s="12"/>
      <c r="HA37" s="1"/>
      <c r="HB37" s="1"/>
      <c r="HC37" s="1"/>
      <c r="HD37" s="12"/>
      <c r="HE37" s="12"/>
      <c r="HF37" s="1"/>
      <c r="HG37" s="1"/>
      <c r="HH37" s="12"/>
      <c r="HI37" s="12"/>
      <c r="HJ37" s="1385"/>
      <c r="HK37" s="1385"/>
      <c r="HL37" s="1385"/>
      <c r="HM37" s="1385"/>
      <c r="HN37" s="1385"/>
      <c r="HO37" s="38"/>
      <c r="HP37" s="38"/>
      <c r="HQ37" s="756"/>
      <c r="HR37" s="1"/>
      <c r="HS37" s="1"/>
      <c r="HT37" s="1347"/>
      <c r="HU37" s="1347"/>
      <c r="HV37" s="1"/>
      <c r="HW37" s="1"/>
      <c r="HX37" s="1354"/>
      <c r="HY37" s="1354"/>
      <c r="HZ37" s="1"/>
      <c r="IA37" s="1"/>
      <c r="IB37" s="12"/>
      <c r="IC37" s="12"/>
      <c r="ID37" s="1"/>
      <c r="IE37" s="1"/>
      <c r="IF37" s="1"/>
      <c r="IG37" s="1"/>
      <c r="IH37" s="1"/>
      <c r="II37" s="1"/>
      <c r="IJ37" s="1"/>
    </row>
    <row r="38" spans="2:244" ht="30" customHeight="1" thickTop="1" x14ac:dyDescent="0.5">
      <c r="C38" s="1"/>
      <c r="D38" s="1"/>
      <c r="E38" s="1"/>
      <c r="F38" s="1"/>
      <c r="G38" s="1"/>
      <c r="H38" s="1"/>
      <c r="I38" s="1"/>
      <c r="J38" s="1"/>
      <c r="K38" s="1"/>
      <c r="L38" s="1"/>
      <c r="N38" s="1"/>
      <c r="O38" s="1"/>
      <c r="T38" s="259"/>
      <c r="U38" s="16"/>
      <c r="V38" s="1"/>
      <c r="X38" s="1"/>
      <c r="AE38" s="1"/>
      <c r="AF38" s="1"/>
      <c r="AH38" s="1"/>
      <c r="AO38" s="16"/>
      <c r="BX38" s="1355"/>
      <c r="BY38" s="1395"/>
      <c r="CG38" s="1359">
        <v>62</v>
      </c>
      <c r="CM38" s="214"/>
      <c r="CV38" s="12"/>
      <c r="CW38" s="12"/>
      <c r="DH38" s="12"/>
      <c r="DI38" s="12"/>
      <c r="EH38" s="12"/>
      <c r="EI38" s="12"/>
      <c r="FG38" s="16"/>
      <c r="FH38" s="251" t="s">
        <v>132</v>
      </c>
      <c r="FL38" s="12"/>
      <c r="FM38" s="12"/>
      <c r="FN38" s="9"/>
      <c r="FO38" s="9"/>
      <c r="FP38" s="263"/>
      <c r="FQ38" s="73"/>
      <c r="FR38" s="73"/>
      <c r="FS38" s="73"/>
      <c r="FT38" s="73"/>
      <c r="FU38" s="1396" t="s">
        <v>142</v>
      </c>
      <c r="FV38" s="1397"/>
      <c r="FW38" s="697"/>
      <c r="FX38" s="392"/>
      <c r="FY38" s="12"/>
      <c r="FZ38" s="6"/>
      <c r="GA38" s="6"/>
      <c r="GB38" s="12"/>
      <c r="GC38" s="12"/>
      <c r="GD38" s="1"/>
      <c r="GE38" s="1"/>
      <c r="GF38" s="12"/>
      <c r="GG38" s="12"/>
      <c r="GH38" s="1"/>
      <c r="GI38" s="1"/>
      <c r="GJ38" s="12"/>
      <c r="GK38" s="12"/>
      <c r="GL38" s="9"/>
      <c r="GM38" s="9"/>
      <c r="GN38" s="9"/>
      <c r="GO38" s="9"/>
      <c r="GP38" s="1335"/>
      <c r="GQ38" s="1402"/>
      <c r="GR38" s="220"/>
      <c r="GS38" s="1"/>
      <c r="GT38" s="1"/>
      <c r="GU38" s="12"/>
      <c r="GV38" s="12"/>
      <c r="GW38" s="69"/>
      <c r="GX38" s="66"/>
      <c r="GY38" s="68"/>
      <c r="GZ38" s="68"/>
      <c r="HA38" s="66"/>
      <c r="HB38" s="66"/>
      <c r="HC38" s="66"/>
      <c r="HD38" s="68"/>
      <c r="HE38" s="251"/>
      <c r="HF38" s="1"/>
      <c r="HG38" s="786">
        <v>57</v>
      </c>
      <c r="HH38" s="251" t="s">
        <v>128</v>
      </c>
      <c r="HI38" s="12"/>
      <c r="HJ38" s="38"/>
      <c r="HK38" s="38"/>
      <c r="HL38" s="38"/>
      <c r="HM38" s="38"/>
      <c r="HN38" s="38"/>
      <c r="HO38" s="38"/>
      <c r="HP38" s="38"/>
      <c r="HQ38" s="12"/>
      <c r="HR38" s="1"/>
      <c r="HS38" s="1"/>
      <c r="HT38" s="12"/>
      <c r="HU38" s="12"/>
      <c r="HV38" s="1"/>
      <c r="HW38" s="1"/>
      <c r="HX38" s="12"/>
      <c r="HY38" s="12"/>
      <c r="HZ38" s="1"/>
      <c r="IA38" s="1"/>
      <c r="IB38" s="12"/>
      <c r="IC38" s="12"/>
      <c r="ID38" s="1"/>
      <c r="IE38" s="1"/>
      <c r="IF38" s="1"/>
      <c r="IG38" s="1"/>
      <c r="IH38" s="1"/>
      <c r="II38" s="1"/>
      <c r="IJ38" s="1"/>
    </row>
    <row r="39" spans="2:244" ht="30" customHeight="1" x14ac:dyDescent="0.3">
      <c r="C39" s="1"/>
      <c r="D39" s="1"/>
      <c r="E39" s="1"/>
      <c r="F39" s="1"/>
      <c r="G39" s="1"/>
      <c r="H39" s="1"/>
      <c r="I39" s="1"/>
      <c r="J39" s="1"/>
      <c r="K39" s="1"/>
      <c r="L39" s="1"/>
      <c r="N39" s="1"/>
      <c r="T39" s="251" t="s">
        <v>131</v>
      </c>
      <c r="U39" s="16"/>
      <c r="V39" s="301">
        <v>30</v>
      </c>
      <c r="W39" s="1"/>
      <c r="X39" s="1"/>
      <c r="Y39" s="1"/>
      <c r="Z39" s="1"/>
      <c r="AF39" s="1"/>
      <c r="AG39" s="1"/>
      <c r="AH39" s="1"/>
      <c r="AJ39" s="199" t="s">
        <v>133</v>
      </c>
      <c r="AO39" s="16"/>
      <c r="AR39" s="1"/>
      <c r="AS39" s="1"/>
      <c r="AT39" s="1"/>
      <c r="AU39" s="1"/>
      <c r="CG39" s="1359"/>
      <c r="CM39" s="214"/>
      <c r="CV39" s="372"/>
      <c r="DV39" s="201"/>
      <c r="DW39" s="201"/>
      <c r="DX39" s="201"/>
      <c r="EA39" s="758"/>
      <c r="FA39" s="29"/>
      <c r="FG39" s="16"/>
      <c r="FK39" s="751"/>
      <c r="FL39" s="751" t="s">
        <v>529</v>
      </c>
      <c r="FN39" s="37"/>
      <c r="FO39" s="1359"/>
      <c r="FP39" s="1359"/>
      <c r="FQ39" s="73"/>
      <c r="FR39" s="73"/>
      <c r="FS39" s="73"/>
      <c r="FT39" s="73"/>
      <c r="FW39" s="53"/>
      <c r="FX39" s="758"/>
      <c r="FY39" s="1"/>
      <c r="FZ39" s="1"/>
      <c r="GA39" s="1"/>
      <c r="GE39" s="1"/>
      <c r="GF39" s="1"/>
      <c r="GG39" s="1"/>
      <c r="GH39" s="1"/>
      <c r="GI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I39" s="1"/>
      <c r="HJ39" s="1"/>
      <c r="HK39" s="1"/>
      <c r="HL39" s="1"/>
      <c r="HM39" s="1"/>
      <c r="HN39" s="1"/>
      <c r="HO39" s="37"/>
      <c r="HP39" s="1"/>
      <c r="HQ39" s="1"/>
      <c r="HR39" s="1"/>
      <c r="HS39" s="40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</row>
    <row r="40" spans="2:244" ht="30" customHeight="1" x14ac:dyDescent="0.3">
      <c r="C40" s="1"/>
      <c r="D40" s="1"/>
      <c r="E40" s="1"/>
      <c r="F40" s="1"/>
      <c r="G40" s="1"/>
      <c r="H40" s="50"/>
      <c r="I40" s="50"/>
      <c r="J40" s="50"/>
      <c r="K40" s="50"/>
      <c r="L40" s="1"/>
      <c r="N40" s="1"/>
      <c r="O40" s="1"/>
      <c r="P40" s="1"/>
      <c r="Q40" s="1"/>
      <c r="R40" s="1"/>
      <c r="S40" s="1"/>
      <c r="T40" s="1"/>
      <c r="U40" s="312"/>
      <c r="V40" s="300"/>
      <c r="Z40" s="50"/>
      <c r="AA40" s="50"/>
      <c r="AB40" s="50"/>
      <c r="AF40" s="50"/>
      <c r="AH40" s="43"/>
      <c r="AI40" s="43"/>
      <c r="AK40" s="20">
        <v>10</v>
      </c>
      <c r="AO40" s="16"/>
      <c r="AR40" s="6"/>
      <c r="AS40" s="6"/>
      <c r="AT40" s="6"/>
      <c r="AU40" s="6"/>
      <c r="AX40" s="50"/>
      <c r="AY40" s="50"/>
      <c r="AZ40" s="50"/>
      <c r="BA40" s="50"/>
      <c r="BB40" s="50"/>
      <c r="BC40" s="50"/>
      <c r="BD40" s="50"/>
      <c r="BE40" s="7"/>
      <c r="BF40" s="7"/>
      <c r="BW40" s="1355"/>
      <c r="BX40" s="1395"/>
      <c r="BY40" s="1359"/>
      <c r="BZ40" s="1359"/>
      <c r="CE40" s="1356"/>
      <c r="CF40" s="1356"/>
      <c r="CT40" s="42"/>
      <c r="CW40" s="11"/>
      <c r="CX40" s="11"/>
      <c r="CY40" s="11"/>
      <c r="CZ40" s="11"/>
      <c r="DG40" s="1354"/>
      <c r="DL40" s="11"/>
      <c r="DM40" s="11"/>
      <c r="DN40" s="11"/>
      <c r="DO40" s="11"/>
      <c r="DT40" s="11"/>
      <c r="DU40" s="1375"/>
      <c r="DV40" s="59"/>
      <c r="DW40" s="59"/>
      <c r="EA40" s="1377" t="s">
        <v>128</v>
      </c>
      <c r="EB40" s="1356"/>
      <c r="EC40" s="1375"/>
      <c r="FG40" s="24">
        <v>56</v>
      </c>
      <c r="FM40" s="53"/>
      <c r="FN40" s="1409"/>
      <c r="FO40" s="1409"/>
      <c r="FR40" s="5"/>
      <c r="FS40" s="5"/>
      <c r="FT40" s="5"/>
      <c r="FX40" s="1"/>
      <c r="FY40" s="1345"/>
      <c r="FZ40" s="262"/>
      <c r="GA40" s="1"/>
      <c r="GE40" s="1"/>
      <c r="GF40" s="1"/>
      <c r="GG40" s="1"/>
      <c r="GH40" s="1"/>
      <c r="GI40" s="1"/>
      <c r="GQ40" s="1"/>
      <c r="GR40" s="1"/>
      <c r="GS40" s="1"/>
      <c r="GT40" s="1"/>
      <c r="GU40" s="12"/>
      <c r="GV40" s="12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285"/>
      <c r="HL40" s="1"/>
      <c r="HM40" s="1354"/>
      <c r="HN40" s="1"/>
      <c r="HO40" s="754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</row>
    <row r="41" spans="2:244" ht="30" customHeight="1" thickBot="1" x14ac:dyDescent="0.4">
      <c r="B41" s="50"/>
      <c r="C41" s="50"/>
      <c r="D41" s="50"/>
      <c r="E41" s="1"/>
      <c r="F41" s="1"/>
      <c r="G41" s="1410"/>
      <c r="H41" s="1410"/>
      <c r="I41" s="50"/>
      <c r="J41" s="50"/>
      <c r="K41" s="50"/>
      <c r="L41" s="1"/>
      <c r="N41" s="169"/>
      <c r="O41" s="50"/>
      <c r="P41" s="50"/>
      <c r="Q41" s="50"/>
      <c r="R41" s="1"/>
      <c r="S41" s="1"/>
      <c r="T41" s="1"/>
      <c r="U41" s="312"/>
      <c r="V41" s="300"/>
      <c r="Z41" s="50"/>
      <c r="AA41" s="50"/>
      <c r="AB41" s="50"/>
      <c r="AC41" s="1"/>
      <c r="AF41" s="42"/>
      <c r="AG41" s="50"/>
      <c r="AH41" s="1"/>
      <c r="AJ41" s="1"/>
      <c r="AL41" s="1"/>
      <c r="AM41" s="1"/>
      <c r="AO41" s="16"/>
      <c r="AP41" s="25">
        <v>3</v>
      </c>
      <c r="AR41" s="6"/>
      <c r="AS41" s="6"/>
      <c r="AT41" s="6"/>
      <c r="AU41" s="6"/>
      <c r="AX41" s="50"/>
      <c r="AY41" s="50"/>
      <c r="AZ41" s="50"/>
      <c r="BA41" s="50"/>
      <c r="BB41" s="50"/>
      <c r="BC41" s="50"/>
      <c r="BD41" s="50"/>
      <c r="BE41" s="7"/>
      <c r="BF41" s="7"/>
      <c r="CW41" s="11"/>
      <c r="CX41" s="11"/>
      <c r="CY41" s="11"/>
      <c r="CZ41" s="11"/>
      <c r="DG41" s="1354"/>
      <c r="DL41" s="11"/>
      <c r="DM41" s="11"/>
      <c r="DN41" s="11"/>
      <c r="DO41" s="11"/>
      <c r="DR41" s="11"/>
      <c r="DS41" s="11"/>
      <c r="DU41" s="1375"/>
      <c r="EC41" s="1375"/>
      <c r="ED41" s="259"/>
      <c r="EE41" s="11"/>
      <c r="EL41" s="38"/>
      <c r="EM41" s="38"/>
      <c r="EN41" s="38"/>
      <c r="EO41" s="38"/>
      <c r="EP41" s="11"/>
      <c r="EQ41" s="11"/>
      <c r="ER41" s="11"/>
      <c r="ES41" s="11"/>
      <c r="ET41" s="11"/>
      <c r="EU41" s="11"/>
      <c r="FG41" s="16"/>
      <c r="FR41" s="5"/>
      <c r="FS41" s="5"/>
      <c r="FT41" s="5"/>
      <c r="FX41" s="1"/>
      <c r="FY41" s="1345"/>
      <c r="FZ41" s="1"/>
      <c r="GA41" s="20"/>
      <c r="GB41" s="1"/>
      <c r="GC41" s="1378" t="s">
        <v>422</v>
      </c>
      <c r="GD41" s="1153"/>
      <c r="GE41" s="1153"/>
      <c r="GF41" s="1153"/>
      <c r="GG41" s="1153"/>
      <c r="GH41" s="1153"/>
      <c r="GI41" s="1153"/>
      <c r="GK41" s="1"/>
      <c r="GO41" s="1"/>
      <c r="GQ41" s="40"/>
      <c r="GR41" s="4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784"/>
      <c r="HH41" s="784">
        <v>12</v>
      </c>
      <c r="HI41" s="43"/>
      <c r="HJ41" s="43"/>
      <c r="HK41" s="1"/>
      <c r="HL41" s="1"/>
      <c r="HM41" s="1354"/>
      <c r="HN41" s="37"/>
      <c r="HO41" s="251"/>
      <c r="HP41" s="1"/>
      <c r="HQ41" s="1"/>
      <c r="HR41" s="1"/>
      <c r="HS41" s="1"/>
      <c r="HT41" s="1"/>
      <c r="HU41" s="1"/>
      <c r="HV41" s="29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</row>
    <row r="42" spans="2:244" ht="30" customHeight="1" thickTop="1" x14ac:dyDescent="0.3">
      <c r="B42" s="50"/>
      <c r="C42" s="50"/>
      <c r="D42" s="50"/>
      <c r="E42" s="1"/>
      <c r="F42" s="1"/>
      <c r="G42" s="1" t="s">
        <v>145</v>
      </c>
      <c r="H42" s="197"/>
      <c r="I42" s="197"/>
      <c r="J42" s="197"/>
      <c r="K42" s="197"/>
      <c r="L42" s="1"/>
      <c r="M42" s="1"/>
      <c r="N42" s="1"/>
      <c r="O42" s="197"/>
      <c r="P42" s="197"/>
      <c r="Q42" s="197"/>
      <c r="R42" s="1"/>
      <c r="S42" s="1"/>
      <c r="T42" s="1"/>
      <c r="U42" s="313">
        <v>10</v>
      </c>
      <c r="V42" s="300"/>
      <c r="Z42" s="50"/>
      <c r="AA42" s="50"/>
      <c r="AB42" s="50"/>
      <c r="AC42" s="1"/>
      <c r="AF42" s="1412" t="s">
        <v>330</v>
      </c>
      <c r="AG42" s="1413"/>
      <c r="AH42" s="1413"/>
      <c r="AI42" s="21">
        <v>29</v>
      </c>
      <c r="AJ42" s="1"/>
      <c r="AL42" s="1"/>
      <c r="AM42" s="1"/>
      <c r="AN42" s="199" t="s">
        <v>133</v>
      </c>
      <c r="AP42" s="16"/>
      <c r="AQ42" s="199" t="s">
        <v>134</v>
      </c>
      <c r="AR42" s="6"/>
      <c r="AS42" s="6"/>
      <c r="AT42" s="6"/>
      <c r="AU42" s="6"/>
      <c r="AX42" s="50"/>
      <c r="AY42" s="50"/>
      <c r="AZ42" s="50"/>
      <c r="BA42" s="50"/>
      <c r="BB42" s="50"/>
      <c r="BC42" s="50"/>
      <c r="BD42" s="50"/>
      <c r="BE42" s="7"/>
      <c r="BF42" s="7"/>
      <c r="BR42" s="1354"/>
      <c r="BW42" s="1354"/>
      <c r="CV42" s="251"/>
      <c r="CW42" s="11"/>
      <c r="CX42" s="11"/>
      <c r="CY42" s="11"/>
      <c r="CZ42" s="11"/>
      <c r="DN42" s="38"/>
      <c r="DO42" s="38"/>
      <c r="DP42" s="38"/>
      <c r="DQ42" s="38"/>
      <c r="DS42" s="11"/>
      <c r="DT42" s="38"/>
      <c r="DU42" s="38"/>
      <c r="DV42" s="38"/>
      <c r="DW42" s="38"/>
      <c r="DX42" s="1355" t="s">
        <v>138</v>
      </c>
      <c r="DY42" s="1355"/>
      <c r="DZ42" s="1354"/>
      <c r="EB42" s="259"/>
      <c r="EC42" s="11"/>
      <c r="ED42" s="11"/>
      <c r="EE42" s="11"/>
      <c r="EL42" s="38"/>
      <c r="EM42" s="38"/>
      <c r="EN42" s="38"/>
      <c r="EO42" s="38"/>
      <c r="EP42" s="11"/>
      <c r="EQ42" s="11"/>
      <c r="ER42" s="11"/>
      <c r="ES42" s="11"/>
      <c r="ET42" s="11"/>
      <c r="EU42" s="11"/>
      <c r="EY42" s="201"/>
      <c r="FG42" s="16"/>
      <c r="FL42" s="40"/>
      <c r="FM42" s="37"/>
      <c r="FN42" s="600"/>
      <c r="FO42" s="750">
        <v>5</v>
      </c>
      <c r="FX42" s="1"/>
      <c r="GC42" s="1"/>
      <c r="GD42" s="1"/>
      <c r="GE42" s="34"/>
      <c r="GF42" s="1347"/>
      <c r="GG42" s="1347"/>
      <c r="GH42" s="1347"/>
      <c r="GI42" s="1347"/>
      <c r="GJ42" s="38"/>
      <c r="GK42" s="1347"/>
      <c r="GL42" s="1347"/>
      <c r="GM42" s="1347"/>
      <c r="GN42" s="1347"/>
      <c r="GO42" s="1347"/>
      <c r="GP42" s="1347"/>
      <c r="GQ42" s="1"/>
      <c r="GR42" s="38"/>
      <c r="GS42" s="1403">
        <v>47</v>
      </c>
      <c r="GT42" s="1404"/>
      <c r="GU42" s="1404"/>
      <c r="GV42" s="1405"/>
      <c r="GW42" s="1"/>
      <c r="GX42" s="1"/>
      <c r="GY42" s="1"/>
      <c r="GZ42" s="1"/>
      <c r="HA42" s="1"/>
      <c r="HB42" s="1"/>
      <c r="HC42" s="1"/>
      <c r="HD42" s="1453">
        <v>49</v>
      </c>
      <c r="HE42" s="1454"/>
      <c r="HF42" s="1455"/>
      <c r="HG42" s="1355" t="s">
        <v>128</v>
      </c>
      <c r="HH42" s="1391"/>
      <c r="HI42" s="1386">
        <v>51</v>
      </c>
      <c r="HJ42" s="1386"/>
      <c r="HK42" s="1387"/>
      <c r="HL42" s="38"/>
      <c r="HM42" s="1347"/>
      <c r="HN42" s="1347"/>
      <c r="HO42" s="1347"/>
      <c r="HP42" s="1"/>
      <c r="HQ42" s="1"/>
      <c r="HR42" s="1"/>
      <c r="HS42" s="1"/>
      <c r="HT42" s="1"/>
      <c r="HU42" s="1"/>
      <c r="HV42" s="1"/>
      <c r="HW42" s="1"/>
      <c r="HX42" s="1379">
        <v>57</v>
      </c>
      <c r="HY42" s="1380"/>
      <c r="HZ42" s="1381"/>
      <c r="IA42" s="1"/>
      <c r="IB42" s="1"/>
      <c r="IC42" s="1"/>
      <c r="ID42" s="1"/>
      <c r="IE42" s="1"/>
      <c r="IF42" s="1"/>
      <c r="IG42" s="1"/>
      <c r="IH42" s="1"/>
      <c r="II42" s="1"/>
      <c r="IJ42" s="1"/>
    </row>
    <row r="43" spans="2:244" ht="30" customHeight="1" thickBot="1" x14ac:dyDescent="0.35">
      <c r="B43" s="50"/>
      <c r="C43" s="50"/>
      <c r="D43" s="50"/>
      <c r="F43" s="37"/>
      <c r="G43" s="1"/>
      <c r="H43" s="1"/>
      <c r="I43" s="1"/>
      <c r="J43" s="1"/>
      <c r="K43" s="1"/>
      <c r="L43" s="1"/>
      <c r="M43" s="1"/>
      <c r="N43" s="1"/>
      <c r="O43" s="48"/>
      <c r="P43" s="1"/>
      <c r="Q43" s="1"/>
      <c r="R43" s="1"/>
      <c r="S43" s="1355" t="s">
        <v>130</v>
      </c>
      <c r="T43" s="1419"/>
      <c r="U43" s="1465"/>
      <c r="V43" s="300"/>
      <c r="Z43" s="50"/>
      <c r="AA43" s="50"/>
      <c r="AB43" s="50"/>
      <c r="AC43" s="1"/>
      <c r="AH43" s="1"/>
      <c r="AJ43" s="1"/>
      <c r="AL43" s="1"/>
      <c r="AM43" s="1"/>
      <c r="AP43" s="16"/>
      <c r="AQ43" s="21">
        <v>25</v>
      </c>
      <c r="AS43" s="1"/>
      <c r="AT43" s="1"/>
      <c r="AU43" s="1"/>
      <c r="BA43" s="1"/>
      <c r="BB43" s="1"/>
      <c r="BC43" s="1"/>
      <c r="BD43" s="29"/>
      <c r="BE43" s="1"/>
      <c r="BP43" s="1355"/>
      <c r="BQ43" s="1355"/>
      <c r="BR43" s="1354"/>
      <c r="BW43" s="1354"/>
      <c r="CG43" s="251" t="s">
        <v>432</v>
      </c>
      <c r="CJ43" s="1359">
        <v>50</v>
      </c>
      <c r="CN43" s="1354"/>
      <c r="CO43" s="11"/>
      <c r="CP43" s="11"/>
      <c r="CQ43" s="11"/>
      <c r="CV43" s="371"/>
      <c r="CW43" s="11"/>
      <c r="CX43" s="11"/>
      <c r="CY43" s="11"/>
      <c r="CZ43" s="11"/>
      <c r="DN43" s="38"/>
      <c r="DO43" s="38"/>
      <c r="DP43" s="38"/>
      <c r="DQ43" s="38"/>
      <c r="DS43" s="11"/>
      <c r="DT43" s="38"/>
      <c r="DU43" s="38"/>
      <c r="DV43" s="38"/>
      <c r="DW43" s="38"/>
      <c r="DZ43" s="1354"/>
      <c r="EB43" s="259"/>
      <c r="EC43" s="11"/>
      <c r="ED43" s="11"/>
      <c r="EE43" s="11"/>
      <c r="EK43" s="1354"/>
      <c r="EL43" s="1354"/>
      <c r="EO43" s="1354"/>
      <c r="EP43" s="1354"/>
      <c r="EQ43" s="11"/>
      <c r="ER43" s="11"/>
      <c r="ES43" s="11"/>
      <c r="ET43" s="11"/>
      <c r="EU43" s="11"/>
      <c r="EX43" s="37"/>
      <c r="FC43" s="1354"/>
      <c r="FG43" s="16"/>
      <c r="FK43" s="41">
        <v>55</v>
      </c>
      <c r="FL43" s="251" t="s">
        <v>137</v>
      </c>
      <c r="FN43" s="600"/>
      <c r="FO43" s="12"/>
      <c r="FQ43" s="1"/>
      <c r="FR43" s="1"/>
      <c r="FS43" s="1"/>
      <c r="FX43" s="1"/>
      <c r="GC43" s="1"/>
      <c r="GD43" s="1"/>
      <c r="GE43" s="34"/>
      <c r="GF43" s="1347"/>
      <c r="GG43" s="1347"/>
      <c r="GH43" s="1347"/>
      <c r="GI43" s="1347"/>
      <c r="GJ43" s="38"/>
      <c r="GK43" s="1347"/>
      <c r="GL43" s="1347"/>
      <c r="GM43" s="1347"/>
      <c r="GN43" s="1347"/>
      <c r="GO43" s="1347"/>
      <c r="GP43" s="1347"/>
      <c r="GQ43" s="1"/>
      <c r="GR43" s="38"/>
      <c r="GS43" s="1406"/>
      <c r="GT43" s="1407"/>
      <c r="GU43" s="1407"/>
      <c r="GV43" s="1408"/>
      <c r="GW43" s="1"/>
      <c r="GX43" s="1"/>
      <c r="GY43" s="1"/>
      <c r="GZ43" s="1"/>
      <c r="HA43" s="1"/>
      <c r="HB43" s="38"/>
      <c r="HD43" s="1456"/>
      <c r="HE43" s="1457"/>
      <c r="HF43" s="1458"/>
      <c r="HG43" s="1"/>
      <c r="HH43" s="1"/>
      <c r="HI43" s="1388"/>
      <c r="HJ43" s="1389"/>
      <c r="HK43" s="1390"/>
      <c r="HL43" s="38"/>
      <c r="HM43" s="1347"/>
      <c r="HN43" s="1347"/>
      <c r="HO43" s="1347"/>
      <c r="HP43" s="1"/>
      <c r="HQ43" s="1"/>
      <c r="HR43" s="1"/>
      <c r="HS43" s="1"/>
      <c r="HT43" s="1"/>
      <c r="HU43" s="1"/>
      <c r="HV43" s="1"/>
      <c r="HW43" s="1"/>
      <c r="HX43" s="1382"/>
      <c r="HY43" s="1383"/>
      <c r="HZ43" s="1384"/>
      <c r="IA43" s="1"/>
      <c r="IB43" s="1"/>
      <c r="IC43" s="1"/>
      <c r="ID43" s="1"/>
      <c r="IE43" s="1"/>
      <c r="IF43" s="1"/>
      <c r="IG43" s="1"/>
      <c r="IH43" s="1"/>
      <c r="II43" s="1"/>
      <c r="IJ43" s="1"/>
    </row>
    <row r="44" spans="2:244" ht="30" customHeight="1" thickBot="1" x14ac:dyDescent="0.35">
      <c r="F44" s="1"/>
      <c r="G44" s="1"/>
      <c r="H44" s="198"/>
      <c r="I44" s="1"/>
      <c r="J44" s="1"/>
      <c r="K44" s="1"/>
      <c r="L44" s="1"/>
      <c r="M44" s="196"/>
      <c r="N44" s="196"/>
      <c r="O44" s="1"/>
      <c r="P44" s="1"/>
      <c r="Q44" s="1"/>
      <c r="R44" s="1"/>
      <c r="S44" s="196"/>
      <c r="T44" s="1"/>
      <c r="U44" s="16"/>
      <c r="V44" s="1"/>
      <c r="W44" s="441"/>
      <c r="X44" s="1"/>
      <c r="Y44" s="1"/>
      <c r="Z44" s="37">
        <v>68</v>
      </c>
      <c r="AA44" s="1"/>
      <c r="AB44" s="1"/>
      <c r="AC44" s="1"/>
      <c r="AD44" s="37">
        <v>30</v>
      </c>
      <c r="AE44" s="1"/>
      <c r="AF44" s="1"/>
      <c r="AG44" s="1"/>
      <c r="AH44" s="441"/>
      <c r="AI44" s="37">
        <v>41</v>
      </c>
      <c r="AJ44" s="441"/>
      <c r="AK44" s="441"/>
      <c r="AL44" s="697"/>
      <c r="AM44" s="1"/>
      <c r="AN44" s="58">
        <v>30</v>
      </c>
      <c r="AO44" s="441"/>
      <c r="AP44" s="16"/>
      <c r="AQ44" s="17"/>
      <c r="AR44" s="13"/>
      <c r="AS44" s="13"/>
      <c r="AT44" s="1411"/>
      <c r="AU44" s="1411"/>
      <c r="AV44" s="302"/>
      <c r="AW44" s="13"/>
      <c r="AX44" s="13"/>
      <c r="AY44" s="13"/>
      <c r="AZ44" s="13"/>
      <c r="BA44" s="13"/>
      <c r="BB44" s="302"/>
      <c r="BC44" s="13"/>
      <c r="BD44" s="13"/>
      <c r="BE44" s="13"/>
      <c r="BF44" s="13"/>
      <c r="BG44" s="25"/>
      <c r="BH44" s="13"/>
      <c r="BI44" s="311"/>
      <c r="BJ44" s="311"/>
      <c r="BK44" s="13"/>
      <c r="BL44" s="13"/>
      <c r="BM44" s="1401">
        <v>60</v>
      </c>
      <c r="BN44" s="1401"/>
      <c r="BO44" s="13"/>
      <c r="BP44" s="13"/>
      <c r="BQ44" s="13"/>
      <c r="BR44" s="46"/>
      <c r="BS44" s="13"/>
      <c r="BT44" s="1401">
        <v>50</v>
      </c>
      <c r="BU44" s="1401"/>
      <c r="BV44" s="13"/>
      <c r="BW44" s="13"/>
      <c r="BX44" s="13"/>
      <c r="BY44" s="13"/>
      <c r="BZ44" s="13"/>
      <c r="CA44" s="261" t="s">
        <v>137</v>
      </c>
      <c r="CB44" s="13"/>
      <c r="CC44" s="13"/>
      <c r="CD44" s="13"/>
      <c r="CE44" s="13"/>
      <c r="CF44" s="438">
        <v>2</v>
      </c>
      <c r="CH44" s="251"/>
      <c r="CJ44" s="1432"/>
      <c r="CN44" s="1354"/>
      <c r="CO44" s="54"/>
      <c r="CP44" s="1431">
        <v>40</v>
      </c>
      <c r="CQ44" s="1431"/>
      <c r="CR44" s="13"/>
      <c r="CT44" s="414"/>
      <c r="CZ44" s="251"/>
      <c r="DA44" s="251" t="s">
        <v>141</v>
      </c>
      <c r="DE44" s="251"/>
      <c r="DG44" s="554" t="s">
        <v>503</v>
      </c>
      <c r="DK44" s="342" t="s">
        <v>132</v>
      </c>
      <c r="DM44" s="207"/>
      <c r="DN44" s="207"/>
      <c r="DO44" s="207"/>
      <c r="DP44" s="41"/>
      <c r="DQ44" s="207"/>
      <c r="DS44" s="555"/>
      <c r="DT44" s="555"/>
      <c r="DU44" s="555"/>
      <c r="DV44" s="555"/>
      <c r="DW44" s="555"/>
      <c r="DX44" s="555"/>
      <c r="DY44" s="207"/>
      <c r="EC44" s="1359">
        <v>68</v>
      </c>
      <c r="ED44" s="1359"/>
      <c r="EJ44" s="439"/>
      <c r="EK44" s="1354"/>
      <c r="EL44" s="1354"/>
      <c r="EM44" s="1359"/>
      <c r="EN44" s="1359"/>
      <c r="EO44" s="1354"/>
      <c r="EP44" s="1354"/>
      <c r="EQ44" s="607">
        <v>147</v>
      </c>
      <c r="ET44" s="439"/>
      <c r="EY44" s="1346"/>
      <c r="EZ44" s="1346"/>
      <c r="FA44" s="13"/>
      <c r="FB44" s="23"/>
      <c r="FC44" s="1400"/>
      <c r="FD44" s="1401">
        <v>51</v>
      </c>
      <c r="FE44" s="1401"/>
      <c r="FF44" s="1401"/>
      <c r="FG44" s="1433"/>
      <c r="FH44" s="13"/>
      <c r="FI44" s="23"/>
      <c r="FJ44" s="55"/>
      <c r="FQ44" s="1"/>
      <c r="FR44" s="1"/>
      <c r="FS44" s="1"/>
      <c r="FX44" s="1"/>
      <c r="GF44" s="1"/>
      <c r="GG44" s="1"/>
      <c r="GH44" s="1"/>
      <c r="GI44" s="1"/>
      <c r="GL44" s="1"/>
      <c r="GM44" s="1"/>
      <c r="GN44" s="1"/>
      <c r="GP44" s="1"/>
      <c r="GW44" s="1"/>
      <c r="GX44" s="11"/>
      <c r="GY44" s="11"/>
      <c r="GZ44" s="11"/>
      <c r="HA44" s="1"/>
      <c r="HB44" s="38"/>
      <c r="HC44" s="38"/>
      <c r="HM44" s="1"/>
      <c r="HN44" s="1"/>
      <c r="HO44" s="1"/>
      <c r="HR44" s="1"/>
      <c r="HS44" s="1"/>
      <c r="HT44" s="1"/>
      <c r="HU44" s="1"/>
      <c r="HV44" s="1"/>
      <c r="HW44" s="1"/>
      <c r="IA44" s="1"/>
      <c r="IB44" s="1"/>
      <c r="IC44" s="1"/>
      <c r="ID44" s="1"/>
      <c r="IE44" s="1"/>
      <c r="IF44" s="1"/>
      <c r="IG44" s="1"/>
      <c r="IH44" s="1"/>
      <c r="II44" s="1"/>
      <c r="IJ44" s="1"/>
    </row>
    <row r="45" spans="2:244" ht="30" customHeight="1" thickTop="1" x14ac:dyDescent="0.3">
      <c r="U45" s="1"/>
      <c r="V45" s="1"/>
      <c r="W45" s="1332"/>
      <c r="X45" s="1469"/>
      <c r="Y45" s="1469"/>
      <c r="Z45" s="1469"/>
      <c r="AA45" s="443"/>
      <c r="AB45" s="1"/>
      <c r="AC45" s="1"/>
      <c r="AD45" s="443" t="s">
        <v>132</v>
      </c>
      <c r="AE45" s="1"/>
      <c r="AF45" s="1"/>
      <c r="AG45" s="1"/>
      <c r="AH45" s="443" t="s">
        <v>132</v>
      </c>
      <c r="AI45" s="1"/>
      <c r="AJ45" s="1"/>
      <c r="AK45" s="443" t="s">
        <v>132</v>
      </c>
      <c r="AL45" s="1"/>
      <c r="AM45" s="1"/>
      <c r="AN45" s="1"/>
      <c r="AO45" s="251" t="s">
        <v>132</v>
      </c>
      <c r="AP45" s="1"/>
      <c r="AR45" s="1"/>
      <c r="AU45" s="1"/>
      <c r="AY45" s="1420" t="s">
        <v>137</v>
      </c>
      <c r="AZ45" s="1420"/>
      <c r="BA45" s="303"/>
      <c r="BB45" s="6"/>
      <c r="BI45" s="12"/>
      <c r="BJ45" s="12"/>
      <c r="BN45" s="251" t="s">
        <v>137</v>
      </c>
      <c r="BU45" s="251" t="s">
        <v>137</v>
      </c>
      <c r="CA45" s="1409">
        <v>65</v>
      </c>
      <c r="CB45" s="1409"/>
      <c r="CH45" s="170"/>
      <c r="CI45" s="264" t="s">
        <v>137</v>
      </c>
      <c r="CJ45" s="308"/>
      <c r="CK45" s="1359"/>
      <c r="CL45" s="1359"/>
      <c r="CN45" s="259"/>
      <c r="CO45" s="259"/>
      <c r="CP45" s="259"/>
      <c r="CQ45" s="343" t="s">
        <v>137</v>
      </c>
      <c r="CR45" s="64"/>
      <c r="CT45" s="415">
        <v>18</v>
      </c>
      <c r="CZ45" s="1359"/>
      <c r="DA45" s="1359"/>
      <c r="DB45" s="53">
        <v>76</v>
      </c>
      <c r="DD45" s="188"/>
      <c r="DE45" s="1359"/>
      <c r="DF45" s="1359"/>
      <c r="DG45" s="53">
        <v>18</v>
      </c>
      <c r="DH45" s="37"/>
      <c r="DK45" s="53">
        <v>16</v>
      </c>
      <c r="DL45" s="1414">
        <v>29</v>
      </c>
      <c r="DM45" s="1414"/>
      <c r="DS45" s="37">
        <v>85</v>
      </c>
      <c r="DT45" s="37"/>
      <c r="DU45" s="37"/>
      <c r="DV45" s="264" t="s">
        <v>137</v>
      </c>
      <c r="EE45" s="264" t="s">
        <v>137</v>
      </c>
      <c r="EJ45" s="443" t="s">
        <v>137</v>
      </c>
      <c r="EQ45" s="606" t="s">
        <v>137</v>
      </c>
      <c r="ET45" s="443"/>
      <c r="EY45" s="1330"/>
      <c r="EZ45" s="1330"/>
      <c r="FB45" s="1429" t="s">
        <v>137</v>
      </c>
      <c r="FC45" s="1430"/>
      <c r="FD45" s="1430"/>
      <c r="FE45" s="1430"/>
      <c r="FQ45" s="251" t="s">
        <v>131</v>
      </c>
      <c r="FR45" s="1"/>
      <c r="FS45" s="1"/>
      <c r="FX45" s="1"/>
      <c r="FZ45" s="761"/>
      <c r="GA45" s="760"/>
      <c r="GB45" s="760"/>
      <c r="GC45" s="760"/>
      <c r="HO45" s="1"/>
      <c r="HP45" s="1"/>
      <c r="HQ45" s="1"/>
      <c r="HR45" s="1"/>
      <c r="HS45" s="1"/>
      <c r="HT45" s="11"/>
      <c r="HU45" s="11"/>
      <c r="HV45" s="11"/>
      <c r="HW45" s="11"/>
      <c r="HX45" s="11"/>
      <c r="HY45" s="1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</row>
    <row r="46" spans="2:244" ht="30" customHeight="1" x14ac:dyDescent="0.5">
      <c r="I46" s="69"/>
      <c r="AD46" s="19">
        <v>36</v>
      </c>
      <c r="AE46" s="1"/>
      <c r="AF46" s="1"/>
      <c r="AG46" s="251" t="s">
        <v>157</v>
      </c>
      <c r="AH46" s="1"/>
      <c r="AI46" s="1"/>
      <c r="AJ46" s="442"/>
      <c r="AK46" s="1"/>
      <c r="AL46" s="1"/>
      <c r="AM46" s="1"/>
      <c r="AN46" s="1"/>
      <c r="AO46" s="1"/>
      <c r="AP46" s="1"/>
      <c r="AY46" s="1"/>
      <c r="AZ46" s="1"/>
      <c r="BA46" s="1"/>
      <c r="BI46" s="310"/>
      <c r="CN46" s="259"/>
      <c r="CO46" s="259"/>
      <c r="CP46" s="259"/>
      <c r="CQ46" s="259"/>
      <c r="FD46" s="289"/>
      <c r="FE46" s="289"/>
      <c r="FJ46" s="1354"/>
      <c r="FK46" s="1354"/>
      <c r="FQ46" s="1"/>
      <c r="FR46" s="1"/>
      <c r="FS46" s="1"/>
      <c r="FX46" s="1"/>
      <c r="FY46" s="1"/>
      <c r="FZ46" s="760"/>
      <c r="GA46" s="760"/>
      <c r="GB46" s="760"/>
      <c r="GC46" s="760"/>
      <c r="GD46" s="1"/>
      <c r="GE46" s="1"/>
      <c r="GF46" s="1"/>
      <c r="GG46" s="1"/>
      <c r="GH46" s="11"/>
      <c r="GI46" s="11"/>
      <c r="GJ46" s="11"/>
      <c r="GQ46" s="1"/>
      <c r="GR46" s="11"/>
      <c r="GS46" s="11"/>
      <c r="GT46" s="1"/>
      <c r="GU46" s="1"/>
      <c r="GV46" s="1"/>
      <c r="GW46" s="1"/>
      <c r="GX46" s="11"/>
      <c r="GY46" s="11"/>
      <c r="GZ46" s="11"/>
      <c r="HA46" s="1"/>
      <c r="HB46" s="1"/>
      <c r="HC46" s="1"/>
      <c r="HD46" s="11"/>
      <c r="HE46" s="11"/>
      <c r="HF46" s="11"/>
      <c r="HG46" s="1"/>
      <c r="HH46" s="12"/>
      <c r="HI46" s="12"/>
      <c r="HJ46" s="1"/>
      <c r="HK46" s="11"/>
      <c r="HL46" s="11"/>
      <c r="HM46" s="11"/>
      <c r="HN46" s="1"/>
      <c r="HO46" s="1"/>
      <c r="HP46" s="1"/>
      <c r="HQ46" s="1"/>
      <c r="HR46" s="1"/>
      <c r="HS46" s="1"/>
      <c r="HT46" s="11"/>
      <c r="HU46" s="11"/>
      <c r="HV46" s="11"/>
      <c r="HW46" s="11"/>
      <c r="HX46" s="11"/>
      <c r="HY46" s="1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</row>
    <row r="47" spans="2:244" ht="30" customHeight="1" x14ac:dyDescent="0.35">
      <c r="V47" s="27"/>
      <c r="AD47" s="199" t="s">
        <v>128</v>
      </c>
      <c r="AK47" s="199"/>
      <c r="AQ47" s="26">
        <v>56</v>
      </c>
      <c r="AR47" s="32"/>
      <c r="AZ47" s="1"/>
      <c r="CQ47" s="1356" t="s">
        <v>131</v>
      </c>
      <c r="CR47" s="1356"/>
      <c r="CS47" s="1354">
        <v>72</v>
      </c>
      <c r="FD47" s="289"/>
      <c r="FE47" s="289"/>
      <c r="FJ47" s="1354"/>
      <c r="FK47" s="1354"/>
      <c r="FQ47" s="1"/>
      <c r="FR47" s="1"/>
      <c r="FS47" s="1"/>
      <c r="GC47" s="77"/>
      <c r="GG47" s="172"/>
      <c r="GX47" s="11"/>
      <c r="GY47" s="11"/>
      <c r="HN47" s="1"/>
      <c r="HO47" s="1"/>
      <c r="HP47" s="1"/>
      <c r="HQ47" s="1"/>
      <c r="HR47" s="1"/>
      <c r="HS47" s="1"/>
      <c r="HT47" s="11"/>
      <c r="HU47" s="11"/>
      <c r="HV47" s="11"/>
      <c r="HW47" s="11"/>
      <c r="HX47" s="11"/>
      <c r="HY47" s="1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</row>
    <row r="48" spans="2:244" ht="30" customHeight="1" x14ac:dyDescent="0.3">
      <c r="X48" s="1"/>
      <c r="Y48" s="1"/>
      <c r="Z48" s="1"/>
      <c r="AZ48" s="1"/>
      <c r="BA48" s="1"/>
      <c r="BI48" s="1356" t="s">
        <v>131</v>
      </c>
      <c r="BJ48" s="1330"/>
      <c r="CF48" s="1346">
        <v>70</v>
      </c>
      <c r="CS48" s="1354"/>
      <c r="DJ48" s="29">
        <v>75</v>
      </c>
      <c r="DS48" s="12"/>
      <c r="DT48" s="12"/>
      <c r="DW48" s="12"/>
      <c r="DX48" s="12"/>
      <c r="DZ48" s="416">
        <v>75</v>
      </c>
      <c r="ED48" s="12"/>
      <c r="EE48" s="12"/>
      <c r="EF48" s="1335" t="s">
        <v>131</v>
      </c>
      <c r="EG48" s="1330"/>
      <c r="EH48" s="553"/>
      <c r="EY48" s="1355"/>
      <c r="EZ48" s="1395"/>
      <c r="FA48" s="1359"/>
      <c r="FB48" s="1359"/>
      <c r="FJ48" s="1354"/>
      <c r="FK48" s="1354"/>
      <c r="GC48" s="168"/>
      <c r="GD48" s="168"/>
      <c r="GE48" s="168"/>
      <c r="GF48" s="168"/>
      <c r="GG48" s="168"/>
      <c r="GH48" s="168"/>
      <c r="GI48" s="168"/>
      <c r="GJ48" s="168"/>
      <c r="GK48" s="168"/>
      <c r="GL48" s="168"/>
      <c r="GM48" s="168"/>
      <c r="GN48" s="168"/>
      <c r="GO48" s="168"/>
      <c r="GP48" s="168"/>
      <c r="GQ48" s="168"/>
      <c r="GR48" s="168"/>
      <c r="GS48" s="168"/>
      <c r="GT48" s="168"/>
      <c r="GU48" s="168"/>
      <c r="GV48" s="168"/>
      <c r="GX48" s="11"/>
      <c r="GY48" s="11"/>
      <c r="HJ48" s="259"/>
      <c r="HK48" s="259"/>
      <c r="HL48" s="1"/>
      <c r="HM48" s="1"/>
      <c r="HN48" s="1"/>
      <c r="HO48" s="1324"/>
      <c r="HP48" s="1325"/>
      <c r="HQ48" s="1325"/>
      <c r="HR48" s="1325"/>
      <c r="HS48" s="1325"/>
      <c r="HT48" s="1325"/>
      <c r="HU48" s="1325"/>
      <c r="HV48" s="1325"/>
      <c r="HW48" s="1325"/>
      <c r="HX48" s="1325"/>
      <c r="HY48" s="1325"/>
      <c r="HZ48" s="1325"/>
      <c r="IA48" s="259"/>
      <c r="IB48" s="259"/>
      <c r="IC48" s="1"/>
      <c r="ID48" s="1"/>
      <c r="IE48" s="1"/>
      <c r="IF48" s="1"/>
      <c r="IG48" s="259"/>
      <c r="IH48" s="1"/>
      <c r="II48" s="1"/>
      <c r="IJ48" s="1"/>
    </row>
    <row r="49" spans="8:244" ht="18" customHeight="1" x14ac:dyDescent="0.35">
      <c r="H49" s="1472"/>
      <c r="I49" s="1472"/>
      <c r="X49" s="1"/>
      <c r="AR49" s="199" t="s">
        <v>129</v>
      </c>
      <c r="AZ49" s="1"/>
      <c r="BA49" s="37"/>
      <c r="BK49" s="1354">
        <v>100</v>
      </c>
      <c r="CF49" s="1346"/>
      <c r="CN49" s="1354">
        <v>90</v>
      </c>
      <c r="DJ49" s="251" t="s">
        <v>129</v>
      </c>
      <c r="DS49" s="12"/>
      <c r="DT49" s="12"/>
      <c r="DW49" s="12"/>
      <c r="DX49" s="12"/>
      <c r="ED49" s="12"/>
      <c r="EE49" s="12"/>
      <c r="EG49" s="12"/>
      <c r="EH49" s="551"/>
      <c r="GC49" s="168"/>
      <c r="GD49" s="168"/>
      <c r="GE49" s="168"/>
      <c r="GF49" s="168"/>
      <c r="GG49" s="168"/>
      <c r="GH49" s="168"/>
      <c r="GI49" s="168"/>
      <c r="GJ49" s="168"/>
      <c r="GK49" s="168"/>
      <c r="GL49" s="168"/>
      <c r="GM49" s="168"/>
      <c r="GN49" s="168"/>
      <c r="GO49" s="168"/>
      <c r="GP49" s="168"/>
      <c r="GQ49" s="168"/>
      <c r="GR49" s="168"/>
      <c r="GS49" s="168"/>
      <c r="GT49" s="168"/>
      <c r="GU49" s="168"/>
      <c r="GV49" s="168"/>
      <c r="HL49" s="77"/>
      <c r="HO49" s="1325"/>
      <c r="HP49" s="1325"/>
      <c r="HQ49" s="1325"/>
      <c r="HR49" s="1325"/>
      <c r="HS49" s="1325"/>
      <c r="HT49" s="1325"/>
      <c r="HU49" s="1325"/>
      <c r="HV49" s="1325"/>
      <c r="HW49" s="1325"/>
      <c r="HX49" s="1325"/>
      <c r="HY49" s="1325"/>
      <c r="HZ49" s="1325"/>
      <c r="IG49" s="259"/>
      <c r="IH49" s="1"/>
      <c r="II49" s="1"/>
      <c r="IJ49" s="1"/>
    </row>
    <row r="50" spans="8:244" ht="21" customHeight="1" x14ac:dyDescent="0.3">
      <c r="H50" s="1472"/>
      <c r="I50" s="1472"/>
      <c r="AQ50" s="317">
        <v>2</v>
      </c>
      <c r="AZ50" s="1"/>
      <c r="BI50" s="12"/>
      <c r="BJ50" s="12"/>
      <c r="BK50" s="1354"/>
      <c r="BR50" s="12"/>
      <c r="BS50" s="12"/>
      <c r="BV50" s="12"/>
      <c r="BW50" s="12"/>
      <c r="CA50" s="12"/>
      <c r="CB50" s="12"/>
      <c r="CD50" s="1356" t="s">
        <v>129</v>
      </c>
      <c r="CE50" s="1357"/>
      <c r="CH50" s="12"/>
      <c r="CI50" s="12"/>
      <c r="CN50" s="1354"/>
      <c r="CO50" s="12"/>
      <c r="CP50" s="12"/>
      <c r="DA50" s="38"/>
      <c r="DB50" s="38"/>
      <c r="DC50" s="38"/>
      <c r="DD50" s="38"/>
      <c r="DE50" s="12"/>
      <c r="DH50" s="12"/>
      <c r="DI50" s="12"/>
      <c r="DO50" s="12"/>
      <c r="DP50" s="12"/>
      <c r="DR50" s="1" t="s">
        <v>133</v>
      </c>
      <c r="DS50" s="38"/>
      <c r="DT50" s="38"/>
      <c r="DU50" s="38"/>
      <c r="DV50" s="38"/>
      <c r="DW50" s="38"/>
      <c r="DX50" s="1331" t="s">
        <v>152</v>
      </c>
      <c r="DY50" s="1331"/>
      <c r="EA50" s="38"/>
      <c r="EB50" s="38"/>
      <c r="EC50" s="38"/>
      <c r="ED50" s="38"/>
      <c r="EH50" s="37">
        <v>108</v>
      </c>
      <c r="EP50" s="12"/>
      <c r="EQ50" s="12"/>
      <c r="ET50" s="12"/>
      <c r="EU50" s="12"/>
      <c r="EV50" s="1347"/>
      <c r="EW50" s="1347"/>
      <c r="EX50" s="1347"/>
      <c r="EY50" s="1347"/>
      <c r="FA50" s="12"/>
      <c r="FB50" s="12"/>
      <c r="FC50" s="1423">
        <v>32</v>
      </c>
      <c r="FD50" s="1424"/>
      <c r="FE50" s="1424"/>
      <c r="FF50" s="1425"/>
      <c r="GC50" s="168"/>
      <c r="GD50" s="168"/>
      <c r="GE50" s="168"/>
      <c r="GF50" s="168"/>
      <c r="GG50" s="168"/>
      <c r="GH50" s="168"/>
      <c r="GI50" s="168"/>
      <c r="GJ50" s="168"/>
      <c r="GK50" s="168"/>
      <c r="GL50" s="168"/>
      <c r="GM50" s="168"/>
      <c r="GN50" s="168"/>
      <c r="GO50" s="168"/>
      <c r="GP50" s="168"/>
      <c r="GQ50" s="168"/>
      <c r="GR50" s="168"/>
      <c r="GS50" s="168"/>
      <c r="GT50" s="168"/>
      <c r="GU50" s="168"/>
      <c r="GV50" s="168"/>
      <c r="HL50" s="168"/>
      <c r="HM50" s="168"/>
      <c r="HN50" s="168" t="s">
        <v>68</v>
      </c>
      <c r="HO50" s="168"/>
      <c r="HP50" s="168"/>
      <c r="HQ50" s="168"/>
      <c r="HR50" s="168"/>
      <c r="HS50" s="168"/>
      <c r="HT50" s="168"/>
      <c r="HU50" s="168"/>
      <c r="HV50" s="168"/>
      <c r="HW50" s="168"/>
      <c r="HX50" s="168"/>
      <c r="HY50" s="168"/>
      <c r="HZ50" s="168"/>
      <c r="IA50" s="168"/>
      <c r="IB50" s="168"/>
      <c r="IC50" s="1326"/>
      <c r="ID50" s="1327"/>
      <c r="IE50" s="1327"/>
      <c r="IF50" s="1327"/>
      <c r="IG50" s="1327"/>
      <c r="IH50" s="1327"/>
      <c r="II50" s="1"/>
      <c r="IJ50" s="1"/>
    </row>
    <row r="51" spans="8:244" ht="30" customHeight="1" x14ac:dyDescent="0.25">
      <c r="AU51" s="50"/>
      <c r="AV51" s="50"/>
      <c r="AW51" s="50"/>
      <c r="AX51" s="50"/>
      <c r="AY51" s="50"/>
      <c r="AZ51" s="1"/>
      <c r="BA51" s="1"/>
      <c r="BC51" s="50"/>
      <c r="BD51" s="50"/>
      <c r="BE51" s="50"/>
      <c r="BF51" s="50"/>
      <c r="BI51" s="12"/>
      <c r="BJ51" s="12"/>
      <c r="BR51" s="12"/>
      <c r="BS51" s="12"/>
      <c r="BV51" s="12"/>
      <c r="BW51" s="12"/>
      <c r="CA51" s="12"/>
      <c r="CB51" s="12"/>
      <c r="CH51" s="12"/>
      <c r="CI51" s="12"/>
      <c r="CO51" s="12"/>
      <c r="CP51" s="12"/>
      <c r="DA51" s="38"/>
      <c r="DB51" s="38"/>
      <c r="DC51" s="38"/>
      <c r="DD51" s="38"/>
      <c r="DE51" s="12"/>
      <c r="DH51" s="12"/>
      <c r="DI51" s="12"/>
      <c r="DO51" s="12"/>
      <c r="DP51" s="12"/>
      <c r="DS51" s="38"/>
      <c r="DT51" s="38"/>
      <c r="DU51" s="38"/>
      <c r="DV51" s="38"/>
      <c r="DW51" s="38"/>
      <c r="DX51" s="38"/>
      <c r="EA51" s="38"/>
      <c r="EB51" s="38"/>
      <c r="EC51" s="38"/>
      <c r="ED51" s="38"/>
      <c r="EP51" s="12"/>
      <c r="EQ51" s="12"/>
      <c r="ET51" s="12"/>
      <c r="EU51" s="12"/>
      <c r="EV51" s="1347"/>
      <c r="EW51" s="1347"/>
      <c r="EX51" s="1347"/>
      <c r="EY51" s="1347"/>
      <c r="FA51" s="12"/>
      <c r="FB51" s="12"/>
      <c r="FC51" s="1426"/>
      <c r="FD51" s="1427"/>
      <c r="FE51" s="1427"/>
      <c r="FF51" s="1428"/>
      <c r="GC51" s="168"/>
      <c r="GD51" s="168"/>
      <c r="GE51" s="168"/>
      <c r="GF51" s="168"/>
      <c r="GG51" s="168"/>
      <c r="GH51" s="168"/>
      <c r="GI51" s="168"/>
      <c r="GJ51" s="168"/>
      <c r="GK51" s="168"/>
      <c r="GL51" s="168"/>
      <c r="GM51" s="168"/>
      <c r="GN51" s="168"/>
      <c r="GO51" s="168"/>
      <c r="GP51" s="168"/>
      <c r="GQ51" s="168"/>
      <c r="GR51" s="168"/>
      <c r="GS51" s="168"/>
      <c r="GT51" s="168"/>
      <c r="GU51" s="168"/>
      <c r="GV51" s="168"/>
      <c r="HL51" s="168"/>
      <c r="HM51" s="168"/>
      <c r="HN51" s="168" t="s">
        <v>20</v>
      </c>
      <c r="HO51" s="168"/>
      <c r="HP51" s="168"/>
      <c r="HQ51" s="168"/>
      <c r="HR51" s="168"/>
      <c r="HS51" s="168"/>
      <c r="HT51" s="168"/>
      <c r="HU51" s="168"/>
      <c r="HV51" s="168"/>
      <c r="HW51" s="168"/>
      <c r="HX51" s="168"/>
      <c r="HY51" s="168"/>
      <c r="HZ51" s="168"/>
      <c r="IA51" s="168"/>
      <c r="IB51" s="168"/>
      <c r="IC51" s="168"/>
      <c r="ID51" s="168"/>
      <c r="IE51" s="168"/>
      <c r="IH51" s="1"/>
      <c r="II51" s="1"/>
      <c r="IJ51" s="1"/>
    </row>
    <row r="52" spans="8:244" ht="30" customHeight="1" thickBot="1" x14ac:dyDescent="0.35">
      <c r="AL52" s="244" t="s">
        <v>133</v>
      </c>
      <c r="AN52" s="21"/>
      <c r="AU52" s="50"/>
      <c r="AV52" s="50"/>
      <c r="AW52" s="50"/>
      <c r="AX52" s="50"/>
      <c r="AY52" s="50"/>
      <c r="AZ52" s="1"/>
      <c r="BA52" s="1"/>
      <c r="BC52" s="50"/>
      <c r="BD52" s="50"/>
      <c r="BE52" s="50"/>
      <c r="BF52" s="50"/>
      <c r="CL52" s="1331" t="s">
        <v>151</v>
      </c>
      <c r="CM52" s="1331"/>
      <c r="CP52" s="1088">
        <v>6</v>
      </c>
      <c r="CQ52" s="219" t="s">
        <v>128</v>
      </c>
      <c r="CR52" s="261"/>
      <c r="CS52" s="1355" t="s">
        <v>421</v>
      </c>
      <c r="CT52" s="1355"/>
      <c r="CU52" s="436">
        <v>6</v>
      </c>
      <c r="DB52" s="24">
        <v>7</v>
      </c>
      <c r="DC52" s="13"/>
      <c r="DD52" s="13"/>
      <c r="DE52" s="23">
        <v>30</v>
      </c>
      <c r="DF52" s="13"/>
      <c r="DH52" s="299"/>
      <c r="DJ52" s="33"/>
      <c r="DK52" s="1394">
        <v>30</v>
      </c>
      <c r="DL52" s="1394"/>
      <c r="DM52" s="265" t="s">
        <v>191</v>
      </c>
      <c r="DU52" s="37">
        <v>9</v>
      </c>
      <c r="DX52" s="37">
        <v>30</v>
      </c>
      <c r="EB52" s="37"/>
      <c r="EE52" s="201"/>
      <c r="EW52" s="37"/>
      <c r="FB52" s="251"/>
      <c r="FE52" s="29"/>
      <c r="FP52" s="1357" t="s">
        <v>128</v>
      </c>
      <c r="FQ52" s="1357"/>
      <c r="GC52" s="168"/>
      <c r="GD52" s="168"/>
      <c r="GE52" s="168"/>
      <c r="GF52" s="168"/>
      <c r="GG52" s="168"/>
      <c r="GH52" s="168"/>
      <c r="GI52" s="168"/>
      <c r="GJ52" s="168"/>
      <c r="GK52" s="168"/>
      <c r="GL52" s="168"/>
      <c r="GM52" s="168"/>
      <c r="GN52" s="168"/>
      <c r="GO52" s="168"/>
      <c r="GP52" s="168"/>
      <c r="GQ52" s="168"/>
      <c r="GR52" s="168"/>
      <c r="GS52" s="168"/>
      <c r="GT52" s="168"/>
      <c r="GU52" s="168"/>
      <c r="GV52" s="168"/>
      <c r="HL52" s="168"/>
      <c r="HM52" s="168"/>
      <c r="HN52" s="168" t="s">
        <v>21</v>
      </c>
      <c r="HO52" s="168"/>
      <c r="HP52" s="168"/>
      <c r="HQ52" s="168"/>
      <c r="HR52" s="168"/>
      <c r="HS52" s="168"/>
      <c r="HT52" s="168"/>
      <c r="HU52" s="168"/>
      <c r="HV52" s="168"/>
      <c r="HW52" s="168"/>
      <c r="HX52" s="168"/>
      <c r="HY52" s="168"/>
      <c r="HZ52" s="168"/>
      <c r="IA52" s="168"/>
      <c r="IB52" s="168"/>
      <c r="IC52" s="168"/>
      <c r="ID52" s="168"/>
      <c r="IE52" s="168"/>
      <c r="IH52" s="1"/>
      <c r="II52" s="1"/>
      <c r="IJ52" s="1"/>
    </row>
    <row r="53" spans="8:244" ht="30" customHeight="1" thickTop="1" thickBot="1" x14ac:dyDescent="0.35">
      <c r="AP53" s="1"/>
      <c r="AQ53" s="1"/>
      <c r="AR53" s="37">
        <v>40</v>
      </c>
      <c r="AS53" s="1"/>
      <c r="AT53" s="1"/>
      <c r="AU53" s="50"/>
      <c r="AV53" s="50"/>
      <c r="AW53" s="50"/>
      <c r="AX53" s="50"/>
      <c r="AY53" s="50"/>
      <c r="AZ53" s="1"/>
      <c r="BA53" s="1"/>
      <c r="BC53" s="50"/>
      <c r="BD53" s="50"/>
      <c r="BE53" s="50"/>
      <c r="BF53" s="50"/>
      <c r="BZ53" s="42"/>
      <c r="CG53" s="37">
        <v>5</v>
      </c>
      <c r="CH53" s="1331" t="s">
        <v>128</v>
      </c>
      <c r="CI53" s="1327"/>
      <c r="CQ53" s="1422">
        <v>13</v>
      </c>
      <c r="CR53" s="1422"/>
      <c r="CS53" s="1409">
        <v>12</v>
      </c>
      <c r="CT53" s="1409"/>
      <c r="DD53" s="251" t="s">
        <v>324</v>
      </c>
      <c r="DH53" s="251" t="s">
        <v>128</v>
      </c>
      <c r="DJ53" s="47"/>
      <c r="DK53" s="47"/>
      <c r="DM53" s="62"/>
      <c r="DN53" s="29">
        <v>16</v>
      </c>
      <c r="DR53" s="7"/>
      <c r="DV53" s="1355" t="s">
        <v>138</v>
      </c>
      <c r="DW53" s="1355"/>
      <c r="DX53" s="1355"/>
      <c r="EY53" s="42"/>
      <c r="FC53" s="42"/>
      <c r="GD53" s="257"/>
      <c r="GE53" s="256"/>
      <c r="GF53" s="168"/>
      <c r="GG53" s="168"/>
      <c r="GH53" s="168"/>
      <c r="GI53" s="168"/>
      <c r="GJ53" s="168"/>
      <c r="GK53" s="168"/>
      <c r="GL53" s="168"/>
      <c r="GM53" s="168"/>
      <c r="GN53" s="168"/>
      <c r="GO53" s="168"/>
      <c r="GP53" s="168"/>
      <c r="GQ53" s="168"/>
      <c r="GR53" s="168"/>
      <c r="GS53" s="168"/>
      <c r="GT53" s="168"/>
      <c r="GU53" s="168"/>
      <c r="GV53" s="168"/>
      <c r="HL53" s="168"/>
      <c r="HM53" s="168"/>
      <c r="HN53" s="168" t="s">
        <v>27</v>
      </c>
      <c r="HO53" s="168"/>
      <c r="HP53" s="168"/>
      <c r="HQ53" s="168"/>
      <c r="HR53" s="168"/>
      <c r="HS53" s="168"/>
      <c r="HT53" s="168"/>
      <c r="HU53" s="168"/>
      <c r="HV53" s="168"/>
      <c r="HW53" s="168"/>
      <c r="HX53" s="168"/>
      <c r="HY53" s="168"/>
      <c r="HZ53" s="168"/>
      <c r="IA53" s="168"/>
      <c r="IB53" s="168"/>
      <c r="IC53" s="168"/>
      <c r="ID53" s="168"/>
      <c r="IE53" s="168"/>
      <c r="IH53" s="1"/>
      <c r="II53" s="1"/>
      <c r="IJ53" s="1"/>
    </row>
    <row r="54" spans="8:244" ht="30" customHeight="1" x14ac:dyDescent="0.3">
      <c r="AP54" s="7"/>
      <c r="AQ54" s="7"/>
      <c r="AR54" s="7"/>
      <c r="AS54" s="7"/>
      <c r="AT54" s="7"/>
      <c r="AU54" s="37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29"/>
      <c r="BG54" s="1"/>
      <c r="BH54" s="37">
        <v>36</v>
      </c>
      <c r="CC54" s="37"/>
      <c r="CF54" s="1409">
        <v>13</v>
      </c>
      <c r="CG54" s="1409"/>
      <c r="DM54" s="10"/>
      <c r="DP54" s="7"/>
      <c r="DQ54" s="7"/>
      <c r="EC54" s="11"/>
      <c r="ED54" s="11"/>
      <c r="EE54" s="11"/>
      <c r="EF54" s="11"/>
      <c r="EH54" s="552"/>
      <c r="EL54" s="11"/>
      <c r="EM54" s="1336" t="s">
        <v>505</v>
      </c>
      <c r="EN54" s="1337"/>
      <c r="EO54" s="1338"/>
      <c r="FH54" s="1330"/>
      <c r="FI54" s="1327"/>
      <c r="FJ54" s="1327"/>
      <c r="GE54" s="435"/>
      <c r="GZ54" s="1"/>
      <c r="HA54" s="1"/>
      <c r="HB54" s="1"/>
      <c r="HC54" s="1"/>
      <c r="HD54" s="1"/>
      <c r="HE54" s="1"/>
      <c r="HF54" s="1"/>
      <c r="HG54" s="1"/>
      <c r="HH54" s="1"/>
      <c r="HI54" s="1"/>
      <c r="HL54" s="168"/>
      <c r="HM54" s="168"/>
      <c r="HN54" s="168" t="s">
        <v>69</v>
      </c>
      <c r="HO54" s="168"/>
      <c r="HP54" s="168"/>
      <c r="HQ54" s="168"/>
      <c r="HR54" s="168"/>
      <c r="HS54" s="168"/>
      <c r="HT54" s="168"/>
      <c r="HU54" s="168"/>
      <c r="HV54" s="168"/>
      <c r="HW54" s="168"/>
      <c r="HX54" s="168"/>
      <c r="HY54" s="168"/>
      <c r="HZ54" s="168"/>
      <c r="IA54" s="168"/>
      <c r="IB54" s="168"/>
      <c r="IC54" s="168"/>
      <c r="ID54" s="168"/>
      <c r="IE54" s="168"/>
      <c r="IH54" s="1"/>
      <c r="II54" s="1"/>
      <c r="IJ54" s="1"/>
    </row>
    <row r="55" spans="8:244" ht="30" customHeight="1" x14ac:dyDescent="0.3">
      <c r="AP55" s="6"/>
      <c r="AQ55" s="42">
        <v>7</v>
      </c>
      <c r="AR55" s="6"/>
      <c r="AS55" s="6"/>
      <c r="AT55" s="7"/>
      <c r="AW55" s="20"/>
      <c r="AX55" s="20"/>
      <c r="AY55" s="1"/>
      <c r="BA55" s="1"/>
      <c r="BB55" s="1"/>
      <c r="BC55" s="1"/>
      <c r="BD55" s="20"/>
      <c r="BE55" s="1355" t="s">
        <v>133</v>
      </c>
      <c r="BF55" s="1355"/>
      <c r="CE55" s="1417" t="s">
        <v>171</v>
      </c>
      <c r="CF55" s="1418"/>
      <c r="DH55" s="1355" t="s">
        <v>129</v>
      </c>
      <c r="DI55" s="1355"/>
      <c r="DJ55" s="29">
        <v>38</v>
      </c>
      <c r="DP55" s="38" t="s">
        <v>12</v>
      </c>
      <c r="DQ55" s="38"/>
      <c r="DU55" s="11"/>
      <c r="EC55" s="11"/>
      <c r="ED55" s="11"/>
      <c r="EE55" s="11"/>
      <c r="EF55" s="1330" t="s">
        <v>153</v>
      </c>
      <c r="EG55" s="1330"/>
      <c r="EI55" s="11"/>
      <c r="EJ55" s="11"/>
      <c r="EK55" s="11"/>
      <c r="EL55" s="11"/>
      <c r="EM55" s="1339"/>
      <c r="EN55" s="1340"/>
      <c r="EO55" s="1341"/>
      <c r="FE55" s="44"/>
      <c r="FF55" s="7"/>
      <c r="FQ55" s="259"/>
      <c r="FR55" s="259"/>
      <c r="GC55" s="1"/>
      <c r="GD55" s="1"/>
      <c r="GE55" s="256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256"/>
      <c r="HM55" s="589"/>
      <c r="HN55" s="256" t="s">
        <v>176</v>
      </c>
      <c r="HO55" s="168"/>
      <c r="HP55" s="168"/>
      <c r="HQ55" s="168"/>
      <c r="HR55" s="168"/>
      <c r="HS55" s="168"/>
      <c r="HT55" s="168"/>
      <c r="HU55" s="168"/>
      <c r="HV55" s="168"/>
      <c r="HW55" s="168"/>
      <c r="HX55" s="168"/>
      <c r="HY55" s="168"/>
      <c r="HZ55" s="168"/>
      <c r="IA55" s="168"/>
      <c r="IB55" s="168"/>
      <c r="IC55" s="168"/>
      <c r="ID55" s="168"/>
      <c r="IE55" s="168"/>
      <c r="IH55" s="1"/>
      <c r="II55" s="1"/>
      <c r="IJ55" s="1"/>
    </row>
    <row r="56" spans="8:244" ht="30" customHeight="1" thickBot="1" x14ac:dyDescent="0.35">
      <c r="Y56" s="18"/>
      <c r="Z56" s="1"/>
      <c r="AA56" s="1"/>
      <c r="AB56" s="1"/>
      <c r="AC56" s="1"/>
      <c r="AD56" s="1"/>
      <c r="AE56" s="1"/>
      <c r="AF56" s="42"/>
      <c r="AG56" s="1"/>
      <c r="AH56" s="1"/>
      <c r="AI56" s="1"/>
      <c r="AJ56" s="1"/>
      <c r="AK56" s="1"/>
      <c r="AL56" s="1"/>
      <c r="AM56" s="42"/>
      <c r="AP56" s="309"/>
      <c r="AQ56" s="309"/>
      <c r="AR56" s="6"/>
      <c r="AS56" s="6"/>
      <c r="AU56" s="43"/>
      <c r="BE56" s="1"/>
      <c r="BF56" s="37">
        <v>16</v>
      </c>
      <c r="BG56" s="1"/>
      <c r="BH56" s="13"/>
      <c r="BI56" s="1414">
        <v>12</v>
      </c>
      <c r="BJ56" s="1414"/>
      <c r="BK56" s="1355" t="s">
        <v>131</v>
      </c>
      <c r="BL56" s="1419"/>
      <c r="CN56" s="1354">
        <v>41.3</v>
      </c>
      <c r="CZ56" s="11"/>
      <c r="DA56" s="11"/>
      <c r="DB56" s="11"/>
      <c r="DC56" s="11"/>
      <c r="DH56" s="259"/>
      <c r="DI56" s="259"/>
      <c r="DJ56" s="11"/>
      <c r="DK56" s="11"/>
      <c r="DO56" s="12"/>
      <c r="DP56" s="38"/>
      <c r="DQ56" s="38"/>
      <c r="DU56" s="11"/>
      <c r="EC56" s="11"/>
      <c r="ED56" s="11"/>
      <c r="EE56" s="11"/>
      <c r="EF56" s="11"/>
      <c r="EI56" s="1354">
        <v>50</v>
      </c>
      <c r="EJ56" s="1354"/>
      <c r="EK56" s="1354"/>
      <c r="EL56" s="259"/>
      <c r="EM56" s="1339"/>
      <c r="EN56" s="1340"/>
      <c r="EO56" s="1341"/>
      <c r="FE56" s="7"/>
      <c r="FF56" s="7"/>
      <c r="FQ56" s="11"/>
      <c r="FR56" s="11"/>
      <c r="GF56" t="s">
        <v>87</v>
      </c>
      <c r="GZ56" s="1"/>
      <c r="HA56" s="1"/>
      <c r="HB56" s="1"/>
      <c r="HC56" s="1"/>
      <c r="HD56" s="1"/>
      <c r="HE56" s="1"/>
      <c r="HF56" s="1"/>
      <c r="HG56" s="1"/>
      <c r="HH56" s="1"/>
      <c r="HI56" s="1"/>
      <c r="HN56" s="435"/>
      <c r="IH56" s="1"/>
      <c r="II56" s="1"/>
      <c r="IJ56" s="1"/>
    </row>
    <row r="57" spans="8:244" ht="30" customHeight="1" thickTop="1" x14ac:dyDescent="0.3">
      <c r="R57" s="2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P57" s="6"/>
      <c r="AQ57" s="1331"/>
      <c r="AR57" s="1153"/>
      <c r="AS57" s="6"/>
      <c r="AT57" s="7"/>
      <c r="AW57" s="22"/>
      <c r="AX57" s="32"/>
      <c r="BG57" s="415">
        <v>6</v>
      </c>
      <c r="BK57" s="437"/>
      <c r="BL57" s="441"/>
      <c r="CF57" s="1374">
        <v>60</v>
      </c>
      <c r="CJ57" s="11"/>
      <c r="CK57" s="11"/>
      <c r="CL57" s="11"/>
      <c r="CN57" s="1354"/>
      <c r="CZ57" s="11"/>
      <c r="DA57" s="38"/>
      <c r="DB57" s="38"/>
      <c r="DC57" s="38"/>
      <c r="DD57" s="38"/>
      <c r="DE57" s="56"/>
      <c r="DH57" s="259" t="s">
        <v>123</v>
      </c>
      <c r="DI57" s="259"/>
      <c r="DJ57" s="11"/>
      <c r="DK57" s="11"/>
      <c r="DO57" s="12"/>
      <c r="DP57" s="38"/>
      <c r="DQ57" s="38"/>
      <c r="DU57" s="7"/>
      <c r="EC57" s="11"/>
      <c r="ED57" s="11"/>
      <c r="EE57" s="11"/>
      <c r="EF57" s="11"/>
      <c r="EI57" s="259"/>
      <c r="EJ57" s="259"/>
      <c r="EK57" s="417" t="s">
        <v>131</v>
      </c>
      <c r="EL57" s="259"/>
      <c r="EM57" s="1339"/>
      <c r="EN57" s="1340"/>
      <c r="EO57" s="1341"/>
      <c r="FE57" s="7"/>
      <c r="FF57" s="7"/>
      <c r="FQ57" s="11"/>
      <c r="FR57" s="11"/>
      <c r="GZ57" s="1"/>
      <c r="HA57" s="1"/>
      <c r="HB57" s="1"/>
      <c r="HC57" s="1"/>
      <c r="HD57" s="1"/>
      <c r="HE57" s="1"/>
      <c r="HF57" s="1"/>
      <c r="HG57" s="1"/>
      <c r="HH57" s="1"/>
      <c r="HI57" s="1"/>
      <c r="IH57" s="1"/>
      <c r="II57" s="1"/>
      <c r="IJ57" s="1"/>
    </row>
    <row r="58" spans="8:244" ht="30" customHeight="1" thickBot="1" x14ac:dyDescent="0.4"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O58" s="6"/>
      <c r="AP58" s="6"/>
      <c r="AQ58" s="1331" t="s">
        <v>129</v>
      </c>
      <c r="AR58" s="1153"/>
      <c r="AS58" s="7"/>
      <c r="AW58" s="199"/>
      <c r="BK58" s="437"/>
      <c r="BL58" s="437"/>
      <c r="BM58" s="7"/>
      <c r="BN58" s="7"/>
      <c r="BP58" s="11"/>
      <c r="BQ58" s="11"/>
      <c r="BR58" s="11"/>
      <c r="BS58" s="11"/>
      <c r="CD58" s="1415" t="s">
        <v>131</v>
      </c>
      <c r="CE58" s="1416"/>
      <c r="CF58" s="1374"/>
      <c r="CJ58" s="11"/>
      <c r="CK58" s="11"/>
      <c r="CL58" s="11"/>
      <c r="CZ58" s="11"/>
      <c r="DA58" s="38"/>
      <c r="DB58" s="38"/>
      <c r="DC58" s="38"/>
      <c r="DD58" s="38"/>
      <c r="DH58" s="259"/>
      <c r="DI58" s="788"/>
      <c r="DJ58" s="260" t="s">
        <v>135</v>
      </c>
      <c r="DK58" s="11"/>
      <c r="DP58" s="38"/>
      <c r="DQ58" s="38"/>
      <c r="DU58" s="7"/>
      <c r="EM58" s="1339"/>
      <c r="EN58" s="1340"/>
      <c r="EO58" s="1341"/>
      <c r="FE58" s="7"/>
      <c r="FF58" s="7"/>
      <c r="FQ58" s="11"/>
      <c r="FR58" s="1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479" t="s">
        <v>24</v>
      </c>
      <c r="HO58" s="1479"/>
      <c r="HP58" s="1479"/>
      <c r="HQ58" s="1479"/>
      <c r="HR58" s="1479"/>
      <c r="HS58" s="1479"/>
      <c r="HT58" s="1479"/>
      <c r="HU58" s="1479"/>
      <c r="HV58" s="1479"/>
      <c r="HW58" s="1479"/>
      <c r="HX58" s="1"/>
      <c r="HY58" s="11"/>
      <c r="HZ58" s="11"/>
      <c r="IA58" s="11"/>
      <c r="IB58" s="1"/>
      <c r="IC58" s="1"/>
      <c r="ID58" s="1"/>
      <c r="IE58" s="11"/>
      <c r="IF58" s="11"/>
      <c r="IG58" s="11"/>
      <c r="IH58" s="1"/>
      <c r="II58" s="1"/>
      <c r="IJ58" s="1"/>
    </row>
    <row r="59" spans="8:244" ht="30" customHeight="1" thickBot="1" x14ac:dyDescent="0.35">
      <c r="AN59" s="19"/>
      <c r="AQ59" s="21"/>
      <c r="AR59" s="29"/>
      <c r="BK59" s="437"/>
      <c r="BL59" s="437"/>
      <c r="BM59" s="7"/>
      <c r="BN59" s="7"/>
      <c r="BP59" s="11"/>
      <c r="BQ59" s="11"/>
      <c r="BR59" s="11"/>
      <c r="BS59" s="11"/>
      <c r="CJ59" s="11"/>
      <c r="CK59" s="598"/>
      <c r="CL59" s="598"/>
      <c r="CM59" s="40">
        <v>0.75</v>
      </c>
      <c r="CZ59" s="11"/>
      <c r="DA59" s="11"/>
      <c r="DB59" s="11"/>
      <c r="DC59" s="11"/>
      <c r="DF59" s="200"/>
      <c r="DH59" s="259"/>
      <c r="DI59" s="259"/>
      <c r="DJ59" s="40">
        <v>53</v>
      </c>
      <c r="DK59" s="11"/>
      <c r="DM59" s="1368" t="s">
        <v>573</v>
      </c>
      <c r="DN59" s="1369"/>
      <c r="DO59" s="1369"/>
      <c r="DP59" s="1369"/>
      <c r="DQ59" s="1370"/>
      <c r="DR59" s="38"/>
      <c r="DS59" s="38"/>
      <c r="DT59" s="7"/>
      <c r="DU59" s="7"/>
      <c r="EM59" s="1342"/>
      <c r="EN59" s="1343"/>
      <c r="EO59" s="1344"/>
      <c r="FE59" s="7"/>
      <c r="FF59" s="7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</row>
    <row r="60" spans="8:244" ht="30" customHeight="1" thickBot="1" x14ac:dyDescent="0.35">
      <c r="AM60" s="21"/>
      <c r="AQ60" s="21">
        <v>42</v>
      </c>
      <c r="BJ60" s="37">
        <v>26</v>
      </c>
      <c r="BK60" s="437"/>
      <c r="BL60" s="437"/>
      <c r="BM60" s="7"/>
      <c r="BN60" s="7"/>
      <c r="BP60" s="11"/>
      <c r="BQ60" s="11"/>
      <c r="BR60" s="11"/>
      <c r="BS60" s="11"/>
      <c r="CJ60" s="11"/>
      <c r="CK60" s="598"/>
      <c r="CL60" s="1377" t="s">
        <v>150</v>
      </c>
      <c r="CM60" s="1377"/>
      <c r="CZ60" s="11"/>
      <c r="DA60" s="38"/>
      <c r="DB60" s="38"/>
      <c r="DC60" s="38"/>
      <c r="DD60" s="38"/>
      <c r="DE60" s="202"/>
      <c r="DJ60" s="260" t="s">
        <v>133</v>
      </c>
      <c r="DM60" s="1371"/>
      <c r="DN60" s="1372"/>
      <c r="DO60" s="1372"/>
      <c r="DP60" s="1372"/>
      <c r="DQ60" s="1373"/>
      <c r="DR60" s="38"/>
      <c r="DS60" s="38"/>
      <c r="DT60" s="7"/>
      <c r="DU60" s="7"/>
      <c r="EF60" s="1330"/>
      <c r="EG60" s="1330"/>
      <c r="EH60" s="1354"/>
      <c r="FE60" s="7"/>
      <c r="FF60" s="7"/>
      <c r="FQ60" s="1"/>
      <c r="FR60" s="1"/>
      <c r="FS60" s="1"/>
      <c r="FT60" s="1"/>
      <c r="FU60" s="1"/>
      <c r="FV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68" t="s">
        <v>22</v>
      </c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</row>
    <row r="61" spans="8:244" ht="30" customHeight="1" thickBot="1" x14ac:dyDescent="0.35">
      <c r="AL61" s="19"/>
      <c r="AO61" s="21"/>
      <c r="BA61" s="21"/>
      <c r="BK61" s="440" t="s">
        <v>139</v>
      </c>
      <c r="BL61" s="437"/>
      <c r="CL61" s="1377"/>
      <c r="CM61" s="1377"/>
      <c r="DA61" s="38"/>
      <c r="DB61" s="38"/>
      <c r="DC61" s="38"/>
      <c r="DD61" s="38"/>
      <c r="DL61" s="201">
        <v>40</v>
      </c>
      <c r="DO61" s="49"/>
      <c r="DP61" s="42">
        <v>2</v>
      </c>
      <c r="DS61" s="7"/>
      <c r="DT61" s="7"/>
      <c r="DU61" s="7"/>
      <c r="EH61" s="1354"/>
      <c r="FQ61" s="1"/>
      <c r="FR61" s="1"/>
      <c r="FS61" s="1"/>
      <c r="FT61" s="1"/>
      <c r="FU61" s="1"/>
      <c r="FV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</row>
    <row r="62" spans="8:244" ht="30" customHeight="1" x14ac:dyDescent="0.3">
      <c r="AO62" s="42">
        <v>37</v>
      </c>
      <c r="BU62" s="1" t="s">
        <v>87</v>
      </c>
      <c r="BY62" s="1374">
        <v>43</v>
      </c>
      <c r="BZ62" s="1374"/>
      <c r="CN62" s="1375">
        <v>53.3</v>
      </c>
      <c r="DF62" s="200"/>
      <c r="DI62" s="1354"/>
      <c r="DJ62" s="47"/>
      <c r="DK62" s="47"/>
      <c r="DL62" s="266" t="s">
        <v>128</v>
      </c>
      <c r="DM62" s="47"/>
      <c r="DN62" s="47"/>
      <c r="DO62" s="47"/>
      <c r="DS62" s="7"/>
      <c r="DT62" s="7"/>
      <c r="DU62" s="7"/>
      <c r="FQ62" s="1"/>
      <c r="FR62" s="1"/>
      <c r="FS62" s="1"/>
      <c r="FT62" s="1"/>
      <c r="FU62" s="1"/>
      <c r="FV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68" t="s">
        <v>23</v>
      </c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</row>
    <row r="63" spans="8:244" ht="30" customHeight="1" x14ac:dyDescent="0.3">
      <c r="AO63" s="199" t="s">
        <v>131</v>
      </c>
      <c r="AS63" s="37"/>
      <c r="BX63" s="1376">
        <v>15</v>
      </c>
      <c r="BZ63" s="254" t="s">
        <v>138</v>
      </c>
      <c r="CA63" s="254"/>
      <c r="CC63" s="1374">
        <v>30</v>
      </c>
      <c r="CD63" s="1374"/>
      <c r="CN63" s="1375"/>
      <c r="DA63" s="38"/>
      <c r="DB63" s="38"/>
      <c r="DC63" s="38"/>
      <c r="DD63" s="38"/>
      <c r="DE63" s="202"/>
      <c r="DI63" s="1354"/>
      <c r="DJ63" s="765"/>
      <c r="DL63" s="764"/>
      <c r="DP63" s="764"/>
      <c r="DR63" s="763"/>
      <c r="DS63" s="1347" t="s">
        <v>13</v>
      </c>
      <c r="DT63" s="1347"/>
      <c r="DU63" s="1347"/>
      <c r="EB63" s="7"/>
      <c r="EC63" s="7"/>
      <c r="ED63" s="7"/>
      <c r="EE63" s="7"/>
      <c r="FN63" s="12"/>
      <c r="FO63" s="12"/>
      <c r="FQ63" s="1"/>
      <c r="FR63" s="1"/>
      <c r="FS63" s="1"/>
      <c r="FT63" s="1"/>
      <c r="FU63" s="1"/>
      <c r="FV63" s="1"/>
      <c r="GY63" s="1"/>
      <c r="GZ63" s="1"/>
      <c r="HA63" s="1"/>
      <c r="HB63" s="1"/>
      <c r="HC63" s="1" t="s">
        <v>478</v>
      </c>
      <c r="HD63" s="12"/>
      <c r="HE63" s="12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</row>
    <row r="64" spans="8:244" ht="30" customHeight="1" x14ac:dyDescent="0.3">
      <c r="AQ64" s="1478" t="s">
        <v>133</v>
      </c>
      <c r="AR64" s="1153"/>
      <c r="BX64" s="1376"/>
      <c r="CM64" s="599">
        <v>3.6</v>
      </c>
      <c r="CN64" s="251" t="s">
        <v>131</v>
      </c>
      <c r="DA64" s="38"/>
      <c r="DB64" s="38"/>
      <c r="DC64" s="38"/>
      <c r="DD64" s="38"/>
      <c r="DN64" s="766"/>
      <c r="DO64" s="12"/>
      <c r="DP64" s="264"/>
      <c r="DR64" s="7"/>
      <c r="DS64" s="1347"/>
      <c r="DT64" s="1347"/>
      <c r="DU64" s="1347"/>
      <c r="DW64" s="7"/>
      <c r="EB64" s="1347"/>
      <c r="EC64" s="1347"/>
      <c r="ED64" s="1347"/>
      <c r="EE64" s="1347"/>
      <c r="FN64" s="12"/>
      <c r="FO64" s="12"/>
      <c r="FQ64" s="1"/>
      <c r="FR64" s="1"/>
      <c r="FS64" s="1"/>
      <c r="FT64" s="1"/>
      <c r="FU64" s="1"/>
      <c r="FV64" s="1"/>
      <c r="GY64" s="1"/>
      <c r="GZ64" s="1"/>
      <c r="HA64" s="1"/>
      <c r="HB64" s="1"/>
      <c r="HC64" s="1"/>
      <c r="HD64" s="12"/>
      <c r="HE64" s="12"/>
      <c r="HF64" s="1"/>
      <c r="HG64" s="1"/>
      <c r="HH64" s="1"/>
      <c r="HI64" s="1"/>
      <c r="HJ64" s="1"/>
      <c r="HK64" s="1"/>
      <c r="HL64" s="1"/>
      <c r="HM64" s="1"/>
      <c r="HN64" s="168" t="s">
        <v>25</v>
      </c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</row>
    <row r="65" spans="8:244" ht="30" customHeight="1" x14ac:dyDescent="0.3"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42">
        <v>30</v>
      </c>
      <c r="AS65" s="1"/>
      <c r="AT65" s="1"/>
      <c r="AU65" s="1"/>
      <c r="AV65" s="1"/>
      <c r="AW65" s="1"/>
      <c r="BJ65" s="1345">
        <v>50</v>
      </c>
      <c r="BV65" s="1374">
        <v>19</v>
      </c>
      <c r="BW65" s="1374"/>
      <c r="CJ65" s="12"/>
      <c r="CL65" s="600">
        <v>3.2</v>
      </c>
      <c r="CN65" s="596"/>
      <c r="CT65" s="11"/>
      <c r="CU65" s="11"/>
      <c r="DF65" s="1354"/>
      <c r="DI65" s="1354"/>
      <c r="DM65" s="38"/>
      <c r="DN65" s="38"/>
      <c r="DO65" s="38"/>
      <c r="DP65" s="38"/>
      <c r="DS65" s="7"/>
      <c r="DT65" s="7"/>
      <c r="DU65" s="7"/>
      <c r="DW65" s="7"/>
      <c r="EB65" s="1347"/>
      <c r="EC65" s="1347"/>
      <c r="ED65" s="1347"/>
      <c r="EE65" s="1347"/>
      <c r="EH65" s="206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</row>
    <row r="66" spans="8:244" ht="30" customHeight="1" x14ac:dyDescent="0.3"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359">
        <v>14</v>
      </c>
      <c r="AR66" s="1359"/>
      <c r="AS66" s="1"/>
      <c r="AT66" s="1346" t="s">
        <v>348</v>
      </c>
      <c r="AU66" s="1346"/>
      <c r="AV66" s="342" t="s">
        <v>323</v>
      </c>
      <c r="AW66" s="1"/>
      <c r="BJ66" s="1345"/>
      <c r="BO66" s="29">
        <v>10</v>
      </c>
      <c r="BP66" s="251" t="s">
        <v>140</v>
      </c>
      <c r="BX66" s="1" t="s">
        <v>474</v>
      </c>
      <c r="CJ66" s="12"/>
      <c r="CM66" s="600">
        <v>3.6</v>
      </c>
      <c r="CR66" s="11"/>
      <c r="CS66" s="11"/>
      <c r="CT66" s="11"/>
      <c r="CU66" s="11"/>
      <c r="DF66" s="1354"/>
      <c r="DH66" s="11"/>
      <c r="DI66" s="1354"/>
      <c r="DJ66" s="11"/>
      <c r="DK66" s="11"/>
      <c r="DM66" s="38"/>
      <c r="DN66" s="38"/>
      <c r="DO66" s="38"/>
      <c r="DP66" s="38"/>
      <c r="DS66" s="7"/>
      <c r="DT66" s="7"/>
      <c r="DU66" s="7"/>
      <c r="EB66" s="7"/>
      <c r="EC66" s="43"/>
      <c r="ED66" s="7"/>
      <c r="EE66" s="6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1"/>
      <c r="GT66" s="11"/>
      <c r="GU66" s="1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68" t="s">
        <v>26</v>
      </c>
      <c r="HO66" s="1"/>
      <c r="HP66" s="1"/>
      <c r="HQ66" s="1"/>
      <c r="HR66" s="1"/>
      <c r="HS66" s="1"/>
      <c r="HT66" s="12"/>
      <c r="HU66" s="12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</row>
    <row r="67" spans="8:244" ht="26.25" customHeight="1" thickBot="1" x14ac:dyDescent="0.35">
      <c r="Y67" s="1"/>
      <c r="Z67" s="1"/>
      <c r="AA67" s="1"/>
      <c r="AB67" s="1"/>
      <c r="AC67" s="1"/>
      <c r="AD67" s="1"/>
      <c r="AE67" s="1"/>
      <c r="AF67" s="50"/>
      <c r="AG67" s="36"/>
      <c r="AH67" s="36"/>
      <c r="AI67" s="1"/>
      <c r="AJ67" s="1"/>
      <c r="AK67" s="1"/>
      <c r="AL67" s="1"/>
      <c r="AM67" s="1"/>
      <c r="AN67" s="1"/>
      <c r="AO67" s="1"/>
      <c r="AP67" s="1"/>
      <c r="AQ67" s="264" t="s">
        <v>177</v>
      </c>
      <c r="AR67" s="1"/>
      <c r="AS67" s="1"/>
      <c r="AT67" s="718" t="s">
        <v>179</v>
      </c>
      <c r="AU67" s="1"/>
      <c r="AV67" s="29">
        <v>4</v>
      </c>
      <c r="AW67" s="341">
        <v>35</v>
      </c>
      <c r="BK67" s="1331" t="s">
        <v>133</v>
      </c>
      <c r="BL67" s="1331"/>
      <c r="BM67" s="1331"/>
      <c r="BO67" s="13"/>
      <c r="BP67" s="592"/>
      <c r="BQ67" s="603" t="s">
        <v>133</v>
      </c>
      <c r="BR67" s="605"/>
      <c r="BS67" s="604"/>
      <c r="BU67" s="1360" t="s">
        <v>172</v>
      </c>
      <c r="BV67" s="1361"/>
      <c r="CL67" s="600"/>
      <c r="CN67" s="1346">
        <v>44</v>
      </c>
      <c r="CO67" s="1346"/>
      <c r="CR67" s="11"/>
      <c r="CS67" s="11"/>
      <c r="CT67" s="1347"/>
      <c r="CU67" s="1347"/>
      <c r="CV67" s="1347"/>
      <c r="DA67" s="38"/>
      <c r="DB67" s="38"/>
      <c r="DC67" s="38"/>
      <c r="DD67" s="38"/>
      <c r="DE67" s="202"/>
      <c r="DH67" s="11"/>
      <c r="DI67" s="11"/>
      <c r="DJ67" s="11"/>
      <c r="DK67" s="11"/>
      <c r="DS67" s="7"/>
      <c r="DT67" s="7"/>
      <c r="DU67" s="7"/>
      <c r="EB67" s="7"/>
      <c r="EC67" s="7"/>
      <c r="ED67" s="7"/>
      <c r="EE67" s="42"/>
      <c r="EF67" s="42"/>
      <c r="FM67" s="36"/>
      <c r="FN67" s="36"/>
      <c r="FO67" s="36"/>
      <c r="FP67" s="36"/>
      <c r="GQ67" s="1"/>
      <c r="GR67" s="1"/>
      <c r="GS67" s="11"/>
      <c r="GT67" s="11"/>
      <c r="GU67" s="1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2"/>
      <c r="HU67" s="12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</row>
    <row r="68" spans="8:244" ht="19.5" customHeight="1" thickTop="1" thickBot="1" x14ac:dyDescent="0.4">
      <c r="Y68" s="1"/>
      <c r="Z68" s="1"/>
      <c r="AA68" s="1"/>
      <c r="AB68" s="1"/>
      <c r="AC68" s="1"/>
      <c r="AD68" s="1"/>
      <c r="AE68" s="1"/>
      <c r="AF68" s="36"/>
      <c r="AG68" s="36"/>
      <c r="AH68" s="36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269" t="s">
        <v>178</v>
      </c>
      <c r="AU68" s="1"/>
      <c r="AV68" s="1"/>
      <c r="AW68" s="1"/>
      <c r="BL68" s="252">
        <v>45</v>
      </c>
      <c r="BQ68" s="252">
        <v>15</v>
      </c>
      <c r="BR68" s="1358">
        <v>9</v>
      </c>
      <c r="BS68" s="253">
        <v>13</v>
      </c>
      <c r="BU68" s="260" t="s">
        <v>173</v>
      </c>
      <c r="CM68" s="1346"/>
      <c r="CN68" s="1346"/>
      <c r="CR68" s="11"/>
      <c r="CS68" s="11"/>
      <c r="CT68" s="1347"/>
      <c r="CU68" s="1347"/>
      <c r="CV68" s="1347"/>
      <c r="DA68" s="38"/>
      <c r="DB68" s="38"/>
      <c r="DC68" s="38"/>
      <c r="DD68" s="38"/>
      <c r="DF68" s="57"/>
      <c r="DH68" s="11"/>
      <c r="DI68" s="11"/>
      <c r="DJ68" s="11"/>
      <c r="DK68" s="11"/>
      <c r="DL68" s="206"/>
      <c r="DO68" s="29"/>
      <c r="DS68" s="7"/>
      <c r="DT68" s="7"/>
      <c r="DU68" s="7"/>
      <c r="FM68" s="36"/>
      <c r="FN68" s="36"/>
      <c r="FO68" s="36"/>
      <c r="FP68" s="36"/>
      <c r="GQ68" s="1"/>
      <c r="GR68" s="1"/>
      <c r="GS68" s="11"/>
      <c r="GT68" s="11"/>
      <c r="GU68" s="1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</row>
    <row r="69" spans="8:244" ht="30" customHeight="1" x14ac:dyDescent="0.3">
      <c r="Y69" s="1"/>
      <c r="Z69" s="1"/>
      <c r="AA69" s="1"/>
      <c r="AB69" s="1"/>
      <c r="AC69" s="1"/>
      <c r="AD69" s="1"/>
      <c r="AE69" s="1"/>
      <c r="AF69" s="36"/>
      <c r="AG69" s="36"/>
      <c r="AH69" s="36"/>
      <c r="AI69" s="1"/>
      <c r="AJ69" s="1"/>
      <c r="AK69" s="1"/>
      <c r="AL69" s="1"/>
      <c r="AM69" s="1"/>
      <c r="AO69" s="1"/>
      <c r="AP69" s="1"/>
      <c r="AQ69" s="1"/>
      <c r="AR69" s="1"/>
      <c r="AS69" s="1"/>
      <c r="AT69" s="1" t="s">
        <v>506</v>
      </c>
      <c r="AU69" s="1"/>
      <c r="AV69" s="1"/>
      <c r="AW69" s="1"/>
      <c r="BP69" s="1332" t="s">
        <v>138</v>
      </c>
      <c r="BQ69" s="1332"/>
      <c r="BR69" s="1358"/>
      <c r="BS69" s="1358">
        <v>30</v>
      </c>
      <c r="BT69" s="1358"/>
      <c r="CK69" s="53"/>
      <c r="CM69" s="600">
        <v>3.6</v>
      </c>
      <c r="CO69" s="1356"/>
      <c r="CP69" s="1356"/>
      <c r="CR69" s="11"/>
      <c r="CS69" s="11"/>
      <c r="CT69" s="11"/>
      <c r="CU69" s="56"/>
      <c r="DF69" s="58"/>
      <c r="DH69" s="11"/>
      <c r="DI69" s="1354"/>
      <c r="DJ69" s="11"/>
      <c r="DK69" s="11"/>
      <c r="DM69" s="38"/>
      <c r="DN69" s="38"/>
      <c r="DO69" s="38"/>
      <c r="DP69" s="38"/>
      <c r="DS69" s="7"/>
      <c r="DT69" s="7"/>
      <c r="DU69" s="7"/>
      <c r="EB69" s="1363">
        <v>5</v>
      </c>
      <c r="EC69" s="1364"/>
      <c r="ED69" s="1364"/>
      <c r="EE69" s="1364"/>
      <c r="EF69" s="212"/>
      <c r="EG69" s="201"/>
      <c r="FM69" s="36"/>
      <c r="FN69" s="36"/>
      <c r="FO69" s="36"/>
      <c r="FP69" s="36"/>
      <c r="GQ69" s="1"/>
      <c r="GR69" s="1"/>
      <c r="GS69" s="11"/>
      <c r="GT69" s="11"/>
      <c r="GU69" s="11"/>
      <c r="GV69" s="1"/>
      <c r="GW69" s="1"/>
      <c r="GX69" s="1"/>
      <c r="GY69" s="1"/>
      <c r="GZ69" s="1"/>
      <c r="HA69" s="1"/>
      <c r="HB69" s="1"/>
      <c r="HC69" s="11"/>
      <c r="HD69" s="11"/>
      <c r="HE69" s="11"/>
      <c r="HF69" s="11"/>
      <c r="HG69" s="1"/>
      <c r="HH69" s="1"/>
      <c r="HI69" s="1"/>
      <c r="HJ69" s="11"/>
      <c r="HK69" s="11"/>
      <c r="HL69" s="11"/>
      <c r="HM69" s="1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1"/>
      <c r="HY69" s="11"/>
      <c r="HZ69" s="11"/>
      <c r="IA69" s="11"/>
      <c r="IB69" s="1"/>
      <c r="IC69" s="1"/>
      <c r="ID69" s="1"/>
      <c r="IE69" s="1"/>
      <c r="IF69" s="1"/>
      <c r="IG69" s="1"/>
      <c r="IH69" s="1"/>
      <c r="II69" s="1"/>
      <c r="IJ69" s="1"/>
    </row>
    <row r="70" spans="8:244" ht="30" customHeight="1" thickBot="1" x14ac:dyDescent="0.4">
      <c r="Y70" s="1"/>
      <c r="Z70" s="1"/>
      <c r="AA70" s="1"/>
      <c r="AB70" s="1"/>
      <c r="AC70" s="1"/>
      <c r="AD70" s="1"/>
      <c r="AE70" s="1"/>
      <c r="AF70" s="36"/>
      <c r="AG70" s="36"/>
      <c r="AH70" s="36"/>
      <c r="AI70" s="1"/>
      <c r="AJ70" s="1"/>
      <c r="AK70" s="1"/>
      <c r="AL70" s="1"/>
      <c r="AM70" s="1"/>
      <c r="AN70" s="1"/>
      <c r="AO70" s="1"/>
      <c r="AP70" s="1"/>
      <c r="AQ70" s="37">
        <v>70</v>
      </c>
      <c r="AR70" s="1"/>
      <c r="AS70" s="166"/>
      <c r="AT70" s="717" t="s">
        <v>507</v>
      </c>
      <c r="AU70" s="1"/>
      <c r="AV70" s="1"/>
      <c r="AW70" s="1"/>
      <c r="AX70" s="1"/>
      <c r="BQ70" s="16"/>
      <c r="BT70" s="1362" t="s">
        <v>138</v>
      </c>
      <c r="BU70" s="1357"/>
      <c r="BV70" s="1357"/>
      <c r="BY70" s="249"/>
      <c r="CL70" s="600">
        <v>3.2</v>
      </c>
      <c r="CM70" s="600"/>
      <c r="CN70" s="1356" t="s">
        <v>149</v>
      </c>
      <c r="CO70" s="1356"/>
      <c r="CP70" s="595"/>
      <c r="CR70" s="11"/>
      <c r="CS70" s="11"/>
      <c r="CT70" s="11"/>
      <c r="CU70" s="202"/>
      <c r="CX70" s="58"/>
      <c r="DC70" s="1359"/>
      <c r="DD70" s="1359"/>
      <c r="DF70" s="57"/>
      <c r="DI70" s="1354"/>
      <c r="DM70" s="38"/>
      <c r="DN70" s="38"/>
      <c r="DO70" s="38"/>
      <c r="DP70" s="38"/>
      <c r="DS70" s="7"/>
      <c r="DT70" s="7"/>
      <c r="DU70" s="7"/>
      <c r="EB70" s="1365"/>
      <c r="EC70" s="1366"/>
      <c r="ED70" s="1366"/>
      <c r="EE70" s="1367"/>
      <c r="FM70" s="36"/>
      <c r="FN70" s="36"/>
      <c r="FO70" s="36"/>
      <c r="FP70" s="36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1"/>
      <c r="HD70" s="11"/>
      <c r="HE70" s="11"/>
      <c r="HF70" s="11"/>
      <c r="HG70" s="1"/>
      <c r="HH70" s="1"/>
      <c r="HI70" s="1"/>
      <c r="HJ70" s="11"/>
      <c r="HK70" s="259"/>
      <c r="HL70" s="259"/>
      <c r="HM70" s="259"/>
      <c r="HN70" s="1"/>
      <c r="HO70" s="1"/>
      <c r="HP70" s="12"/>
      <c r="HQ70" s="12"/>
      <c r="HR70" s="1"/>
      <c r="HS70" s="1"/>
      <c r="HT70" s="12"/>
      <c r="HU70" s="12"/>
      <c r="HV70" s="1"/>
      <c r="HW70" s="1"/>
      <c r="HX70" s="259"/>
      <c r="HY70" s="259"/>
      <c r="HZ70" s="259"/>
      <c r="IA70" s="259"/>
      <c r="IB70" s="1"/>
      <c r="IC70" s="1"/>
      <c r="ID70" s="1"/>
      <c r="IE70" s="1"/>
      <c r="IF70" s="1"/>
      <c r="IG70" s="1"/>
      <c r="IH70" s="1"/>
      <c r="II70" s="1"/>
      <c r="IJ70" s="1"/>
    </row>
    <row r="71" spans="8:244" ht="30" customHeight="1" x14ac:dyDescent="0.3">
      <c r="Y71" s="1"/>
      <c r="Z71" s="1"/>
      <c r="AA71" s="1"/>
      <c r="AB71" s="1"/>
      <c r="AC71" s="1"/>
      <c r="AD71" s="1"/>
      <c r="AE71" s="1"/>
      <c r="AF71" s="36"/>
      <c r="AG71" s="36"/>
      <c r="AH71" s="36"/>
      <c r="AI71" s="1"/>
      <c r="AJ71" s="1"/>
      <c r="AK71" s="1"/>
      <c r="AL71" s="1"/>
      <c r="AM71" s="1"/>
      <c r="AN71" s="1"/>
      <c r="AO71" s="1"/>
      <c r="AP71" s="1"/>
      <c r="AQ71" s="1331" t="s">
        <v>640</v>
      </c>
      <c r="AR71" s="1153"/>
      <c r="AS71" s="51"/>
      <c r="AT71" s="51"/>
      <c r="AU71" s="51"/>
      <c r="AV71" s="51"/>
      <c r="AW71" s="1"/>
      <c r="AX71" s="1"/>
      <c r="BQ71" s="16"/>
      <c r="BT71" s="1357"/>
      <c r="BU71" s="1357"/>
      <c r="BV71" s="1357"/>
      <c r="CJ71" s="11"/>
      <c r="CK71" s="11"/>
      <c r="CL71" s="259"/>
      <c r="CM71" s="53">
        <v>3.6</v>
      </c>
      <c r="CR71" s="11"/>
      <c r="CS71" s="11"/>
      <c r="CU71" s="201"/>
      <c r="DB71" s="48"/>
      <c r="DO71" s="12"/>
      <c r="DP71" s="12"/>
      <c r="DT71" s="7"/>
      <c r="DU71" s="7"/>
      <c r="DV71" s="7"/>
      <c r="EH71" s="200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091"/>
      <c r="HC71" s="259"/>
      <c r="HD71" s="259"/>
      <c r="HE71" s="259"/>
      <c r="HF71" s="259"/>
      <c r="HG71" s="1091"/>
      <c r="HH71" s="1091"/>
      <c r="HI71" s="1091"/>
      <c r="HJ71" s="259"/>
      <c r="HK71" s="713"/>
      <c r="HL71" s="1098"/>
      <c r="HM71" s="1098"/>
      <c r="HN71" s="1098"/>
      <c r="HO71" s="1098"/>
      <c r="HP71" s="1098"/>
      <c r="HQ71" s="1098"/>
      <c r="HR71" s="1098"/>
      <c r="HS71" s="1098"/>
      <c r="HT71" s="1098"/>
      <c r="HU71" s="1098"/>
      <c r="HV71" s="1098"/>
      <c r="HW71" s="1099"/>
      <c r="HX71" s="1099"/>
      <c r="HY71" s="1099"/>
      <c r="HZ71" s="1099"/>
      <c r="IA71" s="1099"/>
      <c r="IB71" s="1099"/>
      <c r="IC71" s="1099"/>
      <c r="ID71" s="1099"/>
      <c r="IE71" s="1099"/>
      <c r="IF71" s="1099"/>
      <c r="IG71" s="1099"/>
      <c r="IH71" s="1099"/>
      <c r="II71" s="1099"/>
      <c r="IJ71" s="1099"/>
    </row>
    <row r="72" spans="8:244" ht="30" customHeight="1" thickBot="1" x14ac:dyDescent="0.4">
      <c r="Y72" s="1"/>
      <c r="Z72" s="1"/>
      <c r="AA72" s="1"/>
      <c r="AB72" s="1"/>
      <c r="AC72" s="1"/>
      <c r="AD72" s="1"/>
      <c r="AE72" s="1"/>
      <c r="AF72" s="36"/>
      <c r="AG72" s="36"/>
      <c r="AH72" s="36"/>
      <c r="AI72" s="1"/>
      <c r="AJ72" s="1"/>
      <c r="AL72" s="1"/>
      <c r="AM72" s="1"/>
      <c r="AN72" s="1"/>
      <c r="AO72" s="1"/>
      <c r="AP72" s="1"/>
      <c r="AQ72" s="1"/>
      <c r="AR72" s="51"/>
      <c r="AS72" s="51"/>
      <c r="AT72" s="51"/>
      <c r="AU72" s="51"/>
      <c r="AV72" s="51"/>
      <c r="AW72" s="1"/>
      <c r="AX72" s="29">
        <v>3</v>
      </c>
      <c r="BR72" s="247"/>
      <c r="CJ72" s="11"/>
      <c r="CK72" s="11"/>
      <c r="CL72" s="597" t="s">
        <v>131</v>
      </c>
      <c r="CT72" s="1347"/>
      <c r="CU72" s="1347"/>
      <c r="CV72" s="1347"/>
      <c r="CZ72" s="38"/>
      <c r="DA72" s="38"/>
      <c r="DB72" s="38"/>
      <c r="DC72" s="38"/>
      <c r="DJ72" s="11"/>
      <c r="DK72" s="11"/>
      <c r="DL72" s="29"/>
      <c r="DO72" s="29"/>
      <c r="DT72" s="7"/>
      <c r="DU72" s="7"/>
      <c r="DV72" s="7"/>
      <c r="DW72" s="7"/>
      <c r="DX72" s="7"/>
      <c r="DY72" s="7"/>
      <c r="EH72" s="200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091"/>
      <c r="HC72" s="259"/>
      <c r="HD72" s="259"/>
      <c r="HE72" s="259"/>
      <c r="HF72" s="259"/>
      <c r="HG72" s="1091"/>
      <c r="HH72" s="1091"/>
      <c r="HI72" s="1091"/>
      <c r="HJ72" s="259"/>
      <c r="HK72" s="714"/>
      <c r="HL72" s="1094"/>
      <c r="HM72" s="1094"/>
      <c r="HN72" s="1094"/>
      <c r="HO72" s="1094"/>
      <c r="HP72" s="1094"/>
      <c r="HQ72" s="1094"/>
      <c r="HR72" s="1094"/>
      <c r="HS72" s="1094"/>
      <c r="HT72" s="1094"/>
      <c r="HU72" s="1094"/>
      <c r="HV72" s="1094"/>
      <c r="HW72" s="1099"/>
      <c r="HX72" s="1099"/>
      <c r="HY72" s="1099"/>
      <c r="HZ72" s="1099"/>
      <c r="IA72" s="1099"/>
      <c r="IB72" s="1099"/>
      <c r="IC72" s="1099"/>
      <c r="ID72" s="1099"/>
      <c r="IE72" s="1099"/>
      <c r="IF72" s="1099"/>
      <c r="IG72" s="1099"/>
      <c r="IH72" s="1099"/>
      <c r="II72" s="1099"/>
      <c r="IJ72" s="1099"/>
    </row>
    <row r="73" spans="8:244" ht="30" customHeight="1" thickTop="1" x14ac:dyDescent="0.3">
      <c r="Y73" s="1"/>
      <c r="Z73" s="1"/>
      <c r="AA73" s="1"/>
      <c r="AB73" s="1"/>
      <c r="AC73" s="1"/>
      <c r="AD73" s="1"/>
      <c r="AE73" s="1"/>
      <c r="AF73" s="36"/>
      <c r="AG73" s="36"/>
      <c r="AH73" s="36"/>
      <c r="AI73" s="1"/>
      <c r="AJ73" s="1"/>
      <c r="AK73" s="1"/>
      <c r="AL73" s="1"/>
      <c r="AM73" s="1"/>
      <c r="AN73" s="1"/>
      <c r="AO73" s="1"/>
      <c r="AP73" s="1"/>
      <c r="AQ73" s="1"/>
      <c r="AR73" s="51"/>
      <c r="AS73" s="51"/>
      <c r="AT73" s="51"/>
      <c r="AU73" s="51"/>
      <c r="AV73" s="51"/>
      <c r="AW73" s="1"/>
      <c r="AX73" s="29">
        <v>10</v>
      </c>
      <c r="AY73" s="267" t="s">
        <v>127</v>
      </c>
      <c r="BP73" s="248">
        <v>7</v>
      </c>
      <c r="BQ73" s="250" t="s">
        <v>174</v>
      </c>
      <c r="BR73" s="56"/>
      <c r="BS73" s="59" t="s">
        <v>128</v>
      </c>
      <c r="BT73" s="20"/>
      <c r="CJ73" s="11"/>
      <c r="CK73" s="11"/>
      <c r="CL73" s="259"/>
      <c r="CM73" s="53"/>
      <c r="CN73" s="599">
        <v>39.799999999999997</v>
      </c>
      <c r="CT73" s="1347"/>
      <c r="CU73" s="1347"/>
      <c r="CV73" s="1347"/>
      <c r="CZ73" s="38"/>
      <c r="DA73" s="38"/>
      <c r="DB73" s="38"/>
      <c r="DC73" s="38"/>
      <c r="DH73" s="11"/>
      <c r="DI73" s="11"/>
      <c r="DJ73" s="11"/>
      <c r="DK73" s="11"/>
      <c r="DM73" s="38"/>
      <c r="DN73" s="38"/>
      <c r="DO73" s="38"/>
      <c r="DP73" s="38"/>
      <c r="DT73" s="7"/>
      <c r="DU73" s="7"/>
      <c r="DV73" s="7"/>
      <c r="DW73" s="7"/>
      <c r="DX73" s="7"/>
      <c r="EB73" s="1348">
        <v>7</v>
      </c>
      <c r="EC73" s="1349"/>
      <c r="ED73" s="1349"/>
      <c r="EE73" s="1350"/>
      <c r="EF73" s="201"/>
      <c r="EG73" s="20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091"/>
      <c r="HC73" s="1091"/>
      <c r="HD73" s="1091"/>
      <c r="HE73" s="1091"/>
      <c r="HF73" s="1091"/>
      <c r="HG73" s="1091"/>
      <c r="HH73" s="1091"/>
      <c r="HI73" s="1091"/>
      <c r="HJ73" s="1091"/>
      <c r="HK73" s="1097"/>
      <c r="HL73" s="1097"/>
      <c r="HM73" s="1097"/>
      <c r="HN73" s="1097"/>
      <c r="HO73" s="1097"/>
      <c r="HP73" s="1097"/>
      <c r="HQ73" s="1097"/>
      <c r="HR73" s="1097"/>
      <c r="HS73" s="1097"/>
      <c r="HT73" s="1097"/>
      <c r="HU73" s="1097"/>
      <c r="HV73" s="1097"/>
      <c r="HW73" s="1099"/>
      <c r="HX73" s="1099"/>
      <c r="HY73" s="1099"/>
      <c r="HZ73" s="1099"/>
      <c r="IA73" s="1099"/>
      <c r="IB73" s="1099"/>
      <c r="IC73" s="1099"/>
      <c r="ID73" s="1099"/>
      <c r="IE73" s="1099"/>
      <c r="IF73" s="1099"/>
      <c r="IG73" s="1099"/>
      <c r="IH73" s="1099"/>
      <c r="II73" s="1099"/>
      <c r="IJ73" s="1099"/>
    </row>
    <row r="74" spans="8:244" ht="30" customHeight="1" thickBot="1" x14ac:dyDescent="0.4">
      <c r="Y74" s="1"/>
      <c r="Z74" s="1"/>
      <c r="AA74" s="1"/>
      <c r="AB74" s="1"/>
      <c r="AC74" s="1"/>
      <c r="AD74" s="1"/>
      <c r="AE74" s="1"/>
      <c r="AF74" s="36"/>
      <c r="AG74" s="36"/>
      <c r="AH74" s="36"/>
      <c r="AI74" s="1"/>
      <c r="AJ74" s="1"/>
      <c r="AK74" s="1"/>
      <c r="AL74" s="251" t="s">
        <v>138</v>
      </c>
      <c r="AM74" s="1"/>
      <c r="AN74" s="1"/>
      <c r="AO74" s="1"/>
      <c r="AP74" s="1"/>
      <c r="AQ74" s="1"/>
      <c r="AR74" s="51"/>
      <c r="AS74" s="51"/>
      <c r="AT74" s="51"/>
      <c r="AU74" s="51"/>
      <c r="AV74" s="51"/>
      <c r="AW74" s="347">
        <v>3</v>
      </c>
      <c r="AX74" s="346"/>
      <c r="BN74" s="11"/>
      <c r="BP74" s="1330"/>
      <c r="BQ74" s="1327"/>
      <c r="BR74" s="1328">
        <v>22</v>
      </c>
      <c r="BS74" s="1329"/>
      <c r="CJ74" s="259"/>
      <c r="CK74" s="259"/>
      <c r="CL74" s="1346">
        <v>30</v>
      </c>
      <c r="CM74" s="1346"/>
      <c r="CN74" s="37"/>
      <c r="DH74" s="11"/>
      <c r="DI74" s="11"/>
      <c r="DM74" s="38"/>
      <c r="DN74" s="38"/>
      <c r="DO74" s="38"/>
      <c r="DP74" s="38"/>
      <c r="DT74" s="7"/>
      <c r="DV74" s="7"/>
      <c r="DW74" s="7"/>
      <c r="DX74" s="7"/>
      <c r="EB74" s="1351"/>
      <c r="EC74" s="1352"/>
      <c r="ED74" s="1352"/>
      <c r="EE74" s="1353"/>
      <c r="EF74" s="203"/>
      <c r="EH74" s="37"/>
      <c r="EM74" s="1" t="s">
        <v>87</v>
      </c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091"/>
      <c r="HC74" s="1091"/>
      <c r="HD74" s="1091"/>
      <c r="HE74" s="1091"/>
      <c r="HF74" s="1091"/>
      <c r="HG74" s="1091"/>
      <c r="HH74" s="1091"/>
      <c r="HI74" s="1091"/>
      <c r="HJ74" s="1091"/>
      <c r="HK74" s="1093"/>
      <c r="HL74" s="1093"/>
      <c r="HM74" s="1093"/>
      <c r="HN74" s="1096"/>
      <c r="HO74" s="1096"/>
      <c r="HP74" s="1096"/>
      <c r="HQ74" s="1096"/>
      <c r="HR74" s="1096"/>
      <c r="HS74" s="1094"/>
      <c r="HT74" s="1094"/>
      <c r="HU74" s="1094"/>
      <c r="HV74" s="1094"/>
      <c r="HW74" s="1095"/>
      <c r="HX74" s="1095"/>
      <c r="HY74" s="1095"/>
      <c r="HZ74" s="1095"/>
      <c r="IA74" s="1095"/>
      <c r="IB74" s="1095"/>
      <c r="IC74" s="1095"/>
      <c r="ID74" s="1095"/>
      <c r="IE74" s="1095"/>
      <c r="IF74" s="1092"/>
      <c r="IG74" s="1092"/>
      <c r="IH74" s="1092"/>
      <c r="II74" s="1097"/>
      <c r="IJ74" s="1092"/>
    </row>
    <row r="75" spans="8:244" ht="30" customHeight="1" thickTop="1" x14ac:dyDescent="0.35">
      <c r="H75" s="1327"/>
      <c r="Y75" s="1"/>
      <c r="Z75" s="1"/>
      <c r="AA75" s="1"/>
      <c r="AB75" s="1"/>
      <c r="AC75" s="1"/>
      <c r="AD75" s="1"/>
      <c r="AE75" s="1"/>
      <c r="AF75" s="36"/>
      <c r="AG75" s="36"/>
      <c r="AH75" s="36"/>
      <c r="AI75" s="1"/>
      <c r="AJ75" s="42"/>
      <c r="AK75" s="1"/>
      <c r="AL75" s="1"/>
      <c r="AM75" s="42">
        <v>71</v>
      </c>
      <c r="AO75" s="1"/>
      <c r="AP75" s="1"/>
      <c r="AQ75" s="1"/>
      <c r="AR75" s="1"/>
      <c r="AS75" s="260" t="s">
        <v>133</v>
      </c>
      <c r="AT75" s="1"/>
      <c r="AU75" s="53"/>
      <c r="AV75" s="345">
        <v>23</v>
      </c>
      <c r="AW75" s="1"/>
      <c r="AX75" s="1"/>
      <c r="BN75" s="11"/>
      <c r="BQ75" s="252">
        <v>15</v>
      </c>
      <c r="BR75" s="1333">
        <v>17</v>
      </c>
      <c r="BS75" s="1334"/>
      <c r="BT75" s="251" t="s">
        <v>175</v>
      </c>
      <c r="CJ75" s="1345">
        <v>16.8</v>
      </c>
      <c r="CL75" s="260"/>
      <c r="DH75" s="11"/>
      <c r="DI75" s="11"/>
      <c r="DJ75" s="11"/>
      <c r="DK75" s="11"/>
      <c r="DT75" s="7"/>
      <c r="DV75" s="1347"/>
      <c r="DW75" s="1347"/>
      <c r="DX75" s="1347"/>
      <c r="DY75" s="1347"/>
      <c r="EC75" s="344"/>
      <c r="ED75" s="344"/>
      <c r="EG75" s="20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091"/>
      <c r="HC75" s="1091"/>
      <c r="HD75" s="1091"/>
      <c r="HE75" s="1091"/>
      <c r="HF75" s="1091"/>
      <c r="HG75" s="1091"/>
      <c r="HH75" s="1091"/>
      <c r="HI75" s="1091"/>
      <c r="HJ75" s="1091"/>
      <c r="HK75" s="1093"/>
      <c r="HL75" s="1093"/>
      <c r="HM75" s="1093"/>
      <c r="HN75" s="1093"/>
      <c r="HO75" s="1093"/>
      <c r="HP75" s="1093"/>
      <c r="HQ75" s="1093"/>
      <c r="HR75" s="1093"/>
      <c r="HS75" s="1094"/>
      <c r="HT75" s="1094"/>
      <c r="HU75" s="1094"/>
      <c r="HV75" s="1094"/>
      <c r="HW75" s="1095"/>
      <c r="HX75" s="1095"/>
      <c r="HY75" s="1095"/>
      <c r="HZ75" s="1095"/>
      <c r="IA75" s="1095"/>
      <c r="IB75" s="1095"/>
      <c r="IC75" s="1095"/>
      <c r="ID75" s="1095"/>
      <c r="IE75" s="1095"/>
      <c r="IF75" s="715"/>
      <c r="IG75" s="714"/>
      <c r="IH75" s="714"/>
      <c r="II75" s="1094"/>
      <c r="IJ75" s="1094"/>
    </row>
    <row r="76" spans="8:244" ht="30" customHeight="1" x14ac:dyDescent="0.35">
      <c r="H76" s="1327"/>
      <c r="BN76" s="11"/>
      <c r="CJ76" s="1345"/>
      <c r="DH76" s="11"/>
      <c r="DI76" s="11"/>
      <c r="DJ76" s="11"/>
      <c r="DK76" s="11"/>
      <c r="DV76" s="1347"/>
      <c r="DW76" s="1347"/>
      <c r="DX76" s="1347"/>
      <c r="DY76" s="1347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091"/>
      <c r="HC76" s="1091"/>
      <c r="HD76" s="1091"/>
      <c r="HE76" s="1091"/>
      <c r="HF76" s="1091"/>
      <c r="HG76" s="1091"/>
      <c r="HH76" s="1091"/>
      <c r="HI76" s="1091"/>
      <c r="HJ76" s="1091"/>
      <c r="HK76" s="1093"/>
      <c r="HL76" s="1093"/>
      <c r="HM76" s="1093"/>
      <c r="HN76" s="1093"/>
      <c r="HO76" s="1093"/>
      <c r="HP76" s="1093"/>
      <c r="HQ76" s="1093"/>
      <c r="HR76" s="1093"/>
      <c r="HS76" s="1094"/>
      <c r="HT76" s="1094"/>
      <c r="HU76" s="1094"/>
      <c r="HV76" s="1094"/>
      <c r="HW76" s="1095"/>
      <c r="HX76" s="1095"/>
      <c r="HY76" s="1095"/>
      <c r="HZ76" s="1095"/>
      <c r="IA76" s="1095"/>
      <c r="IB76" s="1095"/>
      <c r="IC76" s="1095"/>
      <c r="ID76" s="1095"/>
      <c r="IE76" s="1095"/>
      <c r="IF76" s="1095"/>
      <c r="IG76" s="1095"/>
      <c r="IH76" s="1095"/>
      <c r="II76" s="1095"/>
      <c r="IJ76" s="1095"/>
    </row>
    <row r="77" spans="8:244" ht="30" customHeight="1" x14ac:dyDescent="0.35"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BN77" s="11"/>
      <c r="CI77" s="34"/>
      <c r="CJ77" s="11"/>
      <c r="CK77" s="11"/>
      <c r="CL77" s="11"/>
      <c r="DO77" s="12"/>
      <c r="DP77" s="12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091"/>
      <c r="HC77" s="1091"/>
      <c r="HD77" s="1091"/>
      <c r="HE77" s="1091"/>
      <c r="HF77" s="1091"/>
      <c r="HG77" s="1091"/>
      <c r="HH77" s="1091"/>
      <c r="HI77" s="1091"/>
      <c r="HJ77" s="1091"/>
      <c r="HK77" s="1093"/>
      <c r="HL77" s="1093"/>
      <c r="HM77" s="1093"/>
      <c r="HN77" s="1094"/>
      <c r="HO77" s="1094"/>
      <c r="HP77" s="1094"/>
      <c r="HQ77" s="1094"/>
      <c r="HR77" s="1094"/>
      <c r="HS77" s="1094"/>
      <c r="HT77" s="1094"/>
      <c r="HU77" s="1094"/>
      <c r="HV77" s="1094"/>
      <c r="HW77" s="1095"/>
      <c r="HX77" s="1095"/>
      <c r="HY77" s="1095"/>
      <c r="HZ77" s="1095"/>
      <c r="IA77" s="1095"/>
      <c r="IB77" s="1095"/>
      <c r="IC77" s="1095"/>
      <c r="ID77" s="1095"/>
      <c r="IE77" s="1095"/>
      <c r="IF77" s="1095"/>
      <c r="IG77" s="1095"/>
      <c r="IH77" s="1095"/>
      <c r="II77" s="1095"/>
      <c r="IJ77" s="1095"/>
    </row>
    <row r="78" spans="8:244" ht="33.75" customHeight="1" x14ac:dyDescent="0.3">
      <c r="HB78" s="1091"/>
      <c r="HC78" s="1091"/>
      <c r="HD78" s="1091"/>
      <c r="HE78" s="1091"/>
      <c r="HF78" s="1091"/>
      <c r="HG78" s="1091"/>
      <c r="HH78" s="713"/>
      <c r="HI78" s="1098"/>
      <c r="HJ78" s="1098"/>
      <c r="HK78" s="1098"/>
      <c r="HL78" s="1098"/>
      <c r="HM78" s="1098"/>
      <c r="HN78" s="1098"/>
      <c r="HO78" s="1098"/>
      <c r="HP78" s="1098"/>
      <c r="HQ78" s="1098"/>
      <c r="HR78" s="1098"/>
      <c r="HS78" s="1098"/>
      <c r="HT78" s="1099"/>
      <c r="HU78" s="1099"/>
      <c r="HV78" s="1099"/>
      <c r="HW78" s="1099"/>
      <c r="HX78" s="1099"/>
      <c r="HY78" s="1099"/>
      <c r="HZ78" s="1099"/>
      <c r="IA78" s="1099"/>
      <c r="IB78" s="1099"/>
      <c r="IC78" s="1099"/>
      <c r="ID78" s="1099"/>
      <c r="IE78" s="1099"/>
      <c r="IF78" s="1099"/>
      <c r="IG78" s="1099"/>
      <c r="IH78" s="1091"/>
      <c r="II78" s="1091"/>
      <c r="IJ78" s="1091"/>
    </row>
    <row r="79" spans="8:244" ht="30" customHeight="1" x14ac:dyDescent="0.35">
      <c r="HB79" s="1091"/>
      <c r="HC79" s="1091"/>
      <c r="HD79" s="1091"/>
      <c r="HE79" s="1091"/>
      <c r="HF79" s="1091"/>
      <c r="HG79" s="1091"/>
      <c r="HH79" s="714"/>
      <c r="HI79" s="1094"/>
      <c r="HJ79" s="1094"/>
      <c r="HK79" s="1094"/>
      <c r="HL79" s="1094"/>
      <c r="HM79" s="1094"/>
      <c r="HN79" s="1094"/>
      <c r="HO79" s="1094"/>
      <c r="HP79" s="1094"/>
      <c r="HQ79" s="1094"/>
      <c r="HR79" s="1094"/>
      <c r="HS79" s="1094"/>
      <c r="HT79" s="1099"/>
      <c r="HU79" s="1099"/>
      <c r="HV79" s="1099"/>
      <c r="HW79" s="1099"/>
      <c r="HX79" s="1099"/>
      <c r="HY79" s="1099"/>
      <c r="HZ79" s="1099"/>
      <c r="IA79" s="1099"/>
      <c r="IB79" s="1099"/>
      <c r="IC79" s="1099"/>
      <c r="ID79" s="1099"/>
      <c r="IE79" s="1099"/>
      <c r="IF79" s="1099"/>
      <c r="IG79" s="1099"/>
      <c r="IH79" s="1091"/>
      <c r="II79" s="1091"/>
      <c r="IJ79" s="1091"/>
    </row>
    <row r="80" spans="8:244" ht="27.75" customHeight="1" x14ac:dyDescent="0.2">
      <c r="HB80" s="1091"/>
      <c r="HC80" s="1091"/>
      <c r="HD80" s="1091"/>
      <c r="HE80" s="1091"/>
      <c r="HF80" s="1091"/>
      <c r="HG80" s="1091"/>
      <c r="HH80" s="1097"/>
      <c r="HI80" s="1097"/>
      <c r="HJ80" s="1097"/>
      <c r="HK80" s="1097"/>
      <c r="HL80" s="1097"/>
      <c r="HM80" s="1097"/>
      <c r="HN80" s="1097"/>
      <c r="HO80" s="1097"/>
      <c r="HP80" s="1097"/>
      <c r="HQ80" s="1097"/>
      <c r="HR80" s="1097"/>
      <c r="HS80" s="1097"/>
      <c r="HT80" s="1099"/>
      <c r="HU80" s="1099"/>
      <c r="HV80" s="1099"/>
      <c r="HW80" s="1099"/>
      <c r="HX80" s="1099"/>
      <c r="HY80" s="1099"/>
      <c r="HZ80" s="1099"/>
      <c r="IA80" s="1099"/>
      <c r="IB80" s="1099"/>
      <c r="IC80" s="1099"/>
      <c r="ID80" s="1099"/>
      <c r="IE80" s="1099"/>
      <c r="IF80" s="1099"/>
      <c r="IG80" s="1099"/>
      <c r="IH80" s="1091"/>
      <c r="II80" s="1091"/>
      <c r="IJ80" s="1091"/>
    </row>
    <row r="81" spans="6:244" ht="32.25" customHeight="1" x14ac:dyDescent="0.35">
      <c r="HB81" s="1091"/>
      <c r="HC81" s="1091"/>
      <c r="HD81" s="1091"/>
      <c r="HE81" s="1091"/>
      <c r="HF81" s="1091"/>
      <c r="HG81" s="1091"/>
      <c r="HH81" s="1093"/>
      <c r="HI81" s="1093"/>
      <c r="HJ81" s="1093"/>
      <c r="HK81" s="1093"/>
      <c r="HL81" s="1093"/>
      <c r="HM81" s="1093"/>
      <c r="HN81" s="1093"/>
      <c r="HO81" s="1093"/>
      <c r="HP81" s="1094"/>
      <c r="HQ81" s="1094"/>
      <c r="HR81" s="1094"/>
      <c r="HS81" s="1094"/>
      <c r="HT81" s="1095"/>
      <c r="HU81" s="1095"/>
      <c r="HV81" s="1095"/>
      <c r="HW81" s="1095"/>
      <c r="HX81" s="1095"/>
      <c r="HY81" s="1095"/>
      <c r="HZ81" s="1095"/>
      <c r="IA81" s="1095"/>
      <c r="IB81" s="1095"/>
      <c r="IC81" s="1092"/>
      <c r="ID81" s="1092"/>
      <c r="IE81" s="1092"/>
      <c r="IF81" s="1097"/>
      <c r="IG81" s="1092"/>
      <c r="IH81" s="1091"/>
      <c r="II81" s="1091"/>
      <c r="IJ81" s="1091"/>
    </row>
    <row r="82" spans="6:244" ht="31.5" customHeight="1" x14ac:dyDescent="0.35">
      <c r="HB82" s="1091"/>
      <c r="HC82" s="1091"/>
      <c r="HD82" s="1091"/>
      <c r="HE82" s="1091"/>
      <c r="HF82" s="1091"/>
      <c r="HG82" s="1091"/>
      <c r="HH82" s="1093"/>
      <c r="HI82" s="1093"/>
      <c r="HJ82" s="1093"/>
      <c r="HK82" s="1093"/>
      <c r="HL82" s="1093"/>
      <c r="HM82" s="1093"/>
      <c r="HN82" s="1093"/>
      <c r="HO82" s="1093"/>
      <c r="HP82" s="1094"/>
      <c r="HQ82" s="1094"/>
      <c r="HR82" s="1094"/>
      <c r="HS82" s="1094"/>
      <c r="HT82" s="1095"/>
      <c r="HU82" s="1095"/>
      <c r="HV82" s="1095"/>
      <c r="HW82" s="1095"/>
      <c r="HX82" s="1095"/>
      <c r="HY82" s="1095"/>
      <c r="HZ82" s="1095"/>
      <c r="IA82" s="1095"/>
      <c r="IB82" s="1095"/>
      <c r="IC82" s="715"/>
      <c r="ID82" s="714"/>
      <c r="IE82" s="714"/>
      <c r="IF82" s="1094"/>
      <c r="IG82" s="1094"/>
      <c r="IH82" s="1091"/>
      <c r="II82" s="1091"/>
      <c r="IJ82" s="1091"/>
    </row>
    <row r="83" spans="6:244" ht="36" customHeight="1" x14ac:dyDescent="0.35">
      <c r="HB83" s="1091"/>
      <c r="HC83" s="1091"/>
      <c r="HD83" s="1091"/>
      <c r="HE83" s="1091"/>
      <c r="HF83" s="1091"/>
      <c r="HG83" s="1091"/>
      <c r="HH83" s="1093"/>
      <c r="HI83" s="1093"/>
      <c r="HJ83" s="1093"/>
      <c r="HK83" s="1093"/>
      <c r="HL83" s="1093"/>
      <c r="HM83" s="1093"/>
      <c r="HN83" s="1093"/>
      <c r="HO83" s="1093"/>
      <c r="HP83" s="1094"/>
      <c r="HQ83" s="1094"/>
      <c r="HR83" s="1094"/>
      <c r="HS83" s="1094"/>
      <c r="HT83" s="1095"/>
      <c r="HU83" s="1095"/>
      <c r="HV83" s="1095"/>
      <c r="HW83" s="1095"/>
      <c r="HX83" s="1095"/>
      <c r="HY83" s="1095"/>
      <c r="HZ83" s="1095"/>
      <c r="IA83" s="1095"/>
      <c r="IB83" s="1095"/>
      <c r="IC83" s="1095"/>
      <c r="ID83" s="1095"/>
      <c r="IE83" s="1095"/>
      <c r="IF83" s="1095"/>
      <c r="IG83" s="1095"/>
      <c r="IH83" s="1091"/>
      <c r="II83" s="1091"/>
      <c r="IJ83" s="1091"/>
    </row>
    <row r="84" spans="6:244" ht="37.5" customHeight="1" x14ac:dyDescent="0.35">
      <c r="HB84" s="1091"/>
      <c r="HC84" s="1091"/>
      <c r="HD84" s="1091"/>
      <c r="HE84" s="1091"/>
      <c r="HF84" s="1091"/>
      <c r="HG84" s="1091"/>
      <c r="HH84" s="1093"/>
      <c r="HI84" s="1093"/>
      <c r="HJ84" s="1093"/>
      <c r="HK84" s="1093"/>
      <c r="HL84" s="1093"/>
      <c r="HM84" s="1093"/>
      <c r="HN84" s="1093"/>
      <c r="HO84" s="1093"/>
      <c r="HP84" s="1094"/>
      <c r="HQ84" s="1094"/>
      <c r="HR84" s="1094"/>
      <c r="HS84" s="1094"/>
      <c r="HT84" s="1095"/>
      <c r="HU84" s="1095"/>
      <c r="HV84" s="1095"/>
      <c r="HW84" s="1095"/>
      <c r="HX84" s="1095"/>
      <c r="HY84" s="1095"/>
      <c r="HZ84" s="1095"/>
      <c r="IA84" s="1095"/>
      <c r="IB84" s="1095"/>
      <c r="IC84" s="1095"/>
      <c r="ID84" s="1095"/>
      <c r="IE84" s="1095"/>
      <c r="IF84" s="1095"/>
      <c r="IG84" s="1095"/>
      <c r="IH84" s="1091"/>
      <c r="II84" s="1091"/>
      <c r="IJ84" s="1091"/>
    </row>
    <row r="85" spans="6:244" ht="35.25" customHeight="1" x14ac:dyDescent="0.35">
      <c r="HB85" s="1091"/>
      <c r="HC85" s="1091"/>
      <c r="HD85" s="1091"/>
      <c r="HE85" s="1091"/>
      <c r="HF85" s="1091"/>
      <c r="HG85" s="1091"/>
      <c r="HH85" s="1093"/>
      <c r="HI85" s="1093"/>
      <c r="HJ85" s="1093"/>
      <c r="HK85" s="1093"/>
      <c r="HL85" s="1093"/>
      <c r="HM85" s="1093"/>
      <c r="HN85" s="1093"/>
      <c r="HO85" s="1093"/>
      <c r="HP85" s="1094"/>
      <c r="HQ85" s="1094"/>
      <c r="HR85" s="1094"/>
      <c r="HS85" s="1094"/>
      <c r="HT85" s="1095"/>
      <c r="HU85" s="1095"/>
      <c r="HV85" s="1095"/>
      <c r="HW85" s="1095"/>
      <c r="HX85" s="1095"/>
      <c r="HY85" s="1095"/>
      <c r="HZ85" s="1095"/>
      <c r="IA85" s="1095"/>
      <c r="IB85" s="1095"/>
      <c r="IC85" s="1095"/>
      <c r="ID85" s="1095"/>
      <c r="IE85" s="1095"/>
      <c r="IF85" s="1095"/>
      <c r="IG85" s="1095"/>
      <c r="IH85" s="1091"/>
      <c r="II85" s="1091"/>
      <c r="IJ85" s="1091"/>
    </row>
    <row r="86" spans="6:244" ht="31.5" customHeight="1" x14ac:dyDescent="0.25">
      <c r="AR86" s="168"/>
    </row>
    <row r="87" spans="6:244" ht="24.75" customHeight="1" x14ac:dyDescent="0.2"/>
    <row r="93" spans="6:244" ht="125.25" customHeight="1" x14ac:dyDescent="0.2"/>
    <row r="94" spans="6:244" ht="9.9499999999999993" customHeight="1" x14ac:dyDescent="0.2">
      <c r="F94" s="1472"/>
      <c r="G94" s="1472"/>
    </row>
    <row r="95" spans="6:244" ht="9.9499999999999993" customHeight="1" x14ac:dyDescent="0.2">
      <c r="F95" s="1472"/>
      <c r="G95" s="1472"/>
    </row>
    <row r="166" spans="2:9" ht="26.25" customHeight="1" x14ac:dyDescent="0.2">
      <c r="C166" s="348"/>
      <c r="D166" s="348"/>
      <c r="E166" s="348"/>
      <c r="F166" s="348"/>
      <c r="G166" s="348"/>
      <c r="H166" s="348"/>
      <c r="I166" s="1473"/>
    </row>
    <row r="167" spans="2:9" ht="22.5" customHeight="1" x14ac:dyDescent="0.2">
      <c r="B167" s="348"/>
      <c r="E167" s="348"/>
      <c r="F167" s="348"/>
      <c r="G167" s="348"/>
      <c r="H167" s="348"/>
      <c r="I167" s="1472"/>
    </row>
    <row r="175" spans="2:9" ht="9.9499999999999993" customHeight="1" x14ac:dyDescent="0.2">
      <c r="B175" s="602"/>
    </row>
    <row r="178" spans="2:2" ht="37.5" customHeight="1" x14ac:dyDescent="0.2">
      <c r="B178" s="1471"/>
    </row>
    <row r="179" spans="2:2" ht="37.5" customHeight="1" x14ac:dyDescent="0.2">
      <c r="B179" s="1471"/>
    </row>
    <row r="234" spans="5:9" ht="9.9499999999999993" customHeight="1" x14ac:dyDescent="0.2">
      <c r="E234" t="s">
        <v>94</v>
      </c>
      <c r="F234">
        <v>89</v>
      </c>
      <c r="G234">
        <v>2</v>
      </c>
    </row>
    <row r="237" spans="5:9" ht="9.9499999999999993" customHeight="1" x14ac:dyDescent="0.2">
      <c r="H237" s="1327"/>
      <c r="I237" t="s">
        <v>345</v>
      </c>
    </row>
    <row r="238" spans="5:9" ht="16.5" customHeight="1" x14ac:dyDescent="0.2">
      <c r="E238" t="s">
        <v>94</v>
      </c>
      <c r="F238">
        <v>108</v>
      </c>
      <c r="G238">
        <v>2</v>
      </c>
      <c r="H238" s="1327"/>
    </row>
    <row r="248" spans="5:10" ht="9.9499999999999993" customHeight="1" x14ac:dyDescent="0.2">
      <c r="I248" s="1474" t="s">
        <v>346</v>
      </c>
      <c r="J248" s="349"/>
    </row>
    <row r="249" spans="5:10" ht="12" customHeight="1" x14ac:dyDescent="0.2">
      <c r="H249" s="1327"/>
      <c r="I249" s="1327"/>
    </row>
    <row r="250" spans="5:10" ht="11.25" customHeight="1" x14ac:dyDescent="0.2">
      <c r="E250" t="s">
        <v>94</v>
      </c>
      <c r="F250">
        <v>76</v>
      </c>
      <c r="G250">
        <v>10</v>
      </c>
      <c r="H250" s="1327"/>
      <c r="I250" s="1327"/>
    </row>
    <row r="251" spans="5:10" ht="9.9499999999999993" customHeight="1" x14ac:dyDescent="0.2">
      <c r="H251" t="s">
        <v>332</v>
      </c>
    </row>
    <row r="252" spans="5:10" ht="12" customHeight="1" x14ac:dyDescent="0.2">
      <c r="H252" s="1327" t="s">
        <v>332</v>
      </c>
    </row>
    <row r="253" spans="5:10" ht="15.75" customHeight="1" x14ac:dyDescent="0.2">
      <c r="E253" t="s">
        <v>94</v>
      </c>
      <c r="F253">
        <v>89</v>
      </c>
      <c r="G253">
        <v>4</v>
      </c>
      <c r="H253" s="1327"/>
    </row>
    <row r="258" spans="5:9" ht="16.5" customHeight="1" x14ac:dyDescent="0.2">
      <c r="H258" s="1327" t="s">
        <v>326</v>
      </c>
      <c r="I258" s="1327" t="s">
        <v>347</v>
      </c>
    </row>
    <row r="259" spans="5:9" ht="24.75" customHeight="1" x14ac:dyDescent="0.2">
      <c r="E259" t="s">
        <v>94</v>
      </c>
      <c r="F259">
        <v>89</v>
      </c>
      <c r="G259">
        <v>2</v>
      </c>
      <c r="H259" s="1327"/>
      <c r="I259" s="1327"/>
    </row>
    <row r="272" spans="5:9" ht="19.5" customHeight="1" x14ac:dyDescent="0.2">
      <c r="H272" t="s">
        <v>332</v>
      </c>
      <c r="I272" s="1472" t="s">
        <v>344</v>
      </c>
    </row>
    <row r="273" spans="5:9" ht="18" customHeight="1" x14ac:dyDescent="0.2">
      <c r="E273" t="s">
        <v>94</v>
      </c>
      <c r="F273">
        <v>89</v>
      </c>
      <c r="G273">
        <v>2</v>
      </c>
      <c r="H273" t="s">
        <v>332</v>
      </c>
      <c r="I273" s="1472"/>
    </row>
    <row r="274" spans="5:9" ht="25.5" customHeight="1" x14ac:dyDescent="0.2">
      <c r="H274" t="s">
        <v>332</v>
      </c>
      <c r="I274" s="1472" t="s">
        <v>342</v>
      </c>
    </row>
    <row r="275" spans="5:9" ht="25.5" customHeight="1" x14ac:dyDescent="0.2">
      <c r="E275" t="s">
        <v>94</v>
      </c>
      <c r="F275">
        <v>57</v>
      </c>
      <c r="G275">
        <v>4</v>
      </c>
      <c r="H275" t="s">
        <v>332</v>
      </c>
      <c r="I275" s="1472"/>
    </row>
    <row r="310" spans="4:9" ht="9.9499999999999993" customHeight="1" x14ac:dyDescent="0.2">
      <c r="G310" t="s">
        <v>341</v>
      </c>
      <c r="I310" t="s">
        <v>340</v>
      </c>
    </row>
    <row r="313" spans="4:9" ht="9.9499999999999993" customHeight="1" x14ac:dyDescent="0.2">
      <c r="D313">
        <v>950</v>
      </c>
    </row>
    <row r="317" spans="4:9" ht="9.9499999999999993" customHeight="1" x14ac:dyDescent="0.2">
      <c r="G317" t="s">
        <v>338</v>
      </c>
    </row>
    <row r="319" spans="4:9" ht="9.9499999999999993" customHeight="1" x14ac:dyDescent="0.2">
      <c r="G319" t="s">
        <v>339</v>
      </c>
    </row>
    <row r="336" spans="10:10" ht="9.9499999999999993" customHeight="1" x14ac:dyDescent="0.2">
      <c r="J336">
        <v>18</v>
      </c>
    </row>
  </sheetData>
  <mergeCells count="209">
    <mergeCell ref="FD16:FE16"/>
    <mergeCell ref="FF16:FG16"/>
    <mergeCell ref="AQ64:AR64"/>
    <mergeCell ref="HN58:HW58"/>
    <mergeCell ref="B178:B179"/>
    <mergeCell ref="AQ71:AR71"/>
    <mergeCell ref="AQ58:AR58"/>
    <mergeCell ref="F94:F95"/>
    <mergeCell ref="G94:G95"/>
    <mergeCell ref="I166:I167"/>
    <mergeCell ref="I274:I275"/>
    <mergeCell ref="I49:I50"/>
    <mergeCell ref="H49:H50"/>
    <mergeCell ref="H75:H76"/>
    <mergeCell ref="H237:H238"/>
    <mergeCell ref="H249:H250"/>
    <mergeCell ref="H252:H253"/>
    <mergeCell ref="I272:I273"/>
    <mergeCell ref="H258:H259"/>
    <mergeCell ref="I258:I259"/>
    <mergeCell ref="I248:I250"/>
    <mergeCell ref="AQ66:AR66"/>
    <mergeCell ref="AQ57:AR57"/>
    <mergeCell ref="S28:T28"/>
    <mergeCell ref="Q29:S29"/>
    <mergeCell ref="AT15:AU17"/>
    <mergeCell ref="AB22:AD22"/>
    <mergeCell ref="S43:U43"/>
    <mergeCell ref="AQ17:AS17"/>
    <mergeCell ref="AP23:AR23"/>
    <mergeCell ref="BB19:BC19"/>
    <mergeCell ref="BI48:BJ48"/>
    <mergeCell ref="AN28:AO28"/>
    <mergeCell ref="Z23:AA23"/>
    <mergeCell ref="W45:Z45"/>
    <mergeCell ref="AN27:AO27"/>
    <mergeCell ref="AQ21:AR21"/>
    <mergeCell ref="CE31:CF31"/>
    <mergeCell ref="CM68:CN68"/>
    <mergeCell ref="CL61:CM61"/>
    <mergeCell ref="DH55:DI55"/>
    <mergeCell ref="CG30:CG31"/>
    <mergeCell ref="HD42:HF43"/>
    <mergeCell ref="HD32:HG33"/>
    <mergeCell ref="HF35:HG35"/>
    <mergeCell ref="GZ35:HA35"/>
    <mergeCell ref="EK43:EL44"/>
    <mergeCell ref="EC44:ED44"/>
    <mergeCell ref="FY40:FY41"/>
    <mergeCell ref="HU2:IC2"/>
    <mergeCell ref="FY25:GB26"/>
    <mergeCell ref="GS32:GW33"/>
    <mergeCell ref="GH32:GL33"/>
    <mergeCell ref="CH27:CI27"/>
    <mergeCell ref="EL32:EO33"/>
    <mergeCell ref="DU40:DU41"/>
    <mergeCell ref="EC40:EC41"/>
    <mergeCell ref="EX32:FA33"/>
    <mergeCell ref="FC4:FD9"/>
    <mergeCell ref="FE20:FF20"/>
    <mergeCell ref="FE7:FF7"/>
    <mergeCell ref="FC19:FD25"/>
    <mergeCell ref="FI24:FL25"/>
    <mergeCell ref="FU37:FW37"/>
    <mergeCell ref="FE14:FF14"/>
    <mergeCell ref="DD35:DE35"/>
    <mergeCell ref="FZ32:GD33"/>
    <mergeCell ref="HV3:IB3"/>
    <mergeCell ref="HO4:IC4"/>
    <mergeCell ref="HY32:IB33"/>
    <mergeCell ref="FJ2:FM3"/>
    <mergeCell ref="HD34:HE34"/>
    <mergeCell ref="HH36:HI36"/>
    <mergeCell ref="CB34:CC34"/>
    <mergeCell ref="CC35:CE35"/>
    <mergeCell ref="FH54:FJ54"/>
    <mergeCell ref="CF54:CG54"/>
    <mergeCell ref="CQ53:CR53"/>
    <mergeCell ref="CK45:CL45"/>
    <mergeCell ref="CZ45:DA45"/>
    <mergeCell ref="DE45:DF45"/>
    <mergeCell ref="CF48:CF49"/>
    <mergeCell ref="CN49:CN50"/>
    <mergeCell ref="DL45:DM45"/>
    <mergeCell ref="FC50:FF51"/>
    <mergeCell ref="EX35:EX36"/>
    <mergeCell ref="DU36:DU37"/>
    <mergeCell ref="FB45:FE45"/>
    <mergeCell ref="CG38:CG39"/>
    <mergeCell ref="DX42:DY42"/>
    <mergeCell ref="FD44:FE44"/>
    <mergeCell ref="CH53:CI53"/>
    <mergeCell ref="CE40:CF40"/>
    <mergeCell ref="CP44:CQ44"/>
    <mergeCell ref="CJ43:CJ44"/>
    <mergeCell ref="FF44:FG44"/>
    <mergeCell ref="EM44:EN44"/>
    <mergeCell ref="AT66:AU66"/>
    <mergeCell ref="BJ65:BJ66"/>
    <mergeCell ref="BV65:BW65"/>
    <mergeCell ref="CF57:CF58"/>
    <mergeCell ref="CS53:CT53"/>
    <mergeCell ref="CA45:CB45"/>
    <mergeCell ref="BK49:BK50"/>
    <mergeCell ref="BI56:BJ56"/>
    <mergeCell ref="CS47:CS48"/>
    <mergeCell ref="BE55:BF55"/>
    <mergeCell ref="CL52:CM52"/>
    <mergeCell ref="CD58:CE58"/>
    <mergeCell ref="CE55:CF55"/>
    <mergeCell ref="CQ47:CR47"/>
    <mergeCell ref="BK56:BL56"/>
    <mergeCell ref="AY45:AZ45"/>
    <mergeCell ref="BP37:BQ37"/>
    <mergeCell ref="BM44:BN44"/>
    <mergeCell ref="G41:H41"/>
    <mergeCell ref="DG40:DG41"/>
    <mergeCell ref="BW42:BW43"/>
    <mergeCell ref="BY40:BZ40"/>
    <mergeCell ref="BR42:BR43"/>
    <mergeCell ref="BT44:BU44"/>
    <mergeCell ref="BW40:BX40"/>
    <mergeCell ref="BP43:BQ43"/>
    <mergeCell ref="AT44:AU44"/>
    <mergeCell ref="AF42:AH42"/>
    <mergeCell ref="BR36:BR37"/>
    <mergeCell ref="BX38:BY38"/>
    <mergeCell ref="CN43:CN44"/>
    <mergeCell ref="GS25:GX26"/>
    <mergeCell ref="GE25:GH26"/>
    <mergeCell ref="DK52:DL52"/>
    <mergeCell ref="EV50:EY51"/>
    <mergeCell ref="FA48:FB48"/>
    <mergeCell ref="GH35:GJ35"/>
    <mergeCell ref="EY48:EZ48"/>
    <mergeCell ref="EY45:EZ45"/>
    <mergeCell ref="FP52:FQ52"/>
    <mergeCell ref="FU38:FV38"/>
    <mergeCell ref="GB27:GC27"/>
    <mergeCell ref="FC43:FC44"/>
    <mergeCell ref="DZ42:DZ43"/>
    <mergeCell ref="FJ46:FK48"/>
    <mergeCell ref="FH30:FI30"/>
    <mergeCell ref="EY44:EZ44"/>
    <mergeCell ref="GP38:GQ38"/>
    <mergeCell ref="FO39:FP39"/>
    <mergeCell ref="FO37:FQ37"/>
    <mergeCell ref="GS42:GV43"/>
    <mergeCell ref="GF42:GI43"/>
    <mergeCell ref="GK42:GP43"/>
    <mergeCell ref="FN40:FO40"/>
    <mergeCell ref="EO43:EP44"/>
    <mergeCell ref="EA40:EB40"/>
    <mergeCell ref="GC41:GI41"/>
    <mergeCell ref="HX42:HZ43"/>
    <mergeCell ref="HJ36:HN37"/>
    <mergeCell ref="HX37:HY37"/>
    <mergeCell ref="HT32:HU37"/>
    <mergeCell ref="HM42:HO43"/>
    <mergeCell ref="HI42:HK43"/>
    <mergeCell ref="HM40:HM41"/>
    <mergeCell ref="HG42:HH42"/>
    <mergeCell ref="HO36:HS36"/>
    <mergeCell ref="HN35:HP35"/>
    <mergeCell ref="DI69:DI70"/>
    <mergeCell ref="DC70:DD70"/>
    <mergeCell ref="CT67:CV68"/>
    <mergeCell ref="BU67:BV67"/>
    <mergeCell ref="BS69:BT69"/>
    <mergeCell ref="BT70:BV71"/>
    <mergeCell ref="EB69:EE70"/>
    <mergeCell ref="DM59:DQ60"/>
    <mergeCell ref="EF60:EG60"/>
    <mergeCell ref="DS63:DU64"/>
    <mergeCell ref="DI62:DI63"/>
    <mergeCell ref="DI65:DI66"/>
    <mergeCell ref="BY62:BZ62"/>
    <mergeCell ref="CN62:CN63"/>
    <mergeCell ref="DF65:DF66"/>
    <mergeCell ref="CC63:CD63"/>
    <mergeCell ref="BX63:BX64"/>
    <mergeCell ref="CO69:CP69"/>
    <mergeCell ref="CN70:CO70"/>
    <mergeCell ref="CL60:CM60"/>
    <mergeCell ref="CN67:CO67"/>
    <mergeCell ref="HO48:HZ49"/>
    <mergeCell ref="IC50:IH50"/>
    <mergeCell ref="BR74:BS74"/>
    <mergeCell ref="BP74:BQ74"/>
    <mergeCell ref="BK67:BM67"/>
    <mergeCell ref="BP69:BQ69"/>
    <mergeCell ref="BR75:BS75"/>
    <mergeCell ref="DX50:DY50"/>
    <mergeCell ref="EF48:EG48"/>
    <mergeCell ref="EF55:EG55"/>
    <mergeCell ref="EM54:EO59"/>
    <mergeCell ref="CJ75:CJ76"/>
    <mergeCell ref="CL74:CM74"/>
    <mergeCell ref="CT72:CV73"/>
    <mergeCell ref="DV75:DY76"/>
    <mergeCell ref="EB73:EE74"/>
    <mergeCell ref="EI56:EK56"/>
    <mergeCell ref="CN56:CN57"/>
    <mergeCell ref="EB64:EE65"/>
    <mergeCell ref="DV53:DX53"/>
    <mergeCell ref="CS52:CT52"/>
    <mergeCell ref="CD50:CE50"/>
    <mergeCell ref="EH60:EH61"/>
    <mergeCell ref="BR68:BR69"/>
  </mergeCells>
  <phoneticPr fontId="2" type="noConversion"/>
  <pageMargins left="0" right="0" top="0" bottom="0" header="0" footer="0"/>
  <pageSetup paperSize="9" scale="10" orientation="portrait" r:id="rId1"/>
  <headerFooter alignWithMargins="0"/>
  <colBreaks count="2" manualBreakCount="2">
    <brk id="72" max="335" man="1"/>
    <brk id="9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кот 6 сбыт 2024.04</vt:lpstr>
      <vt:lpstr>кот 2 сбыт 2024.04</vt:lpstr>
      <vt:lpstr>Схема №2</vt:lpstr>
    </vt:vector>
  </TitlesOfParts>
  <Company>MoBIL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Пользователь;Овсянкина С.С</dc:creator>
  <cp:lastModifiedBy>Григорьева Наталья Сергеевна</cp:lastModifiedBy>
  <cp:lastPrinted>2025-06-05T08:03:49Z</cp:lastPrinted>
  <dcterms:created xsi:type="dcterms:W3CDTF">2014-08-29T09:48:37Z</dcterms:created>
  <dcterms:modified xsi:type="dcterms:W3CDTF">2025-06-06T06:47:50Z</dcterms:modified>
</cp:coreProperties>
</file>