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5" yWindow="405" windowWidth="14520" windowHeight="5340" tabRatio="835" firstSheet="2" activeTab="2"/>
  </bookViews>
  <sheets>
    <sheet name="кот 6 сбыт 2024.04" sheetId="14" r:id="rId1"/>
    <sheet name="кот 2 сбыт 2024.04" sheetId="13" r:id="rId2"/>
    <sheet name="Схема №6" sheetId="3" r:id="rId3"/>
  </sheets>
  <definedNames>
    <definedName name="_xlnm._FilterDatabase" localSheetId="1" hidden="1">'кот 2 сбыт 2024.04'!$B$2:$K$37</definedName>
    <definedName name="_xlnm._FilterDatabase" localSheetId="0" hidden="1">'кот 6 сбыт 2024.04'!$A$2:$K$150</definedName>
  </definedNames>
  <calcPr calcId="145621"/>
</workbook>
</file>

<file path=xl/calcChain.xml><?xml version="1.0" encoding="utf-8"?>
<calcChain xmlns="http://schemas.openxmlformats.org/spreadsheetml/2006/main">
  <c r="B298" i="14" l="1"/>
  <c r="B296" i="14"/>
  <c r="F292" i="14"/>
  <c r="B292" i="14"/>
  <c r="F287" i="14"/>
  <c r="F286" i="14"/>
  <c r="F285" i="14"/>
  <c r="B285" i="14"/>
  <c r="F274" i="14"/>
  <c r="F273" i="14"/>
  <c r="F272" i="14"/>
  <c r="B272" i="14"/>
  <c r="F259" i="14"/>
  <c r="B258" i="14"/>
  <c r="U251" i="14"/>
  <c r="T251" i="14"/>
  <c r="S251" i="14"/>
  <c r="R251" i="14"/>
  <c r="V251" i="14" s="1"/>
  <c r="P251" i="14"/>
  <c r="O251" i="14"/>
  <c r="N251" i="14"/>
  <c r="G251" i="14"/>
  <c r="Q251" i="14" s="1"/>
  <c r="B251" i="14"/>
  <c r="V248" i="14"/>
  <c r="Q248" i="14"/>
  <c r="F248" i="14"/>
  <c r="B248" i="14"/>
  <c r="F207" i="14"/>
  <c r="B238" i="14" s="1"/>
  <c r="F220" i="14"/>
  <c r="F227" i="14"/>
  <c r="B233" i="14"/>
  <c r="B231" i="14"/>
  <c r="B227" i="14"/>
  <c r="F222" i="14"/>
  <c r="F221" i="14"/>
  <c r="B220" i="14"/>
  <c r="F209" i="14"/>
  <c r="F208" i="14"/>
  <c r="B207" i="14"/>
  <c r="T194" i="14"/>
  <c r="S194" i="14"/>
  <c r="Q194" i="14"/>
  <c r="P194" i="14"/>
  <c r="P195" i="14" s="1"/>
  <c r="U193" i="14"/>
  <c r="R193" i="14"/>
  <c r="U192" i="14"/>
  <c r="R192" i="14"/>
  <c r="U191" i="14"/>
  <c r="R191" i="14"/>
  <c r="F191" i="14"/>
  <c r="U190" i="14"/>
  <c r="R190" i="14"/>
  <c r="B190" i="14"/>
  <c r="U189" i="14"/>
  <c r="R189" i="14"/>
  <c r="U188" i="14"/>
  <c r="R188" i="14"/>
  <c r="U187" i="14"/>
  <c r="R187" i="14"/>
  <c r="U186" i="14"/>
  <c r="R186" i="14"/>
  <c r="B183" i="14"/>
  <c r="F180" i="14"/>
  <c r="B180" i="14"/>
  <c r="T179" i="14"/>
  <c r="T181" i="14" s="1"/>
  <c r="B179" i="14"/>
  <c r="Q178" i="14"/>
  <c r="K177" i="14"/>
  <c r="B176" i="14"/>
  <c r="F173" i="14"/>
  <c r="Q179" i="14"/>
  <c r="F172" i="14"/>
  <c r="B172" i="14"/>
  <c r="K175" i="14" s="1"/>
  <c r="B171" i="14"/>
  <c r="J169" i="14"/>
  <c r="W156" i="14"/>
  <c r="W154" i="14"/>
  <c r="AF151" i="14"/>
  <c r="AE151" i="14"/>
  <c r="AD151" i="14"/>
  <c r="AC151" i="14"/>
  <c r="Z151" i="14"/>
  <c r="Y151" i="14"/>
  <c r="X151" i="14"/>
  <c r="W151" i="14"/>
  <c r="V151" i="14"/>
  <c r="W152" i="14" s="1"/>
  <c r="U151" i="14"/>
  <c r="T151" i="14"/>
  <c r="S179" i="14" s="1"/>
  <c r="D151" i="14"/>
  <c r="C151" i="14"/>
  <c r="F118" i="14"/>
  <c r="F20" i="14"/>
  <c r="F151" i="14" s="1"/>
  <c r="K393" i="13"/>
  <c r="J393" i="13"/>
  <c r="I393" i="13"/>
  <c r="E393" i="13"/>
  <c r="D393" i="13"/>
  <c r="C393" i="13"/>
  <c r="B393" i="13"/>
  <c r="A393" i="13"/>
  <c r="L363" i="13"/>
  <c r="P359" i="13"/>
  <c r="O348" i="13"/>
  <c r="N348" i="13"/>
  <c r="M348" i="13"/>
  <c r="K348" i="13"/>
  <c r="B346" i="13"/>
  <c r="E343" i="13"/>
  <c r="D342" i="13"/>
  <c r="L330" i="13"/>
  <c r="H330" i="13"/>
  <c r="P327" i="13"/>
  <c r="D286" i="13" s="1"/>
  <c r="I323" i="13"/>
  <c r="O320" i="13"/>
  <c r="G320" i="13"/>
  <c r="B317" i="13"/>
  <c r="C322" i="13"/>
  <c r="E315" i="13"/>
  <c r="D289" i="13" s="1"/>
  <c r="K309" i="13"/>
  <c r="M308" i="13"/>
  <c r="W306" i="13"/>
  <c r="V306" i="13"/>
  <c r="D302" i="13"/>
  <c r="D290" i="13" s="1"/>
  <c r="I290" i="13" s="1"/>
  <c r="A302" i="13"/>
  <c r="N301" i="13"/>
  <c r="D282" i="13"/>
  <c r="F301" i="13"/>
  <c r="D291" i="13"/>
  <c r="I291" i="13" s="1"/>
  <c r="D322" i="13" s="1"/>
  <c r="E289" i="13"/>
  <c r="D288" i="13"/>
  <c r="I288" i="13"/>
  <c r="D287" i="13"/>
  <c r="I287" i="13"/>
  <c r="E286" i="13"/>
  <c r="D285" i="13"/>
  <c r="I285" i="13" s="1"/>
  <c r="E284" i="13"/>
  <c r="E321" i="13" s="1"/>
  <c r="E323" i="13" s="1"/>
  <c r="D284" i="13"/>
  <c r="E283" i="13"/>
  <c r="E320" i="13"/>
  <c r="D283" i="13"/>
  <c r="T281" i="13"/>
  <c r="S281" i="13"/>
  <c r="V280" i="13"/>
  <c r="T277" i="13"/>
  <c r="S277" i="13"/>
  <c r="S282" i="13" s="1"/>
  <c r="R277" i="13"/>
  <c r="Q277" i="13"/>
  <c r="R278" i="13" s="1"/>
  <c r="P277" i="13"/>
  <c r="T279" i="13" s="1"/>
  <c r="O277" i="13"/>
  <c r="O280" i="13" s="1"/>
  <c r="N277" i="13"/>
  <c r="O278" i="13" s="1"/>
  <c r="M277" i="13"/>
  <c r="L277" i="13"/>
  <c r="L281" i="13" s="1"/>
  <c r="D277" i="13"/>
  <c r="AE31" i="13"/>
  <c r="AD31" i="13"/>
  <c r="AC31" i="13"/>
  <c r="AB31" i="13"/>
  <c r="X31" i="13"/>
  <c r="Y30" i="13"/>
  <c r="AF30" i="13" s="1"/>
  <c r="Y29" i="13"/>
  <c r="AF29" i="13"/>
  <c r="Y28" i="13"/>
  <c r="AF28" i="13" s="1"/>
  <c r="AF27" i="13"/>
  <c r="AA26" i="13"/>
  <c r="AA31" i="13" s="1"/>
  <c r="Y26" i="13"/>
  <c r="AF26" i="13" s="1"/>
  <c r="Z25" i="13"/>
  <c r="Z31" i="13"/>
  <c r="Y25" i="13"/>
  <c r="AF25" i="13" s="1"/>
  <c r="Y24" i="13"/>
  <c r="AF24" i="13" s="1"/>
  <c r="AF31" i="13" s="1"/>
  <c r="AE37" i="13" s="1"/>
  <c r="Y23" i="13"/>
  <c r="AF22" i="13"/>
  <c r="AF20" i="13"/>
  <c r="AC17" i="13"/>
  <c r="AA17" i="13"/>
  <c r="Y17" i="13"/>
  <c r="W17" i="13"/>
  <c r="AC8" i="13"/>
  <c r="Y8" i="13"/>
  <c r="D352" i="13"/>
  <c r="B352" i="13" s="1"/>
  <c r="AA152" i="14"/>
  <c r="AF152" i="14"/>
  <c r="W158" i="14"/>
  <c r="U194" i="14"/>
  <c r="J396" i="13"/>
  <c r="B240" i="14"/>
  <c r="J168" i="14"/>
  <c r="B239" i="14"/>
  <c r="C242" i="14" s="1"/>
  <c r="Q254" i="14"/>
  <c r="U152" i="14"/>
  <c r="F231" i="14"/>
  <c r="J320" i="13"/>
  <c r="AF23" i="13"/>
  <c r="T282" i="13"/>
  <c r="R279" i="13"/>
  <c r="V281" i="13"/>
  <c r="M278" i="13"/>
  <c r="O281" i="13"/>
  <c r="I284" i="13"/>
  <c r="J322" i="13"/>
  <c r="I283" i="13"/>
  <c r="K288" i="13"/>
  <c r="E292" i="13"/>
  <c r="T283" i="13"/>
  <c r="D320" i="13"/>
  <c r="C320" i="13"/>
  <c r="S181" i="14" l="1"/>
  <c r="U181" i="14" s="1"/>
  <c r="U180" i="14"/>
  <c r="Y31" i="13"/>
  <c r="I289" i="13"/>
  <c r="AD152" i="14"/>
  <c r="Q257" i="14"/>
  <c r="P153" i="14"/>
  <c r="Q181" i="14"/>
  <c r="B237" i="14"/>
  <c r="R179" i="14"/>
  <c r="R181" i="14" s="1"/>
  <c r="S283" i="13"/>
  <c r="V283" i="13" s="1"/>
  <c r="V282" i="13"/>
  <c r="D292" i="13"/>
  <c r="I286" i="13"/>
  <c r="I293" i="13" s="1"/>
  <c r="J321" i="13"/>
  <c r="J323" i="13" s="1"/>
  <c r="I324" i="13" s="1"/>
  <c r="D321" i="13"/>
  <c r="AC32" i="13"/>
  <c r="AF32" i="13"/>
  <c r="I292" i="13"/>
  <c r="J292" i="13" s="1"/>
  <c r="L288" i="13"/>
  <c r="L290" i="13" s="1"/>
  <c r="L291" i="13" s="1"/>
  <c r="P179" i="14" l="1"/>
  <c r="P181" i="14" s="1"/>
  <c r="D323" i="13"/>
  <c r="D324" i="13" s="1"/>
  <c r="C321" i="13"/>
  <c r="C323" i="13" s="1"/>
  <c r="D326" i="13"/>
</calcChain>
</file>

<file path=xl/comments1.xml><?xml version="1.0" encoding="utf-8"?>
<comments xmlns="http://schemas.openxmlformats.org/spreadsheetml/2006/main">
  <authors>
    <author>Брынская Светлана Сергеевна</author>
    <author>Овсянкина Светлана Сергеевна</author>
  </authors>
  <commentList>
    <comment ref="B69" authorId="0">
      <text>
        <r>
          <rPr>
            <b/>
            <sz val="9"/>
            <color indexed="81"/>
            <rFont val="Tahoma"/>
            <family val="2"/>
            <charset val="204"/>
          </rPr>
          <t>Брынская Светлана Сергеевна:</t>
        </r>
        <r>
          <rPr>
            <sz val="9"/>
            <color indexed="81"/>
            <rFont val="Tahoma"/>
            <family val="2"/>
            <charset val="204"/>
          </rPr>
          <t xml:space="preserve">
полипропелен</t>
        </r>
      </text>
    </comment>
    <comment ref="F123" authorId="1">
      <text>
        <r>
          <rPr>
            <b/>
            <sz val="9"/>
            <color indexed="81"/>
            <rFont val="Tahoma"/>
            <family val="2"/>
            <charset val="204"/>
          </rPr>
          <t>Овсянкина Светлана Сергеевна:</t>
        </r>
        <r>
          <rPr>
            <sz val="9"/>
            <color indexed="81"/>
            <rFont val="Tahoma"/>
            <family val="2"/>
            <charset val="204"/>
          </rPr>
          <t xml:space="preserve">
было 332, откл.</t>
        </r>
      </text>
    </comment>
    <comment ref="F129" authorId="1">
      <text>
        <r>
          <rPr>
            <b/>
            <sz val="9"/>
            <color indexed="81"/>
            <rFont val="Tahoma"/>
            <family val="2"/>
            <charset val="204"/>
          </rPr>
          <t>Овсянкина Светлана Сергеевна:</t>
        </r>
        <r>
          <rPr>
            <sz val="9"/>
            <color indexed="81"/>
            <rFont val="Tahoma"/>
            <family val="2"/>
            <charset val="204"/>
          </rPr>
          <t xml:space="preserve">
было 44м, откл.</t>
        </r>
      </text>
    </comment>
    <comment ref="F131" authorId="1">
      <text>
        <r>
          <rPr>
            <b/>
            <sz val="9"/>
            <color indexed="81"/>
            <rFont val="Tahoma"/>
            <family val="2"/>
            <charset val="204"/>
          </rPr>
          <t>Овсянкина Светлана Сергеевна:</t>
        </r>
        <r>
          <rPr>
            <sz val="9"/>
            <color indexed="81"/>
            <rFont val="Tahoma"/>
            <family val="2"/>
            <charset val="204"/>
          </rPr>
          <t xml:space="preserve">
было 117, откл.</t>
        </r>
      </text>
    </comment>
    <comment ref="F135" authorId="1">
      <text>
        <r>
          <rPr>
            <b/>
            <sz val="9"/>
            <color indexed="81"/>
            <rFont val="Tahoma"/>
            <family val="2"/>
            <charset val="204"/>
          </rPr>
          <t>Овсянкина Светлана Сергеевна:</t>
        </r>
        <r>
          <rPr>
            <sz val="9"/>
            <color indexed="81"/>
            <rFont val="Tahoma"/>
            <family val="2"/>
            <charset val="204"/>
          </rPr>
          <t xml:space="preserve">
было 12, откл.</t>
        </r>
      </text>
    </comment>
    <comment ref="A200" authorId="0">
      <text>
        <r>
          <rPr>
            <b/>
            <sz val="9"/>
            <color indexed="81"/>
            <rFont val="Tahoma"/>
            <family val="2"/>
            <charset val="204"/>
          </rPr>
          <t>Брынская Светлана Сергеевна:</t>
        </r>
        <r>
          <rPr>
            <sz val="9"/>
            <color indexed="81"/>
            <rFont val="Tahoma"/>
            <family val="2"/>
            <charset val="204"/>
          </rPr>
          <t xml:space="preserve">
труба отопления Ду108 заменен на трубу полипропелен диаметром 90. Перенесена запись в  Ду89</t>
        </r>
      </text>
    </comment>
  </commentList>
</comments>
</file>

<file path=xl/comments2.xml><?xml version="1.0" encoding="utf-8"?>
<comments xmlns="http://schemas.openxmlformats.org/spreadsheetml/2006/main">
  <authors>
    <author>Овсянкина Светлана Сергеевна</author>
    <author>Брынская С.С.</author>
    <author>Брынская Светлана Сергеевна</author>
  </authors>
  <commentList>
    <comment ref="D5" authorId="0">
      <text>
        <r>
          <rPr>
            <b/>
            <sz val="9"/>
            <color indexed="81"/>
            <rFont val="Tahoma"/>
            <family val="2"/>
            <charset val="204"/>
          </rPr>
          <t>Овсянкина Светлана Сергеевна:</t>
        </r>
        <r>
          <rPr>
            <sz val="9"/>
            <color indexed="81"/>
            <rFont val="Tahoma"/>
            <family val="2"/>
            <charset val="204"/>
          </rPr>
          <t xml:space="preserve">
было 32м</t>
        </r>
      </text>
    </comment>
    <comment ref="Y7" authorId="0">
      <text>
        <r>
          <rPr>
            <b/>
            <sz val="9"/>
            <color indexed="81"/>
            <rFont val="Tahoma"/>
            <family val="2"/>
            <charset val="204"/>
          </rPr>
          <t>Овсянкина Светлана Сергеевна:</t>
        </r>
        <r>
          <rPr>
            <sz val="9"/>
            <color indexed="81"/>
            <rFont val="Tahoma"/>
            <family val="2"/>
            <charset val="204"/>
          </rPr>
          <t xml:space="preserve">
4 м ремонт</t>
        </r>
      </text>
    </comment>
    <comment ref="C11" authorId="1">
      <text>
        <r>
          <rPr>
            <b/>
            <sz val="9"/>
            <color indexed="81"/>
            <rFont val="Tahoma"/>
            <family val="2"/>
            <charset val="204"/>
          </rPr>
          <t>Брынская С.С.:</t>
        </r>
        <r>
          <rPr>
            <sz val="9"/>
            <color indexed="81"/>
            <rFont val="Tahoma"/>
            <family val="2"/>
            <charset val="204"/>
          </rPr>
          <t xml:space="preserve">
или 42???</t>
        </r>
      </text>
    </comment>
    <comment ref="D13" authorId="0">
      <text>
        <r>
          <rPr>
            <b/>
            <sz val="9"/>
            <color indexed="81"/>
            <rFont val="Tahoma"/>
            <family val="2"/>
            <charset val="204"/>
          </rPr>
          <t>Овсянкина Светлана Сергеевна:</t>
        </r>
        <r>
          <rPr>
            <sz val="9"/>
            <color indexed="81"/>
            <rFont val="Tahoma"/>
            <family val="2"/>
            <charset val="204"/>
          </rPr>
          <t xml:space="preserve">
было 68м</t>
        </r>
      </text>
    </comment>
    <comment ref="D15" authorId="0">
      <text>
        <r>
          <rPr>
            <b/>
            <sz val="9"/>
            <color indexed="81"/>
            <rFont val="Tahoma"/>
            <family val="2"/>
            <charset val="204"/>
          </rPr>
          <t>Овсянкина Светлана Сергеевна:</t>
        </r>
        <r>
          <rPr>
            <sz val="9"/>
            <color indexed="81"/>
            <rFont val="Tahoma"/>
            <family val="2"/>
            <charset val="204"/>
          </rPr>
          <t xml:space="preserve">
было 90м</t>
        </r>
      </text>
    </comment>
    <comment ref="D17" authorId="0">
      <text>
        <r>
          <rPr>
            <b/>
            <sz val="9"/>
            <color indexed="81"/>
            <rFont val="Tahoma"/>
            <family val="2"/>
            <charset val="204"/>
          </rPr>
          <t>Овсянкина Светлана Сергеевна:</t>
        </r>
        <r>
          <rPr>
            <sz val="9"/>
            <color indexed="81"/>
            <rFont val="Tahoma"/>
            <family val="2"/>
            <charset val="204"/>
          </rPr>
          <t xml:space="preserve">
было 4м</t>
        </r>
      </text>
    </comment>
    <comment ref="D19" authorId="0">
      <text>
        <r>
          <rPr>
            <b/>
            <sz val="9"/>
            <color indexed="81"/>
            <rFont val="Tahoma"/>
            <family val="2"/>
            <charset val="204"/>
          </rPr>
          <t>Овсянкина Светлана Сергеевна:</t>
        </r>
        <r>
          <rPr>
            <sz val="9"/>
            <color indexed="81"/>
            <rFont val="Tahoma"/>
            <family val="2"/>
            <charset val="204"/>
          </rPr>
          <t xml:space="preserve">
было 8м</t>
        </r>
      </text>
    </comment>
    <comment ref="D22" authorId="0">
      <text>
        <r>
          <rPr>
            <b/>
            <sz val="9"/>
            <color indexed="81"/>
            <rFont val="Tahoma"/>
            <family val="2"/>
            <charset val="204"/>
          </rPr>
          <t>Овсянкина Светлана Сергеевна:</t>
        </r>
        <r>
          <rPr>
            <sz val="9"/>
            <color indexed="81"/>
            <rFont val="Tahoma"/>
            <family val="2"/>
            <charset val="204"/>
          </rPr>
          <t xml:space="preserve">
было 19м</t>
        </r>
      </text>
    </comment>
    <comment ref="D24" authorId="0">
      <text>
        <r>
          <rPr>
            <b/>
            <sz val="9"/>
            <color indexed="81"/>
            <rFont val="Tahoma"/>
            <family val="2"/>
            <charset val="204"/>
          </rPr>
          <t>Овсянкина Светлана Сергеевна:</t>
        </r>
        <r>
          <rPr>
            <sz val="9"/>
            <color indexed="81"/>
            <rFont val="Tahoma"/>
            <family val="2"/>
            <charset val="204"/>
          </rPr>
          <t xml:space="preserve">
было 69м</t>
        </r>
      </text>
    </comment>
    <comment ref="D28" authorId="0">
      <text>
        <r>
          <rPr>
            <b/>
            <sz val="9"/>
            <color indexed="81"/>
            <rFont val="Tahoma"/>
            <family val="2"/>
            <charset val="204"/>
          </rPr>
          <t>Овсянкина Светлана Сергеевна:</t>
        </r>
        <r>
          <rPr>
            <sz val="9"/>
            <color indexed="81"/>
            <rFont val="Tahoma"/>
            <family val="2"/>
            <charset val="204"/>
          </rPr>
          <t xml:space="preserve">
было 23м</t>
        </r>
      </text>
    </comment>
    <comment ref="D32" authorId="0">
      <text>
        <r>
          <rPr>
            <b/>
            <sz val="9"/>
            <color indexed="81"/>
            <rFont val="Tahoma"/>
            <family val="2"/>
            <charset val="204"/>
          </rPr>
          <t>Овсянкина Светлана Сергеевна:</t>
        </r>
        <r>
          <rPr>
            <sz val="9"/>
            <color indexed="81"/>
            <rFont val="Tahoma"/>
            <family val="2"/>
            <charset val="204"/>
          </rPr>
          <t xml:space="preserve">
было 23м</t>
        </r>
      </text>
    </comment>
    <comment ref="D35" authorId="0">
      <text>
        <r>
          <rPr>
            <b/>
            <sz val="9"/>
            <color indexed="81"/>
            <rFont val="Tahoma"/>
            <family val="2"/>
            <charset val="204"/>
          </rPr>
          <t>Овсянкина Светлана Сергеевна:</t>
        </r>
        <r>
          <rPr>
            <sz val="9"/>
            <color indexed="81"/>
            <rFont val="Tahoma"/>
            <family val="2"/>
            <charset val="204"/>
          </rPr>
          <t xml:space="preserve">
было 30м</t>
        </r>
      </text>
    </comment>
    <comment ref="D37" authorId="0">
      <text>
        <r>
          <rPr>
            <b/>
            <sz val="9"/>
            <color indexed="81"/>
            <rFont val="Tahoma"/>
            <family val="2"/>
            <charset val="204"/>
          </rPr>
          <t>Овсянкина Светлана Сергеевна:</t>
        </r>
        <r>
          <rPr>
            <sz val="9"/>
            <color indexed="81"/>
            <rFont val="Tahoma"/>
            <family val="2"/>
            <charset val="204"/>
          </rPr>
          <t xml:space="preserve">
было 46м</t>
        </r>
      </text>
    </comment>
    <comment ref="C54" authorId="2">
      <text>
        <r>
          <rPr>
            <b/>
            <sz val="9"/>
            <color indexed="81"/>
            <rFont val="Tahoma"/>
            <family val="2"/>
            <charset val="204"/>
          </rPr>
          <t>Брынская Светлана Сергеевна:</t>
        </r>
        <r>
          <rPr>
            <sz val="9"/>
            <color indexed="81"/>
            <rFont val="Tahoma"/>
            <family val="2"/>
            <charset val="204"/>
          </rPr>
          <t xml:space="preserve">
изм. 16.10.2018г. Перемерили</t>
        </r>
      </text>
    </comment>
    <comment ref="D59" authorId="1">
      <text>
        <r>
          <rPr>
            <b/>
            <sz val="9"/>
            <color indexed="81"/>
            <rFont val="Tahoma"/>
            <family val="2"/>
            <charset val="204"/>
          </rPr>
          <t>Брынская С.С.:</t>
        </r>
        <r>
          <rPr>
            <sz val="9"/>
            <color indexed="81"/>
            <rFont val="Tahoma"/>
            <family val="2"/>
            <charset val="204"/>
          </rPr>
          <t xml:space="preserve">
17+16+18=51</t>
        </r>
      </text>
    </comment>
    <comment ref="D61" authorId="1">
      <text>
        <r>
          <rPr>
            <b/>
            <sz val="9"/>
            <color indexed="81"/>
            <rFont val="Tahoma"/>
            <family val="2"/>
            <charset val="204"/>
          </rPr>
          <t>Брынская С.С.:</t>
        </r>
        <r>
          <rPr>
            <sz val="9"/>
            <color indexed="81"/>
            <rFont val="Tahoma"/>
            <family val="2"/>
            <charset val="204"/>
          </rPr>
          <t xml:space="preserve">
14+73+18=105</t>
        </r>
      </text>
    </comment>
    <comment ref="D70" authorId="0">
      <text>
        <r>
          <rPr>
            <b/>
            <sz val="9"/>
            <color indexed="81"/>
            <rFont val="Tahoma"/>
            <family val="2"/>
            <charset val="204"/>
          </rPr>
          <t>Овсянкина Светлана Сергеевна:</t>
        </r>
        <r>
          <rPr>
            <sz val="9"/>
            <color indexed="81"/>
            <rFont val="Tahoma"/>
            <family val="2"/>
            <charset val="204"/>
          </rPr>
          <t xml:space="preserve">
было 26м</t>
        </r>
      </text>
    </comment>
    <comment ref="D73" authorId="0">
      <text>
        <r>
          <rPr>
            <b/>
            <sz val="9"/>
            <color indexed="81"/>
            <rFont val="Tahoma"/>
            <family val="2"/>
            <charset val="204"/>
          </rPr>
          <t>Овсянкина Светлана Сергеевна:</t>
        </r>
        <r>
          <rPr>
            <sz val="9"/>
            <color indexed="81"/>
            <rFont val="Tahoma"/>
            <family val="2"/>
            <charset val="204"/>
          </rPr>
          <t xml:space="preserve">
было 30м</t>
        </r>
      </text>
    </comment>
    <comment ref="D102" authorId="0">
      <text>
        <r>
          <rPr>
            <b/>
            <sz val="9"/>
            <color indexed="81"/>
            <rFont val="Tahoma"/>
            <family val="2"/>
            <charset val="204"/>
          </rPr>
          <t>Овсянкина Светлана Сергеевна:</t>
        </r>
        <r>
          <rPr>
            <sz val="9"/>
            <color indexed="81"/>
            <rFont val="Tahoma"/>
            <family val="2"/>
            <charset val="204"/>
          </rPr>
          <t xml:space="preserve">
было 14м</t>
        </r>
      </text>
    </comment>
    <comment ref="D103" authorId="0">
      <text>
        <r>
          <rPr>
            <b/>
            <sz val="9"/>
            <color indexed="81"/>
            <rFont val="Tahoma"/>
            <family val="2"/>
            <charset val="204"/>
          </rPr>
          <t>Овсянкина Светлана Сергеевна:</t>
        </r>
        <r>
          <rPr>
            <sz val="9"/>
            <color indexed="81"/>
            <rFont val="Tahoma"/>
            <family val="2"/>
            <charset val="204"/>
          </rPr>
          <t xml:space="preserve">
было 30м</t>
        </r>
      </text>
    </comment>
    <comment ref="D104" authorId="0">
      <text>
        <r>
          <rPr>
            <b/>
            <sz val="9"/>
            <color indexed="81"/>
            <rFont val="Tahoma"/>
            <family val="2"/>
            <charset val="204"/>
          </rPr>
          <t>Овсянкина Светлана Сергеевна:</t>
        </r>
        <r>
          <rPr>
            <sz val="9"/>
            <color indexed="81"/>
            <rFont val="Tahoma"/>
            <family val="2"/>
            <charset val="204"/>
          </rPr>
          <t xml:space="preserve">
было 40м</t>
        </r>
      </text>
    </comment>
    <comment ref="C128" authorId="0">
      <text>
        <r>
          <rPr>
            <b/>
            <sz val="9"/>
            <color indexed="81"/>
            <rFont val="Tahoma"/>
            <family val="2"/>
            <charset val="204"/>
          </rPr>
          <t>Овсянкина Светлана Сергеевна:</t>
        </r>
        <r>
          <rPr>
            <sz val="9"/>
            <color indexed="81"/>
            <rFont val="Tahoma"/>
            <family val="2"/>
            <charset val="204"/>
          </rPr>
          <t xml:space="preserve">
может Ду108???</t>
        </r>
      </text>
    </comment>
    <comment ref="Q135" authorId="2">
      <text>
        <r>
          <rPr>
            <b/>
            <sz val="9"/>
            <color indexed="81"/>
            <rFont val="Tahoma"/>
            <family val="2"/>
            <charset val="204"/>
          </rPr>
          <t>Брынская Светлана Сергеевна:</t>
        </r>
        <r>
          <rPr>
            <sz val="9"/>
            <color indexed="81"/>
            <rFont val="Tahoma"/>
            <family val="2"/>
            <charset val="204"/>
          </rPr>
          <t xml:space="preserve">
бесхозные сети</t>
        </r>
      </text>
    </comment>
    <comment ref="D152" authorId="2">
      <text>
        <r>
          <rPr>
            <b/>
            <sz val="9"/>
            <color indexed="81"/>
            <rFont val="Tahoma"/>
            <family val="2"/>
            <charset val="204"/>
          </rPr>
          <t>Брынская Светлана Сергеевна:</t>
        </r>
        <r>
          <rPr>
            <sz val="9"/>
            <color indexed="81"/>
            <rFont val="Tahoma"/>
            <family val="2"/>
            <charset val="204"/>
          </rPr>
          <t xml:space="preserve">
было 23м</t>
        </r>
      </text>
    </comment>
    <comment ref="D154" authorId="2">
      <text>
        <r>
          <rPr>
            <b/>
            <sz val="9"/>
            <color indexed="81"/>
            <rFont val="Tahoma"/>
            <family val="2"/>
            <charset val="204"/>
          </rPr>
          <t>Брынская Светлана Сергеевна:</t>
        </r>
        <r>
          <rPr>
            <sz val="9"/>
            <color indexed="81"/>
            <rFont val="Tahoma"/>
            <family val="2"/>
            <charset val="204"/>
          </rPr>
          <t xml:space="preserve">
было 9м</t>
        </r>
      </text>
    </comment>
    <comment ref="D155" authorId="2">
      <text>
        <r>
          <rPr>
            <b/>
            <sz val="9"/>
            <color indexed="81"/>
            <rFont val="Tahoma"/>
            <family val="2"/>
            <charset val="204"/>
          </rPr>
          <t>Брынская Светлана Сергеевна:</t>
        </r>
        <r>
          <rPr>
            <sz val="9"/>
            <color indexed="81"/>
            <rFont val="Tahoma"/>
            <family val="2"/>
            <charset val="204"/>
          </rPr>
          <t xml:space="preserve">
было 47м</t>
        </r>
      </text>
    </comment>
    <comment ref="S156" authorId="2">
      <text>
        <r>
          <rPr>
            <b/>
            <sz val="9"/>
            <color indexed="81"/>
            <rFont val="Tahoma"/>
            <family val="2"/>
            <charset val="204"/>
          </rPr>
          <t>Брынская Светлана Сергеевна:</t>
        </r>
        <r>
          <rPr>
            <sz val="9"/>
            <color indexed="81"/>
            <rFont val="Tahoma"/>
            <family val="2"/>
            <charset val="204"/>
          </rPr>
          <t xml:space="preserve">
уточнить д-р трубы</t>
        </r>
      </text>
    </comment>
    <comment ref="C180" authorId="2">
      <text>
        <r>
          <rPr>
            <b/>
            <sz val="9"/>
            <color indexed="81"/>
            <rFont val="Tahoma"/>
            <family val="2"/>
            <charset val="204"/>
          </rPr>
          <t>Брынская Светлана Сергеевна:</t>
        </r>
        <r>
          <rPr>
            <sz val="9"/>
            <color indexed="81"/>
            <rFont val="Tahoma"/>
            <family val="2"/>
            <charset val="204"/>
          </rPr>
          <t xml:space="preserve">
уточнить д-р трубы</t>
        </r>
      </text>
    </comment>
    <comment ref="C184" authorId="2">
      <text>
        <r>
          <rPr>
            <b/>
            <sz val="9"/>
            <color indexed="81"/>
            <rFont val="Tahoma"/>
            <family val="2"/>
            <charset val="204"/>
          </rPr>
          <t>Брынская Светлана Сергеевна:</t>
        </r>
        <r>
          <rPr>
            <sz val="9"/>
            <color indexed="81"/>
            <rFont val="Tahoma"/>
            <family val="2"/>
            <charset val="204"/>
          </rPr>
          <t xml:space="preserve">
уточнить д-р трубы</t>
        </r>
      </text>
    </comment>
    <comment ref="D197" authorId="2">
      <text>
        <r>
          <rPr>
            <b/>
            <sz val="9"/>
            <color indexed="81"/>
            <rFont val="Tahoma"/>
            <family val="2"/>
            <charset val="204"/>
          </rPr>
          <t>Брынская Светлана Сергеевна:</t>
        </r>
        <r>
          <rPr>
            <sz val="9"/>
            <color indexed="81"/>
            <rFont val="Tahoma"/>
            <family val="2"/>
            <charset val="204"/>
          </rPr>
          <t xml:space="preserve">
35м, откл. В связи с пожаром</t>
        </r>
      </text>
    </comment>
    <comment ref="C199" authorId="2">
      <text>
        <r>
          <rPr>
            <b/>
            <sz val="9"/>
            <color indexed="81"/>
            <rFont val="Tahoma"/>
            <family val="2"/>
            <charset val="204"/>
          </rPr>
          <t>Брынская Светлана Сергеевна:</t>
        </r>
        <r>
          <rPr>
            <sz val="9"/>
            <color indexed="81"/>
            <rFont val="Tahoma"/>
            <family val="2"/>
            <charset val="204"/>
          </rPr>
          <t xml:space="preserve">
уточниить д-р трубы</t>
        </r>
      </text>
    </comment>
    <comment ref="D199" authorId="2">
      <text>
        <r>
          <rPr>
            <b/>
            <sz val="9"/>
            <color indexed="81"/>
            <rFont val="Tahoma"/>
            <family val="2"/>
            <charset val="204"/>
          </rPr>
          <t>Брынская Светлана Сергеевна:</t>
        </r>
        <r>
          <rPr>
            <sz val="9"/>
            <color indexed="81"/>
            <rFont val="Tahoma"/>
            <family val="2"/>
            <charset val="204"/>
          </rPr>
          <t xml:space="preserve">
37м откл. В связи с пожаром. Возможно подключение</t>
        </r>
      </text>
    </comment>
    <comment ref="D244" authorId="2">
      <text>
        <r>
          <rPr>
            <b/>
            <sz val="9"/>
            <color indexed="81"/>
            <rFont val="Tahoma"/>
            <family val="2"/>
            <charset val="204"/>
          </rPr>
          <t>Брынская Светлана Сергеевна:</t>
        </r>
        <r>
          <rPr>
            <sz val="9"/>
            <color indexed="81"/>
            <rFont val="Tahoma"/>
            <family val="2"/>
            <charset val="204"/>
          </rPr>
          <t xml:space="preserve">
было 25, изм. теплотрасса</t>
        </r>
      </text>
    </comment>
    <comment ref="D284" authorId="2">
      <text>
        <r>
          <rPr>
            <b/>
            <sz val="9"/>
            <color indexed="81"/>
            <rFont val="Tahoma"/>
            <family val="2"/>
            <charset val="204"/>
          </rPr>
          <t>Брынская Светлана Сергеевна:</t>
        </r>
        <r>
          <rPr>
            <sz val="9"/>
            <color indexed="81"/>
            <rFont val="Tahoma"/>
            <family val="2"/>
            <charset val="204"/>
          </rPr>
          <t xml:space="preserve">
в т.ч. 1-трубн - 39м</t>
        </r>
      </text>
    </comment>
    <comment ref="D298" authorId="2">
      <text>
        <r>
          <rPr>
            <b/>
            <sz val="9"/>
            <color indexed="81"/>
            <rFont val="Tahoma"/>
            <family val="2"/>
            <charset val="204"/>
          </rPr>
          <t>Брынская Светлана Сергеевна:</t>
        </r>
        <r>
          <rPr>
            <sz val="9"/>
            <color indexed="81"/>
            <rFont val="Tahoma"/>
            <family val="2"/>
            <charset val="204"/>
          </rPr>
          <t xml:space="preserve">
50,5+18 (ТК63-ТК72)</t>
        </r>
      </text>
    </comment>
    <comment ref="O299" authorId="2">
      <text>
        <r>
          <rPr>
            <b/>
            <sz val="9"/>
            <color indexed="81"/>
            <rFont val="Tahoma"/>
            <family val="2"/>
            <charset val="204"/>
          </rPr>
          <t>Брынская Светлана Сергеевна:</t>
        </r>
        <r>
          <rPr>
            <sz val="9"/>
            <color indexed="81"/>
            <rFont val="Tahoma"/>
            <family val="2"/>
            <charset val="204"/>
          </rPr>
          <t xml:space="preserve">
37м откл. В связи с пожаром. Возможно подключение</t>
        </r>
      </text>
    </comment>
    <comment ref="M303" authorId="2">
      <text>
        <r>
          <rPr>
            <b/>
            <sz val="9"/>
            <color indexed="81"/>
            <rFont val="Tahoma"/>
            <family val="2"/>
            <charset val="204"/>
          </rPr>
          <t>Брынская Светлана Сергеевна:</t>
        </r>
        <r>
          <rPr>
            <sz val="9"/>
            <color indexed="81"/>
            <rFont val="Tahoma"/>
            <family val="2"/>
            <charset val="204"/>
          </rPr>
          <t xml:space="preserve">
надземная</t>
        </r>
      </text>
    </comment>
    <comment ref="L304" authorId="2">
      <text>
        <r>
          <rPr>
            <b/>
            <sz val="9"/>
            <color indexed="81"/>
            <rFont val="Tahoma"/>
            <family val="2"/>
            <charset val="204"/>
          </rPr>
          <t>Брынская Светлана Сергеевна:</t>
        </r>
        <r>
          <rPr>
            <sz val="9"/>
            <color indexed="81"/>
            <rFont val="Tahoma"/>
            <family val="2"/>
            <charset val="204"/>
          </rPr>
          <t xml:space="preserve">
надземная</t>
        </r>
      </text>
    </comment>
    <comment ref="P305" authorId="2">
      <text>
        <r>
          <rPr>
            <b/>
            <sz val="9"/>
            <color indexed="81"/>
            <rFont val="Tahoma"/>
            <family val="2"/>
            <charset val="204"/>
          </rPr>
          <t>Брынская Светлана Сергеевна:</t>
        </r>
        <r>
          <rPr>
            <sz val="9"/>
            <color indexed="81"/>
            <rFont val="Tahoma"/>
            <family val="2"/>
            <charset val="204"/>
          </rPr>
          <t xml:space="preserve">
надземная</t>
        </r>
      </text>
    </comment>
    <comment ref="O306" authorId="2">
      <text>
        <r>
          <rPr>
            <b/>
            <sz val="9"/>
            <color indexed="81"/>
            <rFont val="Tahoma"/>
            <family val="2"/>
            <charset val="204"/>
          </rPr>
          <t>Брынская Светлана Сергеевна:</t>
        </r>
        <r>
          <rPr>
            <sz val="9"/>
            <color indexed="81"/>
            <rFont val="Tahoma"/>
            <family val="2"/>
            <charset val="204"/>
          </rPr>
          <t xml:space="preserve">
надземная</t>
        </r>
      </text>
    </comment>
    <comment ref="E308" authorId="2">
      <text>
        <r>
          <rPr>
            <b/>
            <sz val="9"/>
            <color indexed="81"/>
            <rFont val="Tahoma"/>
            <family val="2"/>
            <charset val="204"/>
          </rPr>
          <t>Брынская Светлана Сергеевна: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P308" authorId="2">
      <text>
        <r>
          <rPr>
            <b/>
            <sz val="9"/>
            <color indexed="81"/>
            <rFont val="Tahoma"/>
            <family val="2"/>
            <charset val="204"/>
          </rPr>
          <t>Брынская Светлана Сергеевна:</t>
        </r>
        <r>
          <rPr>
            <sz val="9"/>
            <color indexed="81"/>
            <rFont val="Tahoma"/>
            <family val="2"/>
            <charset val="204"/>
          </rPr>
          <t xml:space="preserve">
35м откл., пожар, возможно подключение</t>
        </r>
      </text>
    </comment>
    <comment ref="L309" authorId="2">
      <text>
        <r>
          <rPr>
            <b/>
            <sz val="9"/>
            <color indexed="81"/>
            <rFont val="Tahoma"/>
            <family val="2"/>
            <charset val="204"/>
          </rPr>
          <t>Брынская Светлана Сергеевна:</t>
        </r>
        <r>
          <rPr>
            <sz val="9"/>
            <color indexed="81"/>
            <rFont val="Tahoma"/>
            <family val="2"/>
            <charset val="204"/>
          </rPr>
          <t xml:space="preserve">
надземная</t>
        </r>
      </text>
    </comment>
    <comment ref="P309" authorId="2">
      <text>
        <r>
          <rPr>
            <b/>
            <sz val="9"/>
            <color indexed="81"/>
            <rFont val="Tahoma"/>
            <family val="2"/>
            <charset val="204"/>
          </rPr>
          <t>Брынская Светлана Сергеевна:</t>
        </r>
        <r>
          <rPr>
            <sz val="9"/>
            <color indexed="81"/>
            <rFont val="Tahoma"/>
            <family val="2"/>
            <charset val="204"/>
          </rPr>
          <t xml:space="preserve">
37 м откл., пожар. Возможно подключение</t>
        </r>
      </text>
    </comment>
    <comment ref="E312" authorId="2">
      <text>
        <r>
          <rPr>
            <b/>
            <sz val="9"/>
            <color indexed="81"/>
            <rFont val="Tahoma"/>
            <family val="2"/>
            <charset val="204"/>
          </rPr>
          <t>Брынская Светлана Сергеевна:</t>
        </r>
        <r>
          <rPr>
            <sz val="9"/>
            <color indexed="81"/>
            <rFont val="Tahoma"/>
            <family val="2"/>
            <charset val="204"/>
          </rPr>
          <t xml:space="preserve">
надземная</t>
        </r>
      </text>
    </comment>
    <comment ref="L317" authorId="2">
      <text>
        <r>
          <rPr>
            <b/>
            <sz val="9"/>
            <color indexed="81"/>
            <rFont val="Tahoma"/>
            <family val="2"/>
            <charset val="204"/>
          </rPr>
          <t>Брынская Светлана Сергеевна:</t>
        </r>
        <r>
          <rPr>
            <sz val="9"/>
            <color indexed="81"/>
            <rFont val="Tahoma"/>
            <family val="2"/>
            <charset val="204"/>
          </rPr>
          <t xml:space="preserve">
1-трубн.</t>
        </r>
      </text>
    </comment>
    <comment ref="L318" authorId="2">
      <text>
        <r>
          <rPr>
            <b/>
            <sz val="9"/>
            <color indexed="81"/>
            <rFont val="Tahoma"/>
            <family val="2"/>
            <charset val="204"/>
          </rPr>
          <t>Брынская Светлана Сергеевна:</t>
        </r>
        <r>
          <rPr>
            <sz val="9"/>
            <color indexed="81"/>
            <rFont val="Tahoma"/>
            <family val="2"/>
            <charset val="204"/>
          </rPr>
          <t xml:space="preserve">
1-трубн.</t>
        </r>
      </text>
    </comment>
    <comment ref="D321" authorId="2">
      <text>
        <r>
          <rPr>
            <b/>
            <sz val="9"/>
            <color indexed="81"/>
            <rFont val="Tahoma"/>
            <family val="2"/>
            <charset val="204"/>
          </rPr>
          <t>Брынская Светлана Сергеевна:</t>
        </r>
        <r>
          <rPr>
            <sz val="9"/>
            <color indexed="81"/>
            <rFont val="Tahoma"/>
            <family val="2"/>
            <charset val="204"/>
          </rPr>
          <t xml:space="preserve">
в т.ч. 39м - однотрубн.</t>
        </r>
      </text>
    </comment>
    <comment ref="I321" authorId="2">
      <text>
        <r>
          <rPr>
            <b/>
            <sz val="9"/>
            <color indexed="81"/>
            <rFont val="Tahoma"/>
            <family val="2"/>
            <charset val="204"/>
          </rPr>
          <t>Брынская Светлана Сергеевна:</t>
        </r>
        <r>
          <rPr>
            <sz val="9"/>
            <color indexed="81"/>
            <rFont val="Tahoma"/>
            <family val="2"/>
            <charset val="204"/>
          </rPr>
          <t xml:space="preserve">
подземная</t>
        </r>
      </text>
    </comment>
    <comment ref="G323" authorId="2">
      <text>
        <r>
          <rPr>
            <b/>
            <sz val="9"/>
            <color indexed="81"/>
            <rFont val="Tahoma"/>
            <family val="2"/>
            <charset val="204"/>
          </rPr>
          <t>Брынская Светлана Сергеевна:</t>
        </r>
        <r>
          <rPr>
            <sz val="9"/>
            <color indexed="81"/>
            <rFont val="Tahoma"/>
            <family val="2"/>
            <charset val="204"/>
          </rPr>
          <t xml:space="preserve">
подземн.</t>
        </r>
      </text>
    </comment>
    <comment ref="H333" authorId="2">
      <text>
        <r>
          <rPr>
            <b/>
            <sz val="9"/>
            <color indexed="81"/>
            <rFont val="Tahoma"/>
            <family val="2"/>
            <charset val="204"/>
          </rPr>
          <t>Брынская Светлана Сергеевна:</t>
        </r>
        <r>
          <rPr>
            <sz val="9"/>
            <color indexed="81"/>
            <rFont val="Tahoma"/>
            <family val="2"/>
            <charset val="204"/>
          </rPr>
          <t xml:space="preserve">
подземн.</t>
        </r>
      </text>
    </comment>
  </commentList>
</comments>
</file>

<file path=xl/sharedStrings.xml><?xml version="1.0" encoding="utf-8"?>
<sst xmlns="http://schemas.openxmlformats.org/spreadsheetml/2006/main" count="1261" uniqueCount="589">
  <si>
    <t>ТК№1</t>
  </si>
  <si>
    <t>ТК№2</t>
  </si>
  <si>
    <t>№№ ТК</t>
  </si>
  <si>
    <t>ТК№3</t>
  </si>
  <si>
    <t>ТК№4</t>
  </si>
  <si>
    <t>ТК№5</t>
  </si>
  <si>
    <t>ТК№6</t>
  </si>
  <si>
    <t>ТК№7</t>
  </si>
  <si>
    <t>ТК№8</t>
  </si>
  <si>
    <t>ТК№9</t>
  </si>
  <si>
    <t>ТК№11</t>
  </si>
  <si>
    <t>ТК№12</t>
  </si>
  <si>
    <t>Ду</t>
  </si>
  <si>
    <t>Вид ЗА</t>
  </si>
  <si>
    <t>Дата ремонта</t>
  </si>
  <si>
    <t>Примечание(постройки)</t>
  </si>
  <si>
    <t>количество, шт.</t>
  </si>
  <si>
    <t>УСЛОВНЫЕ ОБОЗНАЧЕНИЯ:</t>
  </si>
  <si>
    <t>НАДЗЕМНАЯ ПРОКЛАДКА , СЕТИ ОТОПЛЕНИЯ</t>
  </si>
  <si>
    <t>НАДЗЕМНАЯ ПРОКЛАДКА, СЕТИ ГВС</t>
  </si>
  <si>
    <t>ПОДЗЕМНАЯ ПРОКЛАДКА</t>
  </si>
  <si>
    <t>НАРУЖНЫЙ ДИАМЕТР ТРУБОПРОВОДА ОТОПЛЕНИЯ</t>
  </si>
  <si>
    <t>ЗАДВИЖКА ДИАМЕТРОМ, ШТ</t>
  </si>
  <si>
    <t>ВЕНТИЛЬ ДИАМЕТРОМ, ШТ</t>
  </si>
  <si>
    <t>ЗАПОРНАЯ АРМАТУРА:</t>
  </si>
  <si>
    <t>КРАН ДИАМЕТРОМ, ШТ</t>
  </si>
  <si>
    <t>ТЕПЛОВАЯ КАМЕРА, №</t>
  </si>
  <si>
    <t>ДОРОГА</t>
  </si>
  <si>
    <t>задвижка</t>
  </si>
  <si>
    <t>наружный диаметр трубопровода отопления,мм</t>
  </si>
  <si>
    <t>108/57</t>
  </si>
  <si>
    <t xml:space="preserve">ТК№2 </t>
  </si>
  <si>
    <t>89/57</t>
  </si>
  <si>
    <t>-</t>
  </si>
  <si>
    <t>вентиль</t>
  </si>
  <si>
    <t>57/57</t>
  </si>
  <si>
    <t>кран</t>
  </si>
  <si>
    <t>ГРП</t>
  </si>
  <si>
    <t>57/40</t>
  </si>
  <si>
    <t>вентильная задвижка</t>
  </si>
  <si>
    <t>108/108</t>
  </si>
  <si>
    <t>32/32</t>
  </si>
  <si>
    <t>хоз.-быт.</t>
  </si>
  <si>
    <t>А</t>
  </si>
  <si>
    <t>17м - надземная прокладка</t>
  </si>
  <si>
    <t>ТК№1А</t>
  </si>
  <si>
    <t>Б</t>
  </si>
  <si>
    <t>В</t>
  </si>
  <si>
    <t>233 м-надземная прокладка, компенсатор</t>
  </si>
  <si>
    <t>368м - надземная прокладка, компенсатор</t>
  </si>
  <si>
    <t>котельная №6</t>
  </si>
  <si>
    <t>Д</t>
  </si>
  <si>
    <t>16м-надземная прокладка</t>
  </si>
  <si>
    <t>компенсатор</t>
  </si>
  <si>
    <t>246м - надземная прокладка</t>
  </si>
  <si>
    <t>Е</t>
  </si>
  <si>
    <t>Ж</t>
  </si>
  <si>
    <t xml:space="preserve">вентиль </t>
  </si>
  <si>
    <t>З</t>
  </si>
  <si>
    <t>К</t>
  </si>
  <si>
    <t>наружный диаметр трубопровода ГВС, мм</t>
  </si>
  <si>
    <t>ГВС ППУ</t>
  </si>
  <si>
    <t>отопление ППУ</t>
  </si>
  <si>
    <t>отопление+ГВС ППУ</t>
  </si>
  <si>
    <r>
      <t>детский сад №10</t>
    </r>
    <r>
      <rPr>
        <sz val="10"/>
        <rFont val="Arial Cyr"/>
        <charset val="204"/>
      </rPr>
      <t>(0,134424/0,080116)</t>
    </r>
  </si>
  <si>
    <r>
      <t>Медицинский центр "Резерв"</t>
    </r>
    <r>
      <rPr>
        <sz val="10"/>
        <rFont val="Arial Cyr"/>
        <charset val="204"/>
      </rPr>
      <t>(0,095869)</t>
    </r>
  </si>
  <si>
    <r>
      <t>ТВП Калуга</t>
    </r>
    <r>
      <rPr>
        <sz val="10"/>
        <rFont val="Arial Cyr"/>
        <charset val="204"/>
      </rPr>
      <t xml:space="preserve"> (0,212017)</t>
    </r>
  </si>
  <si>
    <r>
      <t xml:space="preserve">Соколов А.П. </t>
    </r>
    <r>
      <rPr>
        <sz val="10"/>
        <rFont val="Arial Cyr"/>
        <charset val="204"/>
      </rPr>
      <t>(0,020246/0,002096)</t>
    </r>
  </si>
  <si>
    <t>ЗАО "Калугатрубопроводстрой"</t>
  </si>
  <si>
    <t>ООО "Реал Ресурс"</t>
  </si>
  <si>
    <t>ГБУЗ КО "Медицинский центр "Резерв"</t>
  </si>
  <si>
    <t>ООО "ТВП Калуга"</t>
  </si>
  <si>
    <r>
      <t xml:space="preserve">
</t>
    </r>
    <r>
      <rPr>
        <b/>
        <sz val="10"/>
        <rFont val="Arial Cyr"/>
        <charset val="204"/>
      </rPr>
      <t>Реал Ресурс</t>
    </r>
    <r>
      <rPr>
        <sz val="10"/>
        <rFont val="Arial Cyr"/>
        <charset val="204"/>
      </rPr>
      <t>(0,049144)</t>
    </r>
  </si>
  <si>
    <r>
      <t>Калугатрубопроводстрой</t>
    </r>
    <r>
      <rPr>
        <sz val="10"/>
        <rFont val="Arial Cyr"/>
        <charset val="204"/>
      </rPr>
      <t xml:space="preserve"> (0,084930)</t>
    </r>
  </si>
  <si>
    <t>плитка в районе магазина 12-15м</t>
  </si>
  <si>
    <t>плитка в районе магазина</t>
  </si>
  <si>
    <t>КОТЕЛЬНАЯ №6(УЛ.СТРОИТЕЛЬНАЯ)</t>
  </si>
  <si>
    <t>Ду трубопровода</t>
  </si>
  <si>
    <t>ТК№6а</t>
  </si>
  <si>
    <t>ТК №6 а</t>
  </si>
  <si>
    <t>сек.зад.</t>
  </si>
  <si>
    <t>от котельной</t>
  </si>
  <si>
    <t xml:space="preserve"> ТК№42</t>
  </si>
  <si>
    <t xml:space="preserve"> ТК№68</t>
  </si>
  <si>
    <t xml:space="preserve"> до КИПиА</t>
  </si>
  <si>
    <t>до жд. 22б</t>
  </si>
  <si>
    <t>до жд. 18а</t>
  </si>
  <si>
    <t>до жд. 18</t>
  </si>
  <si>
    <t>до поликлиники</t>
  </si>
  <si>
    <t xml:space="preserve"> </t>
  </si>
  <si>
    <t>до ДК</t>
  </si>
  <si>
    <t>ТК№105</t>
  </si>
  <si>
    <t>до жд. 10а</t>
  </si>
  <si>
    <t>ТК№99</t>
  </si>
  <si>
    <t>до жд.8</t>
  </si>
  <si>
    <t>сек.задв.</t>
  </si>
  <si>
    <t>отвод</t>
  </si>
  <si>
    <t xml:space="preserve"> ТК№123</t>
  </si>
  <si>
    <t>ТК№124</t>
  </si>
  <si>
    <t>ТК№126</t>
  </si>
  <si>
    <t>до ЖТК</t>
  </si>
  <si>
    <t xml:space="preserve"> ТК№118</t>
  </si>
  <si>
    <t xml:space="preserve"> ТК№113</t>
  </si>
  <si>
    <t>ТК№115</t>
  </si>
  <si>
    <t xml:space="preserve"> ТК№115</t>
  </si>
  <si>
    <t>до жд.8б</t>
  </si>
  <si>
    <t>ТК№116</t>
  </si>
  <si>
    <t>до ДШИ</t>
  </si>
  <si>
    <t>до жд.6</t>
  </si>
  <si>
    <t>до жд.11а</t>
  </si>
  <si>
    <t>до жд.11</t>
  </si>
  <si>
    <t>перем.зад.</t>
  </si>
  <si>
    <t>ТК№136</t>
  </si>
  <si>
    <t>до Бани</t>
  </si>
  <si>
    <t>до почты</t>
  </si>
  <si>
    <t xml:space="preserve">от котельной </t>
  </si>
  <si>
    <r>
      <t xml:space="preserve">ж.д. ул. Строительная 20 </t>
    </r>
    <r>
      <rPr>
        <sz val="10"/>
        <rFont val="Arial Cyr"/>
        <charset val="204"/>
      </rPr>
      <t>(0,401)</t>
    </r>
  </si>
  <si>
    <r>
      <t xml:space="preserve">ж.д. ул. Строительная 16 </t>
    </r>
    <r>
      <rPr>
        <sz val="10"/>
        <rFont val="Arial Cyr"/>
        <charset val="204"/>
      </rPr>
      <t>(0,392)</t>
    </r>
  </si>
  <si>
    <t>ж.д. ул. Строительная 5(0,327)</t>
  </si>
  <si>
    <r>
      <t xml:space="preserve">ж.д. ул. Строительная  7 </t>
    </r>
    <r>
      <rPr>
        <sz val="10"/>
        <rFont val="Arial Cyr"/>
        <charset val="204"/>
      </rPr>
      <t>(0,163517)</t>
    </r>
  </si>
  <si>
    <r>
      <t xml:space="preserve">ж.д. ул. Строительная 18 </t>
    </r>
    <r>
      <rPr>
        <sz val="10"/>
        <rFont val="Arial Cyr"/>
        <charset val="204"/>
      </rPr>
      <t>(0,264)</t>
    </r>
  </si>
  <si>
    <r>
      <t xml:space="preserve">ж.д. ул. Строительная 22 </t>
    </r>
    <r>
      <rPr>
        <sz val="10"/>
        <rFont val="Arial Cyr"/>
        <charset val="204"/>
      </rPr>
      <t>(0,2674)</t>
    </r>
  </si>
  <si>
    <r>
      <t xml:space="preserve">ж.д. ул. Строительная  24 </t>
    </r>
    <r>
      <rPr>
        <sz val="10"/>
        <rFont val="Arial Cyr"/>
        <charset val="204"/>
      </rPr>
      <t>(0,235584</t>
    </r>
    <r>
      <rPr>
        <b/>
        <sz val="10"/>
        <rFont val="Arial Cyr"/>
        <charset val="204"/>
      </rPr>
      <t>)</t>
    </r>
  </si>
  <si>
    <r>
      <t>ж.д. ул. Строительная 26 (</t>
    </r>
    <r>
      <rPr>
        <sz val="10"/>
        <rFont val="Arial Cyr"/>
        <charset val="204"/>
      </rPr>
      <t>0,364)</t>
    </r>
  </si>
  <si>
    <r>
      <t>жд. ул.К. Маркса 35</t>
    </r>
    <r>
      <rPr>
        <sz val="10"/>
        <rFont val="Arial Cyr"/>
        <charset val="204"/>
      </rPr>
      <t>(0,015)</t>
    </r>
  </si>
  <si>
    <t>ИТОГО</t>
  </si>
  <si>
    <t>замена т/с 310м.</t>
  </si>
  <si>
    <t>до Школы №7</t>
  </si>
  <si>
    <t>"Согласовано"</t>
  </si>
  <si>
    <t xml:space="preserve">  </t>
  </si>
  <si>
    <t>2d=57</t>
  </si>
  <si>
    <t>_________________________________________</t>
  </si>
  <si>
    <t>Администрация МР "Город Киров и Кировский район"</t>
  </si>
  <si>
    <t>ГВС:      Соколов и ИП Азеев И.А.</t>
  </si>
  <si>
    <t>до ТК№126</t>
  </si>
  <si>
    <t>до хоз.блок</t>
  </si>
  <si>
    <t>откл.</t>
  </si>
  <si>
    <t xml:space="preserve"> ТК№20 до ТК 21</t>
  </si>
  <si>
    <t xml:space="preserve"> ТК№21 до ж.д.53</t>
  </si>
  <si>
    <t>ГВС</t>
  </si>
  <si>
    <t>ИТОГО:</t>
  </si>
  <si>
    <t>Отопление (Диаметр и протяженность)</t>
  </si>
  <si>
    <t>4-х трубн.</t>
  </si>
  <si>
    <t>2-х трубн.</t>
  </si>
  <si>
    <t xml:space="preserve">из них: ГВС- </t>
  </si>
  <si>
    <t xml:space="preserve">отопление- </t>
  </si>
  <si>
    <t xml:space="preserve">отопление </t>
  </si>
  <si>
    <t>от Мед. Резерв до Гараж</t>
  </si>
  <si>
    <t>подключили в ноябре 2017 г.</t>
  </si>
  <si>
    <t xml:space="preserve">С </t>
  </si>
  <si>
    <t>общаяя протяженность</t>
  </si>
  <si>
    <t>гвс</t>
  </si>
  <si>
    <t xml:space="preserve">ИТОГО общая протяженность т/сети: </t>
  </si>
  <si>
    <t>Отопление:</t>
  </si>
  <si>
    <t>ГВС:</t>
  </si>
  <si>
    <t>4-х труб.:</t>
  </si>
  <si>
    <t>2-х трубн.:</t>
  </si>
  <si>
    <t>до ТК№5</t>
  </si>
  <si>
    <t>до ТК№1</t>
  </si>
  <si>
    <t xml:space="preserve"> от ТК№1</t>
  </si>
  <si>
    <t>до ТК№7</t>
  </si>
  <si>
    <t>от ТК№5</t>
  </si>
  <si>
    <t>от ТК№7</t>
  </si>
  <si>
    <t>до  ТК№13</t>
  </si>
  <si>
    <t xml:space="preserve"> от ТК№13</t>
  </si>
  <si>
    <t>от  ТК№13</t>
  </si>
  <si>
    <t xml:space="preserve"> до ТК№14</t>
  </si>
  <si>
    <t>от  ТК№14</t>
  </si>
  <si>
    <t xml:space="preserve"> до ТК№15</t>
  </si>
  <si>
    <t xml:space="preserve"> от ТК№14</t>
  </si>
  <si>
    <r>
      <t>до ж.д ул. Пушкина 51</t>
    </r>
    <r>
      <rPr>
        <sz val="10"/>
        <rFont val="Arial Cyr"/>
        <charset val="204"/>
      </rPr>
      <t>(0,024/0,015)</t>
    </r>
  </si>
  <si>
    <t>от ТК№15</t>
  </si>
  <si>
    <t xml:space="preserve"> от ТК№15</t>
  </si>
  <si>
    <t>до  ТК№16</t>
  </si>
  <si>
    <t>от ТК№16</t>
  </si>
  <si>
    <t>до ТК№20</t>
  </si>
  <si>
    <t>до ТК№35</t>
  </si>
  <si>
    <t>до ТК№25</t>
  </si>
  <si>
    <t xml:space="preserve">от ТК№24 </t>
  </si>
  <si>
    <t>от ТК№25</t>
  </si>
  <si>
    <t>до  ж.д. 39 (пер. Некрасова)</t>
  </si>
  <si>
    <t xml:space="preserve"> от ТК№36</t>
  </si>
  <si>
    <t xml:space="preserve"> до ТК№37</t>
  </si>
  <si>
    <t>от  ТК№37</t>
  </si>
  <si>
    <t xml:space="preserve"> до ТК№42</t>
  </si>
  <si>
    <t>до ТК№42А</t>
  </si>
  <si>
    <t>от ТК№42А</t>
  </si>
  <si>
    <t>до ж.д.31 (ул. К.Маркса)</t>
  </si>
  <si>
    <t xml:space="preserve"> до ТК№46</t>
  </si>
  <si>
    <t xml:space="preserve"> от  ТК№46</t>
  </si>
  <si>
    <t>до ТК№52</t>
  </si>
  <si>
    <t xml:space="preserve"> от  ТК№52</t>
  </si>
  <si>
    <t>до  ТК№54</t>
  </si>
  <si>
    <t>от ТК№54</t>
  </si>
  <si>
    <t>до школы № 8</t>
  </si>
  <si>
    <t xml:space="preserve"> от ТК№52</t>
  </si>
  <si>
    <t>до  ТК№60</t>
  </si>
  <si>
    <t>от ТК№60</t>
  </si>
  <si>
    <t>до ТК№61</t>
  </si>
  <si>
    <t>от  ТК№61 до ж.д. № 33</t>
  </si>
  <si>
    <t xml:space="preserve"> от ТК№60</t>
  </si>
  <si>
    <t>до ТК№63</t>
  </si>
  <si>
    <t xml:space="preserve"> от ТК№63</t>
  </si>
  <si>
    <t xml:space="preserve"> от ТК№63  до ШЧ</t>
  </si>
  <si>
    <t>до  гаражи</t>
  </si>
  <si>
    <t xml:space="preserve"> от  ТК№63</t>
  </si>
  <si>
    <t>до  ТК№65</t>
  </si>
  <si>
    <t xml:space="preserve"> от  ТК№65</t>
  </si>
  <si>
    <t>до  ТК№66</t>
  </si>
  <si>
    <t xml:space="preserve"> от  ТК№66</t>
  </si>
  <si>
    <t>до  ТК№67</t>
  </si>
  <si>
    <t>от   ТК№67 до ж.д. № 20</t>
  </si>
  <si>
    <t>от  ТК№66   до мастерских</t>
  </si>
  <si>
    <t xml:space="preserve"> от ТК№82</t>
  </si>
  <si>
    <t>до ТК№83</t>
  </si>
  <si>
    <t xml:space="preserve"> от ТК№83</t>
  </si>
  <si>
    <t xml:space="preserve"> до ТК№84</t>
  </si>
  <si>
    <t xml:space="preserve"> от ТК№84</t>
  </si>
  <si>
    <t>до гаража</t>
  </si>
  <si>
    <t>от  ТК№84</t>
  </si>
  <si>
    <t>от ТК №83</t>
  </si>
  <si>
    <t>до ТК№86</t>
  </si>
  <si>
    <t>от  ТК№86</t>
  </si>
  <si>
    <t>до ТК№87</t>
  </si>
  <si>
    <t>от ТК№88</t>
  </si>
  <si>
    <t>от  ТК№88</t>
  </si>
  <si>
    <t>до ж.д.15</t>
  </si>
  <si>
    <t>до ТК№89</t>
  </si>
  <si>
    <t xml:space="preserve"> от  ТК№89</t>
  </si>
  <si>
    <t>до ТК№92</t>
  </si>
  <si>
    <t>от  ТК№89</t>
  </si>
  <si>
    <t>до ТК№98</t>
  </si>
  <si>
    <t>от  ТК№98</t>
  </si>
  <si>
    <t>до ТК№102</t>
  </si>
  <si>
    <t xml:space="preserve"> от ТК№102</t>
  </si>
  <si>
    <t>до ТК№102а</t>
  </si>
  <si>
    <t>от  ТК№102а</t>
  </si>
  <si>
    <t>от  ТК№102</t>
  </si>
  <si>
    <t>до ТК№104</t>
  </si>
  <si>
    <t>от ТК№104</t>
  </si>
  <si>
    <t>до ТК№105</t>
  </si>
  <si>
    <t>от ТК№99</t>
  </si>
  <si>
    <t>до ТК№100</t>
  </si>
  <si>
    <t>от ТК№100</t>
  </si>
  <si>
    <t>от ТК№100 до ТК№100А</t>
  </si>
  <si>
    <t>от трассы до ДД</t>
  </si>
  <si>
    <t>от ТК№100А до ДД (с др.стороны)</t>
  </si>
  <si>
    <t>1 труба</t>
  </si>
  <si>
    <t>от  ТК№104</t>
  </si>
  <si>
    <t>до ТК№117</t>
  </si>
  <si>
    <t>от ТК№117</t>
  </si>
  <si>
    <t>до ТК№123</t>
  </si>
  <si>
    <t>до  Магазина</t>
  </si>
  <si>
    <t>от  Магазина</t>
  </si>
  <si>
    <t>от  ТК№124</t>
  </si>
  <si>
    <t>от ТК№126</t>
  </si>
  <si>
    <t>до столовой</t>
  </si>
  <si>
    <t>от ТК№124</t>
  </si>
  <si>
    <t>до ТК№125</t>
  </si>
  <si>
    <t xml:space="preserve"> от ТК№125</t>
  </si>
  <si>
    <t>до     ООО "АПС"</t>
  </si>
  <si>
    <t>до ТК№118</t>
  </si>
  <si>
    <t xml:space="preserve"> от ТК№113</t>
  </si>
  <si>
    <t>до ж.д.10б</t>
  </si>
  <si>
    <t>от  ТК№116</t>
  </si>
  <si>
    <t>до мастерских</t>
  </si>
  <si>
    <t xml:space="preserve"> от ТК№116</t>
  </si>
  <si>
    <t>до ТК№120</t>
  </si>
  <si>
    <t>от ТК№120</t>
  </si>
  <si>
    <t>до ТК№127</t>
  </si>
  <si>
    <t>от  ТК№127</t>
  </si>
  <si>
    <t>от ТК№128</t>
  </si>
  <si>
    <t>до ТК№130</t>
  </si>
  <si>
    <t>от  ТК№130</t>
  </si>
  <si>
    <t>от ТК№131</t>
  </si>
  <si>
    <t>от  ТК№131</t>
  </si>
  <si>
    <t>до ТК№133</t>
  </si>
  <si>
    <t>от ТК№133</t>
  </si>
  <si>
    <t xml:space="preserve"> до ТК№135</t>
  </si>
  <si>
    <t>от ТК№135</t>
  </si>
  <si>
    <t>до ТК№ 136</t>
  </si>
  <si>
    <t>от ТК№136</t>
  </si>
  <si>
    <t>до ТК№137</t>
  </si>
  <si>
    <t xml:space="preserve"> отТК№137</t>
  </si>
  <si>
    <t>от ТК№123А</t>
  </si>
  <si>
    <t>1-но труб. - 39 м</t>
  </si>
  <si>
    <t xml:space="preserve">надземная (воздуш.) - </t>
  </si>
  <si>
    <t>39м -  подземная 1 трубн.</t>
  </si>
  <si>
    <t xml:space="preserve"> ДИАМЕТР ТРУБОПРОВОДА ГВС ПОДАЧА</t>
  </si>
  <si>
    <t>ДИАМЕТР ТРУБОПРОВОДА ГВС ОБРАТКА</t>
  </si>
  <si>
    <t>Ремонт т/сети</t>
  </si>
  <si>
    <t>06.2018г.</t>
  </si>
  <si>
    <t xml:space="preserve">замена ввода -8 м </t>
  </si>
  <si>
    <t>замена 25м: Ду219 (отопл., Ду108 (гвс) и Ду57 (гвс)</t>
  </si>
  <si>
    <t>(23+3+10+3=39)</t>
  </si>
  <si>
    <t>замена Ду - 10м (надз.отопл.), Ду89 -48м (гвс), Ду57 - 47м (гвс)</t>
  </si>
  <si>
    <t>07.2018г.</t>
  </si>
  <si>
    <t>Замена трубы Ду89-140м, задвижки Д-р 80-2шт.отводы Ду89-4шт., фланцы Д-р 80-4 шт.</t>
  </si>
  <si>
    <t>замена трубы Ду108-100м, задвижки Д-р100-2шт., ремонт ТК, отводы Д-р108-4шт., фланцы Д-р100-4шт.</t>
  </si>
  <si>
    <t>от ТК №92</t>
  </si>
  <si>
    <t>до ж.д.16</t>
  </si>
  <si>
    <t>замена трубы Ду57-36м, задвижки  Д-р 50-2шт., ремонт ТК, отводы Ду57-4шт., фланцы д-р 50-4шт.</t>
  </si>
  <si>
    <t>замена трубы Ду57-72м, задвижки Д-р 50-2шт., ремонт ТК, отводы Ду57-4шт., фланцы Д-р 50-4шт.</t>
  </si>
  <si>
    <t>замена трубы Ду57-46м,краны Д-р 50-2шт., отводы Ду57-4шт., фланцы Д-р 50-4шт.</t>
  </si>
  <si>
    <t>замена трубы Ду89-84м, задвижки Д-р 80-2шт., ремонт ТК, отводы Ду89-2шт., фланцы Д-р 80-4шт.</t>
  </si>
  <si>
    <t>Замена трубы Ду108-74м, задвижки Д-р100-2шт., ремонт ТК, отводы Д-р108-2шт., фланцы Д-р100-4шт.</t>
  </si>
  <si>
    <t>Замена трубы Ду76-154м, задвижки Д-р 80 -2 шт., ремонт ТК, отводы Ду76 - 10 шт. и фланцы д-р 80 - 4 шт.</t>
  </si>
  <si>
    <t>04.2018г.</t>
  </si>
  <si>
    <t>17.04.2018г.</t>
  </si>
  <si>
    <t>4м- Ду89мм</t>
  </si>
  <si>
    <t>16.04.2018г.</t>
  </si>
  <si>
    <t>замена трубы 5м Ду108</t>
  </si>
  <si>
    <t>Замена трубы Ду89-156м, задвижки Д-р 80 -2 шт., отводы Ду89 - 2 шт. и фланцы д-р 80 - 4 шт.</t>
  </si>
  <si>
    <t>25.10.2017г.</t>
  </si>
  <si>
    <t>замена труб. 120м - Ду108</t>
  </si>
  <si>
    <t>26.10.2017г.</t>
  </si>
  <si>
    <t>замена труб 3м - Ду57мм</t>
  </si>
  <si>
    <t>11.02.2017г.</t>
  </si>
  <si>
    <t>в 2018 г. откл. К.Маркса №22, 29А</t>
  </si>
  <si>
    <t>ТК43 отключ. в 2018 г.</t>
  </si>
  <si>
    <t>до 49 мм</t>
  </si>
  <si>
    <t>50-250</t>
  </si>
  <si>
    <t>251-400</t>
  </si>
  <si>
    <t xml:space="preserve">            подземная = 6154- 242= 5912 м</t>
  </si>
  <si>
    <t>подземн.</t>
  </si>
  <si>
    <t>надземн.</t>
  </si>
  <si>
    <t>63(д-р 89мм)+27(д-р 57мм)+30(д-р 42мм)+ 42(д-р 57мм)+40(д-р 159мм)+ 40(д-р 108) = 242 м</t>
  </si>
  <si>
    <t>09.2018г.</t>
  </si>
  <si>
    <t>от ТК№130</t>
  </si>
  <si>
    <t>до ТК№131</t>
  </si>
  <si>
    <t>08.2018г.</t>
  </si>
  <si>
    <t>замена труб гвс и отпления, ТК№10 -откл.</t>
  </si>
  <si>
    <t>от ТК№9</t>
  </si>
  <si>
    <t>42м - надземная прокладка</t>
  </si>
  <si>
    <t>45-подземн.</t>
  </si>
  <si>
    <t>ТК№12 - отключ.</t>
  </si>
  <si>
    <t>замена труб гвс и отопления</t>
  </si>
  <si>
    <t>отопление + ГВС ППУ</t>
  </si>
  <si>
    <t>4-х труб.</t>
  </si>
  <si>
    <t>2-х труб.</t>
  </si>
  <si>
    <t>подкл. в ноябре 2017 г.</t>
  </si>
  <si>
    <t>ТК10 откл.</t>
  </si>
  <si>
    <t>замена труб</t>
  </si>
  <si>
    <t>гвс и отоп.</t>
  </si>
  <si>
    <t>замена труб гвс и отопл.</t>
  </si>
  <si>
    <t>ТК12-откл.</t>
  </si>
  <si>
    <t>общая протяженность</t>
  </si>
  <si>
    <t>4-х трубн. -</t>
  </si>
  <si>
    <t>2-х трубн. -</t>
  </si>
  <si>
    <t>42/32</t>
  </si>
  <si>
    <t>ГВС (д-р и протяж.)</t>
  </si>
  <si>
    <t>42/42</t>
  </si>
  <si>
    <t>20-49</t>
  </si>
  <si>
    <t>2-х труб</t>
  </si>
  <si>
    <t>Ду125-2</t>
  </si>
  <si>
    <t>замена трубы 6м - Д-р 89мм</t>
  </si>
  <si>
    <t>замена трубы 20м - Д-р 76мм</t>
  </si>
  <si>
    <t>замена трубы Ду108 - 75м</t>
  </si>
  <si>
    <t>100-2</t>
  </si>
  <si>
    <t>Ду - шт.</t>
  </si>
  <si>
    <t>80-2</t>
  </si>
  <si>
    <t>от ТК№60 до ж.д.24</t>
  </si>
  <si>
    <t>замена труб Ду76 - 114м</t>
  </si>
  <si>
    <t>задвижки Ду80-2шт.</t>
  </si>
  <si>
    <t>задвижки Ду100-2</t>
  </si>
  <si>
    <t>замена трубы Ду89-60м, задвижки Д-р 100-2шт.,ремонт ТК, отводы   Д-р 89-2шт., фланцы Д-р100-4шт.</t>
  </si>
  <si>
    <t>замена трубы Ду108  -  200м</t>
  </si>
  <si>
    <t>замена трубы Ду89 -  116м</t>
  </si>
  <si>
    <t>замена трубы Ду108 - 76м</t>
  </si>
  <si>
    <t>замена труб Ду76 - 8м</t>
  </si>
  <si>
    <t>замена труб Ду89 - 40м</t>
  </si>
  <si>
    <t>замена трубы Ду57 - 70м</t>
  </si>
  <si>
    <t>замена трубы Ду219  - 82м</t>
  </si>
  <si>
    <t>замена трубы Ду219  - 136м</t>
  </si>
  <si>
    <t>50-2</t>
  </si>
  <si>
    <t>57-4</t>
  </si>
  <si>
    <t xml:space="preserve">отремонтированные участки </t>
  </si>
  <si>
    <t>замена труб гвс и отопл.-28,5п.м от А</t>
  </si>
  <si>
    <t>замена труб гвс и отопл. -48 п.м</t>
  </si>
  <si>
    <t>ОТКЛ.</t>
  </si>
  <si>
    <t>замена трубы Ду219 - 60м</t>
  </si>
  <si>
    <t>200-2</t>
  </si>
  <si>
    <t>150-4</t>
  </si>
  <si>
    <t>200-1</t>
  </si>
  <si>
    <t>800-2</t>
  </si>
  <si>
    <t>150-2</t>
  </si>
  <si>
    <t>замена труб Ду159  -  264м</t>
  </si>
  <si>
    <t>замена трубы Ду325  - 294м</t>
  </si>
  <si>
    <t>42-45</t>
  </si>
  <si>
    <t>диаметры трубопровода</t>
  </si>
  <si>
    <t>протяжен-ность</t>
  </si>
  <si>
    <r>
      <t xml:space="preserve">протяженность </t>
    </r>
    <r>
      <rPr>
        <b/>
        <sz val="10"/>
        <rFont val="Arial Cyr"/>
        <charset val="204"/>
      </rPr>
      <t>отопления,</t>
    </r>
    <r>
      <rPr>
        <sz val="10"/>
        <rFont val="Arial Cyr"/>
        <charset val="204"/>
      </rPr>
      <t xml:space="preserve"> м</t>
    </r>
  </si>
  <si>
    <r>
      <t xml:space="preserve">Протяжен-ность </t>
    </r>
    <r>
      <rPr>
        <b/>
        <sz val="10"/>
        <rFont val="Arial Cyr"/>
        <charset val="204"/>
      </rPr>
      <t>ГВС</t>
    </r>
    <r>
      <rPr>
        <sz val="10"/>
        <rFont val="Arial Cyr"/>
        <charset val="204"/>
      </rPr>
      <t>, м</t>
    </r>
  </si>
  <si>
    <t>отопление</t>
  </si>
  <si>
    <t>подзем.</t>
  </si>
  <si>
    <t>надзем.</t>
  </si>
  <si>
    <t>1-но труб.</t>
  </si>
  <si>
    <t>от ТК№36 до СМП (Прием металла)</t>
  </si>
  <si>
    <t>25 - 2шт.</t>
  </si>
  <si>
    <t>12.2018г.</t>
  </si>
  <si>
    <t>замена вентилей</t>
  </si>
  <si>
    <t>замена т/с 310п.м.</t>
  </si>
  <si>
    <t>Дата предыдущ. ремонта</t>
  </si>
  <si>
    <t>Дата последн. ремонта</t>
  </si>
  <si>
    <t>ж.д. ушел, осталась парикмахерская</t>
  </si>
  <si>
    <t>откл. В 2019г.</t>
  </si>
  <si>
    <t>Протяжен-ность, м</t>
  </si>
  <si>
    <t>изм. т\сеть</t>
  </si>
  <si>
    <t>Ду50-2</t>
  </si>
  <si>
    <t>гвс подз.</t>
  </si>
  <si>
    <t>гвс надз.</t>
  </si>
  <si>
    <t>Котельная № 2</t>
  </si>
  <si>
    <t>откл. с в связи с пожаром в 2018г. Возможно подключение</t>
  </si>
  <si>
    <t>ТК113 откл.</t>
  </si>
  <si>
    <t>до Аптеки, Сбербанка.К. Маркса 7</t>
  </si>
  <si>
    <t>от ТК123 до ТК123А</t>
  </si>
  <si>
    <t>ТК№10 -откл.</t>
  </si>
  <si>
    <t>от ТК 123А до магазина Аверьяновой (около К.Маркса, д.7)</t>
  </si>
  <si>
    <t>2019г.</t>
  </si>
  <si>
    <t>2018г.</t>
  </si>
  <si>
    <t>2018 г.</t>
  </si>
  <si>
    <t>кап.ремонт т\сети Ду 89- 20п.м</t>
  </si>
  <si>
    <t>кап.ремонт т\сети Ду89 - 75п.м</t>
  </si>
  <si>
    <t>кап.ремонт т\сети Ду89 - 15п.м</t>
  </si>
  <si>
    <t>замена трубы ДУ89  -     2 п.м</t>
  </si>
  <si>
    <t>О</t>
  </si>
  <si>
    <t>Адм.</t>
  </si>
  <si>
    <t>Юр.лицо</t>
  </si>
  <si>
    <t>КТЭ (аренда)</t>
  </si>
  <si>
    <t>сети находящиеся в аренде ООО "Кировтеплоэнерго"</t>
  </si>
  <si>
    <t>С</t>
  </si>
  <si>
    <t xml:space="preserve">Диаметр, мм </t>
  </si>
  <si>
    <t>Замена труб Ду108 -160п.м</t>
  </si>
  <si>
    <t>06.2020г.</t>
  </si>
  <si>
    <t xml:space="preserve">ТК128 откл., замена труб Ду75 (ППУ) </t>
  </si>
  <si>
    <t>замена трубы Ду90мм (ПРО)- 110м</t>
  </si>
  <si>
    <t>Соколов А.П.</t>
  </si>
  <si>
    <t>07.2020г.</t>
  </si>
  <si>
    <t xml:space="preserve">                                                                                                                                              </t>
  </si>
  <si>
    <t xml:space="preserve">замена гвс   ДУ57            -10  м                                           </t>
  </si>
  <si>
    <t>замена отопления Ду108-10м</t>
  </si>
  <si>
    <t>замена труб отопления и гвс</t>
  </si>
  <si>
    <t>замена труб отопл., гвс</t>
  </si>
  <si>
    <t>11.2018г.</t>
  </si>
  <si>
    <t>08.2020г.</t>
  </si>
  <si>
    <t>ТК128 откл. В 2019 г.</t>
  </si>
  <si>
    <t>замена трубы отопления Ду89 - 16м</t>
  </si>
  <si>
    <t>57/45</t>
  </si>
  <si>
    <t>89/76</t>
  </si>
  <si>
    <t>2020г.</t>
  </si>
  <si>
    <t>11.2019г.</t>
  </si>
  <si>
    <t>до раздевалки, стадиона</t>
  </si>
  <si>
    <t>Д            внутр.</t>
  </si>
  <si>
    <t>Объем труб, м3</t>
  </si>
  <si>
    <t>протяженность в     2-х тр., м.</t>
  </si>
  <si>
    <t>от ТК№65 (ТК72-ТК80)</t>
  </si>
  <si>
    <t>Двор.</t>
  </si>
  <si>
    <t>центр. магистраль</t>
  </si>
  <si>
    <t>от т.Е до ООО Монтажник</t>
  </si>
  <si>
    <t>от т. Д          до т.Е</t>
  </si>
  <si>
    <t>подкл. в 2020г.</t>
  </si>
  <si>
    <t>без магистрали</t>
  </si>
  <si>
    <t>ИП Родин М.А.</t>
  </si>
  <si>
    <t>надз.</t>
  </si>
  <si>
    <t>подз.</t>
  </si>
  <si>
    <t>С магистралью</t>
  </si>
  <si>
    <t>368-надз.</t>
  </si>
  <si>
    <t>100-подз.</t>
  </si>
  <si>
    <t>159 -4х</t>
  </si>
  <si>
    <t>89-2х</t>
  </si>
  <si>
    <t>89-4х</t>
  </si>
  <si>
    <t>108 -2х</t>
  </si>
  <si>
    <t>108 -4х</t>
  </si>
  <si>
    <t>57-2х</t>
  </si>
  <si>
    <t>57-4х</t>
  </si>
  <si>
    <t>32-2х</t>
  </si>
  <si>
    <t>подз. 2-х тр.</t>
  </si>
  <si>
    <t>07.2021г.</t>
  </si>
  <si>
    <t>замена труб от ТК24 до ТК36 Ду325 -90м</t>
  </si>
  <si>
    <t>ТК25 откл.</t>
  </si>
  <si>
    <t>09.21г.</t>
  </si>
  <si>
    <t>замена 1 трубы 4п.м-Ду159</t>
  </si>
  <si>
    <t>замена уч-ка 2-х труб 2,5м-Ду57</t>
  </si>
  <si>
    <t>замена трубы Ду57 -6м</t>
  </si>
  <si>
    <t>10.2021г.</t>
  </si>
  <si>
    <t>откл.в 2022г. 19м отопл.</t>
  </si>
  <si>
    <t>откл.в 2022г. 23м отопл.</t>
  </si>
  <si>
    <t>2022г.-откл.Пушкина 53</t>
  </si>
  <si>
    <t xml:space="preserve"> от ТК№137 до Дизельной</t>
  </si>
  <si>
    <t xml:space="preserve"> от ТК№137 до Балалакева, бытовки</t>
  </si>
  <si>
    <t xml:space="preserve">в 2022г. </t>
  </si>
  <si>
    <t>откл. Ж.д.№41А, 33, 53 -  ул. Пушкина, №46  - ул.К.Маркса</t>
  </si>
  <si>
    <t>гвс откл.</t>
  </si>
  <si>
    <t>откл.гвс</t>
  </si>
  <si>
    <t>гвс откл 2021г.</t>
  </si>
  <si>
    <t>гвс откл. 2021г.</t>
  </si>
  <si>
    <t>откл. гвс</t>
  </si>
  <si>
    <t>03.2022г.</t>
  </si>
  <si>
    <t>замена 1 трубы (обратки) 4м</t>
  </si>
  <si>
    <t>Протяж., м</t>
  </si>
  <si>
    <t>на период  01.10.2022 г.</t>
  </si>
  <si>
    <t>протяж. отопл., 1-но трубн., м</t>
  </si>
  <si>
    <t>протяж. гвс, 1-но труб., м</t>
  </si>
  <si>
    <t>ИТОГО, протяж. Труб</t>
  </si>
  <si>
    <t xml:space="preserve">общий объем труб </t>
  </si>
  <si>
    <t>40-45</t>
  </si>
  <si>
    <t>объем труб отопления, м3 (зима)</t>
  </si>
  <si>
    <t>объем труб гвс, м3 (лето)</t>
  </si>
  <si>
    <t>2022 год</t>
  </si>
  <si>
    <t>от ТК№35 до ТК №36</t>
  </si>
  <si>
    <t>откл.в 2022г. 30м</t>
  </si>
  <si>
    <t>откл.в 2022г. 46м</t>
  </si>
  <si>
    <t>Откл. В 2022г.-32м</t>
  </si>
  <si>
    <t>откл. В 2022г. -4м</t>
  </si>
  <si>
    <t>откл. В 2022г. -(26+30)м</t>
  </si>
  <si>
    <t xml:space="preserve"> откл.  03.2022г. -30м</t>
  </si>
  <si>
    <t xml:space="preserve"> откл.  03.2022г. -40м</t>
  </si>
  <si>
    <t>откл. 17.02.21г. -23м</t>
  </si>
  <si>
    <t>ТК68 ликв.</t>
  </si>
  <si>
    <t>10.2022г</t>
  </si>
  <si>
    <t xml:space="preserve"> от ТК№66 до т.А</t>
  </si>
  <si>
    <t>от  т.А</t>
  </si>
  <si>
    <t>Примеча-ние (постройки)</t>
  </si>
  <si>
    <t>ТК1 откл.</t>
  </si>
  <si>
    <t>2022г.</t>
  </si>
  <si>
    <t>Откл. ТК7,11,13</t>
  </si>
  <si>
    <t>окл.ТК13,15</t>
  </si>
  <si>
    <t>откл.в 2022г. 23м отопл.Откл. ТК16,20</t>
  </si>
  <si>
    <t>Откл. ТК42</t>
  </si>
  <si>
    <t>гвс надз</t>
  </si>
  <si>
    <t>отоп.надз.</t>
  </si>
  <si>
    <t>отоп. надз.</t>
  </si>
  <si>
    <t>отоп. подз.</t>
  </si>
  <si>
    <t>2023 г.</t>
  </si>
  <si>
    <t>1-но трубн.</t>
  </si>
  <si>
    <t>узел учета</t>
  </si>
  <si>
    <t>1-но труб.:</t>
  </si>
  <si>
    <t>протяж.</t>
  </si>
  <si>
    <t>отремонтировано</t>
  </si>
  <si>
    <t>ветхие т/сети</t>
  </si>
  <si>
    <t>Ветхие т/сети</t>
  </si>
  <si>
    <t>общ.      протяж., м</t>
  </si>
  <si>
    <t>2023г.</t>
  </si>
  <si>
    <t>2018г. - 873м дворовки, 453,5 - магистраль</t>
  </si>
  <si>
    <t>2019г. - 92м - дворовка</t>
  </si>
  <si>
    <t>2022г. - 4м -магистраль</t>
  </si>
  <si>
    <t xml:space="preserve">2023г. - </t>
  </si>
  <si>
    <t>13м - магистраль</t>
  </si>
  <si>
    <t>ремонт т/сетей:</t>
  </si>
  <si>
    <t>265 м</t>
  </si>
  <si>
    <t>322 м</t>
  </si>
  <si>
    <t>замена труб от ТК35 до ТК24 Ду325 -13м</t>
  </si>
  <si>
    <t>2014г.</t>
  </si>
  <si>
    <t>замена труб Ду108-90м</t>
  </si>
  <si>
    <t>замена трубы 8м</t>
  </si>
  <si>
    <t>2014г.-</t>
  </si>
  <si>
    <t>98м - магистраль</t>
  </si>
  <si>
    <t>с 2014 по 2023гг.</t>
  </si>
  <si>
    <r>
      <t>до ТК№80 (</t>
    </r>
    <r>
      <rPr>
        <b/>
        <sz val="10"/>
        <rFont val="Arial Cyr"/>
        <charset val="204"/>
      </rPr>
      <t>ТК65-ТК72</t>
    </r>
    <r>
      <rPr>
        <sz val="10"/>
        <rFont val="Arial Cyr"/>
        <charset val="204"/>
      </rPr>
      <t>)</t>
    </r>
  </si>
  <si>
    <t>замена труб Ду 325 - 34,5п.м</t>
  </si>
  <si>
    <t>замена труб Ду325 - 16м</t>
  </si>
  <si>
    <t>15м-ремонт.</t>
  </si>
  <si>
    <t>20м-ремонт.</t>
  </si>
  <si>
    <t>31м-ремонт</t>
  </si>
  <si>
    <t>ветхие т/сети:</t>
  </si>
  <si>
    <t>ремонтные уч-ки:</t>
  </si>
  <si>
    <t>магистр.</t>
  </si>
  <si>
    <t>80м-рем.</t>
  </si>
  <si>
    <t>двор.</t>
  </si>
  <si>
    <t>из них: 962,5м - магистраль, 1123м- дворовка</t>
  </si>
  <si>
    <t xml:space="preserve">составляют </t>
  </si>
  <si>
    <t>м</t>
  </si>
  <si>
    <t>потяженность отремонтированных т/сетей от котельной №2 по годам, м</t>
  </si>
  <si>
    <t>из них: 2205м - магистраль, 1292,4м- дворовка</t>
  </si>
  <si>
    <t>магистраль</t>
  </si>
  <si>
    <t>нет</t>
  </si>
  <si>
    <r>
      <t>до ж.д. ул. Пушкина 41А</t>
    </r>
    <r>
      <rPr>
        <sz val="10"/>
        <color theme="9" tint="0.39997558519241921"/>
        <rFont val="Arial Cyr"/>
        <charset val="204"/>
      </rPr>
      <t xml:space="preserve"> (0,026)</t>
    </r>
  </si>
  <si>
    <r>
      <t>до ж.д ул. К. Маркса 46</t>
    </r>
    <r>
      <rPr>
        <sz val="10"/>
        <color theme="9" tint="0.39997558519241921"/>
        <rFont val="Arial Cyr"/>
        <charset val="204"/>
      </rPr>
      <t>(0,061)</t>
    </r>
  </si>
  <si>
    <r>
      <t>до ж.д ул. Пушкина 50а</t>
    </r>
    <r>
      <rPr>
        <sz val="10"/>
        <color theme="9" tint="0.39997558519241921"/>
        <rFont val="Arial Cyr"/>
        <charset val="204"/>
      </rPr>
      <t>(0,152)</t>
    </r>
  </si>
  <si>
    <r>
      <t>до ж.д ул. Пушкина 50а</t>
    </r>
    <r>
      <rPr>
        <sz val="10"/>
        <color theme="9" tint="0.39997558519241921"/>
        <rFont val="Arial Cyr"/>
        <charset val="204"/>
      </rPr>
      <t xml:space="preserve"> (0,152)</t>
    </r>
  </si>
  <si>
    <t>d=89</t>
  </si>
  <si>
    <t>d=57</t>
  </si>
  <si>
    <t>d=76</t>
  </si>
  <si>
    <t>19,5d=89 и 17,5 d=108</t>
  </si>
  <si>
    <t>33 d=57 и 69 d=89</t>
  </si>
  <si>
    <t>11 d=108</t>
  </si>
  <si>
    <t>13,7 d=108 и 48 d=89</t>
  </si>
  <si>
    <t>2d 108</t>
  </si>
  <si>
    <t>"________"____________________2025_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</si>
</sst>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43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0"/>
      <name val="Arial Cyr"/>
      <charset val="204"/>
    </font>
    <font>
      <sz val="12"/>
      <name val="Arial Cyr"/>
      <charset val="204"/>
    </font>
    <font>
      <sz val="16"/>
      <name val="Arial Cyr"/>
      <charset val="204"/>
    </font>
    <font>
      <sz val="14"/>
      <name val="Arial Cyr"/>
      <charset val="204"/>
    </font>
    <font>
      <sz val="20"/>
      <name val="Arial Cyr"/>
      <charset val="204"/>
    </font>
    <font>
      <sz val="10"/>
      <name val="Arial Cyr"/>
      <charset val="204"/>
    </font>
    <font>
      <sz val="11"/>
      <color indexed="9"/>
      <name val="Calibri"/>
      <family val="2"/>
      <charset val="204"/>
    </font>
    <font>
      <sz val="11"/>
      <color indexed="8"/>
      <name val="Calibri"/>
      <family val="2"/>
      <charset val="204"/>
    </font>
    <font>
      <sz val="18"/>
      <name val="Arial Cyr"/>
      <charset val="204"/>
    </font>
    <font>
      <sz val="10"/>
      <color indexed="10"/>
      <name val="Arial Cyr"/>
      <charset val="204"/>
    </font>
    <font>
      <b/>
      <sz val="16"/>
      <name val="Arial Cyr"/>
      <charset val="204"/>
    </font>
    <font>
      <sz val="26"/>
      <name val="Arial Cyr"/>
      <charset val="204"/>
    </font>
    <font>
      <b/>
      <sz val="12"/>
      <name val="Arial Cyr"/>
      <charset val="204"/>
    </font>
    <font>
      <sz val="16"/>
      <color indexed="18"/>
      <name val="Arial Cyr"/>
      <charset val="204"/>
    </font>
    <font>
      <b/>
      <sz val="14"/>
      <name val="Arial Cyr"/>
      <charset val="204"/>
    </font>
    <font>
      <b/>
      <sz val="14"/>
      <color indexed="8"/>
      <name val="Times New Roman"/>
      <family val="1"/>
      <charset val="204"/>
    </font>
    <font>
      <b/>
      <sz val="20"/>
      <color indexed="8"/>
      <name val="Times New Roman"/>
      <family val="1"/>
      <charset val="204"/>
    </font>
    <font>
      <sz val="20"/>
      <color indexed="8"/>
      <name val="Times New Roman"/>
      <family val="1"/>
      <charset val="204"/>
    </font>
    <font>
      <u/>
      <sz val="10"/>
      <name val="Arial Cyr"/>
      <charset val="204"/>
    </font>
    <font>
      <b/>
      <sz val="16"/>
      <color indexed="8"/>
      <name val="Times New Roman"/>
      <family val="1"/>
      <charset val="204"/>
    </font>
    <font>
      <b/>
      <sz val="24"/>
      <color indexed="8"/>
      <name val="Times New Roman"/>
      <family val="1"/>
      <charset val="204"/>
    </font>
    <font>
      <sz val="24"/>
      <name val="Arial Cyr"/>
      <charset val="204"/>
    </font>
    <font>
      <sz val="24"/>
      <color indexed="8"/>
      <name val="Times New Roman"/>
      <family val="1"/>
      <charset val="204"/>
    </font>
    <font>
      <b/>
      <sz val="18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0"/>
      <color theme="4"/>
      <name val="Arial Cyr"/>
      <charset val="204"/>
    </font>
    <font>
      <sz val="10"/>
      <color theme="4" tint="0.59999389629810485"/>
      <name val="Arial Cyr"/>
      <charset val="204"/>
    </font>
    <font>
      <b/>
      <u/>
      <sz val="10"/>
      <name val="Arial Cyr"/>
      <charset val="204"/>
    </font>
    <font>
      <sz val="10"/>
      <color rgb="FFFF0000"/>
      <name val="Arial Cyr"/>
      <charset val="204"/>
    </font>
    <font>
      <sz val="10"/>
      <color theme="1"/>
      <name val="Arial Cyr"/>
      <charset val="204"/>
    </font>
    <font>
      <b/>
      <i/>
      <sz val="10"/>
      <name val="Arial Cyr"/>
      <charset val="204"/>
    </font>
    <font>
      <u/>
      <sz val="14"/>
      <name val="Arial Cyr"/>
      <charset val="204"/>
    </font>
    <font>
      <i/>
      <sz val="10"/>
      <color theme="5"/>
      <name val="Arial Cyr"/>
      <charset val="204"/>
    </font>
    <font>
      <sz val="10"/>
      <color theme="5" tint="-0.249977111117893"/>
      <name val="Arial Cyr"/>
      <charset val="204"/>
    </font>
    <font>
      <sz val="10"/>
      <color theme="9" tint="0.39997558519241921"/>
      <name val="Arial Cyr"/>
      <charset val="204"/>
    </font>
    <font>
      <b/>
      <sz val="10"/>
      <color theme="9" tint="0.39997558519241921"/>
      <name val="Arial Cyr"/>
      <charset val="204"/>
    </font>
    <font>
      <sz val="8"/>
      <color theme="9" tint="0.39997558519241921"/>
      <name val="Arial Cyr"/>
      <charset val="204"/>
    </font>
    <font>
      <b/>
      <sz val="10"/>
      <color rgb="FFFF0000"/>
      <name val="Arial Cyr"/>
      <charset val="204"/>
    </font>
    <font>
      <b/>
      <sz val="12"/>
      <color rgb="FF800000"/>
      <name val="Arial Cyr"/>
    </font>
  </fonts>
  <fills count="40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39997558519241921"/>
        <bgColor indexed="64"/>
      </patternFill>
    </fill>
  </fills>
  <borders count="9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ck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1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3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8" borderId="0" applyNumberFormat="0" applyBorder="0" applyAlignment="0" applyProtection="0"/>
    <xf numFmtId="0" fontId="10" fillId="10" borderId="0" applyNumberFormat="0" applyBorder="0" applyAlignment="0" applyProtection="0"/>
    <xf numFmtId="0" fontId="9" fillId="8" borderId="0" applyNumberFormat="0" applyBorder="0" applyAlignment="0" applyProtection="0"/>
    <xf numFmtId="0" fontId="9" fillId="3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8" fillId="0" borderId="0"/>
    <xf numFmtId="164" fontId="8" fillId="0" borderId="0" applyFont="0" applyFill="0" applyBorder="0" applyAlignment="0" applyProtection="0"/>
  </cellStyleXfs>
  <cellXfs count="1099">
    <xf numFmtId="0" fontId="0" fillId="0" borderId="0" xfId="0"/>
    <xf numFmtId="0" fontId="0" fillId="0" borderId="0" xfId="0" applyBorder="1"/>
    <xf numFmtId="0" fontId="0" fillId="0" borderId="1" xfId="0" applyBorder="1"/>
    <xf numFmtId="0" fontId="0" fillId="0" borderId="3" xfId="0" applyBorder="1"/>
    <xf numFmtId="0" fontId="0" fillId="0" borderId="4" xfId="0" applyBorder="1"/>
    <xf numFmtId="0" fontId="5" fillId="0" borderId="0" xfId="0" applyFont="1" applyAlignment="1">
      <alignment horizontal="left"/>
    </xf>
    <xf numFmtId="0" fontId="5" fillId="0" borderId="0" xfId="0" applyFont="1"/>
    <xf numFmtId="0" fontId="5" fillId="0" borderId="0" xfId="0" applyFont="1" applyAlignment="1">
      <alignment horizontal="right"/>
    </xf>
    <xf numFmtId="0" fontId="3" fillId="0" borderId="0" xfId="0" applyFont="1"/>
    <xf numFmtId="0" fontId="0" fillId="0" borderId="10" xfId="0" applyBorder="1"/>
    <xf numFmtId="0" fontId="5" fillId="0" borderId="0" xfId="0" applyFont="1" applyAlignment="1">
      <alignment horizontal="center"/>
    </xf>
    <xf numFmtId="0" fontId="0" fillId="0" borderId="0" xfId="0" applyBorder="1" applyAlignment="1">
      <alignment wrapText="1"/>
    </xf>
    <xf numFmtId="0" fontId="0" fillId="0" borderId="12" xfId="0" applyBorder="1"/>
    <xf numFmtId="0" fontId="0" fillId="0" borderId="18" xfId="0" applyBorder="1"/>
    <xf numFmtId="0" fontId="0" fillId="0" borderId="5" xfId="0" applyFill="1" applyBorder="1"/>
    <xf numFmtId="0" fontId="0" fillId="0" borderId="7" xfId="0" applyFill="1" applyBorder="1"/>
    <xf numFmtId="0" fontId="0" fillId="0" borderId="10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0" fontId="11" fillId="0" borderId="0" xfId="0" applyFont="1"/>
    <xf numFmtId="0" fontId="0" fillId="0" borderId="22" xfId="0" applyFill="1" applyBorder="1"/>
    <xf numFmtId="0" fontId="0" fillId="0" borderId="16" xfId="0" applyFill="1" applyBorder="1"/>
    <xf numFmtId="0" fontId="0" fillId="0" borderId="17" xfId="0" applyFill="1" applyBorder="1"/>
    <xf numFmtId="0" fontId="0" fillId="0" borderId="4" xfId="0" applyFill="1" applyBorder="1"/>
    <xf numFmtId="0" fontId="0" fillId="0" borderId="19" xfId="0" applyFill="1" applyBorder="1"/>
    <xf numFmtId="0" fontId="0" fillId="0" borderId="23" xfId="0" applyBorder="1" applyAlignment="1">
      <alignment horizontal="center"/>
    </xf>
    <xf numFmtId="0" fontId="0" fillId="0" borderId="15" xfId="0" applyBorder="1" applyAlignment="1"/>
    <xf numFmtId="0" fontId="0" fillId="0" borderId="16" xfId="0" applyBorder="1" applyAlignment="1"/>
    <xf numFmtId="0" fontId="0" fillId="0" borderId="15" xfId="0" applyFill="1" applyBorder="1"/>
    <xf numFmtId="0" fontId="0" fillId="0" borderId="24" xfId="0" applyFill="1" applyBorder="1"/>
    <xf numFmtId="0" fontId="0" fillId="0" borderId="12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31" xfId="0" applyFill="1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25" xfId="0" applyFill="1" applyBorder="1" applyAlignment="1">
      <alignment horizontal="center"/>
    </xf>
    <xf numFmtId="0" fontId="0" fillId="0" borderId="27" xfId="0" applyFill="1" applyBorder="1" applyAlignment="1">
      <alignment horizontal="center"/>
    </xf>
    <xf numFmtId="0" fontId="0" fillId="0" borderId="30" xfId="0" applyFill="1" applyBorder="1" applyAlignment="1">
      <alignment horizontal="center"/>
    </xf>
    <xf numFmtId="0" fontId="0" fillId="13" borderId="27" xfId="0" applyFill="1" applyBorder="1" applyAlignment="1">
      <alignment horizontal="center"/>
    </xf>
    <xf numFmtId="0" fontId="0" fillId="13" borderId="15" xfId="0" applyFill="1" applyBorder="1" applyAlignment="1"/>
    <xf numFmtId="0" fontId="0" fillId="13" borderId="28" xfId="0" applyFill="1" applyBorder="1" applyAlignment="1">
      <alignment horizontal="center"/>
    </xf>
    <xf numFmtId="0" fontId="0" fillId="13" borderId="6" xfId="0" applyFill="1" applyBorder="1"/>
    <xf numFmtId="0" fontId="0" fillId="13" borderId="17" xfId="0" applyFill="1" applyBorder="1" applyAlignment="1"/>
    <xf numFmtId="0" fontId="0" fillId="13" borderId="31" xfId="0" applyFill="1" applyBorder="1" applyAlignment="1">
      <alignment horizontal="center"/>
    </xf>
    <xf numFmtId="0" fontId="0" fillId="13" borderId="15" xfId="0" applyFill="1" applyBorder="1"/>
    <xf numFmtId="0" fontId="0" fillId="13" borderId="24" xfId="0" applyFill="1" applyBorder="1"/>
    <xf numFmtId="0" fontId="0" fillId="13" borderId="24" xfId="0" applyFill="1" applyBorder="1" applyAlignment="1"/>
    <xf numFmtId="0" fontId="0" fillId="13" borderId="30" xfId="0" applyFill="1" applyBorder="1" applyAlignment="1">
      <alignment horizontal="center"/>
    </xf>
    <xf numFmtId="0" fontId="0" fillId="13" borderId="16" xfId="0" applyFill="1" applyBorder="1"/>
    <xf numFmtId="0" fontId="0" fillId="13" borderId="7" xfId="0" applyFill="1" applyBorder="1"/>
    <xf numFmtId="0" fontId="0" fillId="13" borderId="7" xfId="0" applyFill="1" applyBorder="1" applyAlignment="1"/>
    <xf numFmtId="0" fontId="0" fillId="13" borderId="26" xfId="0" applyFill="1" applyBorder="1" applyAlignment="1">
      <alignment horizontal="center"/>
    </xf>
    <xf numFmtId="0" fontId="0" fillId="13" borderId="4" xfId="0" applyFill="1" applyBorder="1"/>
    <xf numFmtId="0" fontId="0" fillId="13" borderId="19" xfId="0" applyFill="1" applyBorder="1"/>
    <xf numFmtId="0" fontId="0" fillId="13" borderId="22" xfId="0" applyFill="1" applyBorder="1" applyAlignment="1"/>
    <xf numFmtId="0" fontId="0" fillId="13" borderId="16" xfId="0" applyFill="1" applyBorder="1" applyAlignment="1"/>
    <xf numFmtId="0" fontId="0" fillId="13" borderId="25" xfId="0" applyFill="1" applyBorder="1" applyAlignment="1">
      <alignment horizontal="center"/>
    </xf>
    <xf numFmtId="0" fontId="0" fillId="13" borderId="17" xfId="0" applyFill="1" applyBorder="1"/>
    <xf numFmtId="0" fontId="0" fillId="13" borderId="20" xfId="0" applyFill="1" applyBorder="1" applyAlignment="1">
      <alignment horizontal="center"/>
    </xf>
    <xf numFmtId="0" fontId="0" fillId="13" borderId="22" xfId="0" applyFill="1" applyBorder="1"/>
    <xf numFmtId="0" fontId="0" fillId="13" borderId="6" xfId="0" applyFill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13" borderId="23" xfId="0" applyFill="1" applyBorder="1" applyAlignment="1">
      <alignment horizontal="center"/>
    </xf>
    <xf numFmtId="0" fontId="0" fillId="13" borderId="0" xfId="0" applyFill="1" applyBorder="1" applyAlignment="1">
      <alignment horizontal="center"/>
    </xf>
    <xf numFmtId="0" fontId="0" fillId="13" borderId="32" xfId="0" applyFill="1" applyBorder="1" applyAlignment="1">
      <alignment horizontal="center"/>
    </xf>
    <xf numFmtId="0" fontId="0" fillId="0" borderId="32" xfId="0" applyBorder="1" applyAlignment="1">
      <alignment horizontal="center"/>
    </xf>
    <xf numFmtId="0" fontId="0" fillId="13" borderId="19" xfId="0" applyFill="1" applyBorder="1" applyAlignment="1">
      <alignment horizontal="center"/>
    </xf>
    <xf numFmtId="0" fontId="0" fillId="13" borderId="29" xfId="0" applyFill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13" borderId="22" xfId="0" applyFill="1" applyBorder="1" applyAlignment="1">
      <alignment horizontal="center"/>
    </xf>
    <xf numFmtId="0" fontId="0" fillId="0" borderId="33" xfId="0" applyBorder="1" applyAlignment="1">
      <alignment horizontal="center"/>
    </xf>
    <xf numFmtId="0" fontId="0" fillId="13" borderId="36" xfId="0" applyFill="1" applyBorder="1" applyAlignment="1">
      <alignment horizontal="center"/>
    </xf>
    <xf numFmtId="0" fontId="0" fillId="13" borderId="10" xfId="0" applyFill="1" applyBorder="1" applyAlignment="1">
      <alignment horizontal="center"/>
    </xf>
    <xf numFmtId="0" fontId="0" fillId="13" borderId="33" xfId="0" applyFill="1" applyBorder="1" applyAlignment="1">
      <alignment horizontal="center"/>
    </xf>
    <xf numFmtId="0" fontId="0" fillId="13" borderId="39" xfId="0" applyFill="1" applyBorder="1" applyAlignment="1">
      <alignment horizontal="center"/>
    </xf>
    <xf numFmtId="0" fontId="0" fillId="13" borderId="40" xfId="0" applyFill="1" applyBorder="1" applyAlignment="1">
      <alignment horizontal="center"/>
    </xf>
    <xf numFmtId="0" fontId="0" fillId="0" borderId="16" xfId="0" applyFill="1" applyBorder="1" applyAlignment="1"/>
    <xf numFmtId="0" fontId="0" fillId="0" borderId="26" xfId="0" applyFill="1" applyBorder="1" applyAlignment="1">
      <alignment horizontal="center"/>
    </xf>
    <xf numFmtId="0" fontId="0" fillId="0" borderId="20" xfId="0" applyFill="1" applyBorder="1" applyAlignment="1">
      <alignment horizontal="center"/>
    </xf>
    <xf numFmtId="0" fontId="0" fillId="13" borderId="12" xfId="0" applyFill="1" applyBorder="1" applyAlignment="1">
      <alignment horizontal="center" wrapText="1"/>
    </xf>
    <xf numFmtId="0" fontId="0" fillId="0" borderId="41" xfId="0" applyFill="1" applyBorder="1" applyAlignment="1">
      <alignment horizontal="center" wrapText="1"/>
    </xf>
    <xf numFmtId="0" fontId="0" fillId="14" borderId="31" xfId="0" applyFill="1" applyBorder="1" applyAlignment="1">
      <alignment horizontal="center"/>
    </xf>
    <xf numFmtId="0" fontId="0" fillId="0" borderId="22" xfId="0" applyBorder="1" applyAlignment="1">
      <alignment horizontal="center"/>
    </xf>
    <xf numFmtId="0" fontId="0" fillId="14" borderId="30" xfId="0" applyFill="1" applyBorder="1" applyAlignment="1">
      <alignment horizontal="center"/>
    </xf>
    <xf numFmtId="0" fontId="0" fillId="14" borderId="26" xfId="0" applyFill="1" applyBorder="1" applyAlignment="1">
      <alignment horizontal="center"/>
    </xf>
    <xf numFmtId="0" fontId="3" fillId="13" borderId="28" xfId="0" applyFont="1" applyFill="1" applyBorder="1" applyAlignment="1">
      <alignment horizontal="center"/>
    </xf>
    <xf numFmtId="0" fontId="3" fillId="13" borderId="3" xfId="0" applyFont="1" applyFill="1" applyBorder="1" applyAlignment="1">
      <alignment horizontal="center" wrapText="1"/>
    </xf>
    <xf numFmtId="0" fontId="3" fillId="0" borderId="30" xfId="0" applyFont="1" applyBorder="1" applyAlignment="1">
      <alignment horizontal="center"/>
    </xf>
    <xf numFmtId="0" fontId="3" fillId="0" borderId="28" xfId="0" applyFont="1" applyFill="1" applyBorder="1" applyAlignment="1">
      <alignment horizontal="center"/>
    </xf>
    <xf numFmtId="0" fontId="3" fillId="13" borderId="25" xfId="0" applyFont="1" applyFill="1" applyBorder="1" applyAlignment="1">
      <alignment horizontal="center"/>
    </xf>
    <xf numFmtId="0" fontId="0" fillId="0" borderId="25" xfId="0" applyFill="1" applyBorder="1" applyAlignment="1">
      <alignment horizontal="center" wrapText="1"/>
    </xf>
    <xf numFmtId="0" fontId="3" fillId="0" borderId="25" xfId="0" applyFont="1" applyFill="1" applyBorder="1" applyAlignment="1">
      <alignment horizontal="center"/>
    </xf>
    <xf numFmtId="0" fontId="0" fillId="0" borderId="42" xfId="0" applyBorder="1"/>
    <xf numFmtId="0" fontId="0" fillId="0" borderId="43" xfId="0" applyBorder="1" applyAlignment="1">
      <alignment horizontal="center"/>
    </xf>
    <xf numFmtId="0" fontId="0" fillId="0" borderId="44" xfId="0" applyBorder="1" applyAlignment="1"/>
    <xf numFmtId="0" fontId="0" fillId="0" borderId="43" xfId="0" applyBorder="1" applyAlignment="1"/>
    <xf numFmtId="0" fontId="0" fillId="0" borderId="45" xfId="0" applyBorder="1" applyAlignment="1"/>
    <xf numFmtId="0" fontId="0" fillId="0" borderId="0" xfId="0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0" fillId="13" borderId="24" xfId="0" applyFill="1" applyBorder="1" applyAlignment="1">
      <alignment horizontal="center"/>
    </xf>
    <xf numFmtId="0" fontId="0" fillId="0" borderId="7" xfId="0" applyFill="1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46" xfId="0" applyBorder="1"/>
    <xf numFmtId="0" fontId="0" fillId="0" borderId="36" xfId="0" applyBorder="1" applyAlignment="1"/>
    <xf numFmtId="0" fontId="0" fillId="0" borderId="46" xfId="0" applyFill="1" applyBorder="1" applyAlignment="1">
      <alignment horizontal="center"/>
    </xf>
    <xf numFmtId="0" fontId="0" fillId="0" borderId="16" xfId="0" applyFill="1" applyBorder="1" applyAlignment="1">
      <alignment horizontal="center"/>
    </xf>
    <xf numFmtId="0" fontId="16" fillId="0" borderId="0" xfId="0" applyFont="1"/>
    <xf numFmtId="0" fontId="16" fillId="0" borderId="0" xfId="0" applyFont="1" applyAlignment="1">
      <alignment horizontal="center"/>
    </xf>
    <xf numFmtId="0" fontId="16" fillId="0" borderId="0" xfId="0" applyFont="1" applyAlignment="1">
      <alignment horizontal="center" vertical="top"/>
    </xf>
    <xf numFmtId="0" fontId="16" fillId="0" borderId="0" xfId="0" applyFont="1" applyAlignment="1">
      <alignment horizontal="left"/>
    </xf>
    <xf numFmtId="0" fontId="17" fillId="0" borderId="0" xfId="0" applyFont="1"/>
    <xf numFmtId="0" fontId="6" fillId="0" borderId="0" xfId="0" applyFont="1"/>
    <xf numFmtId="0" fontId="13" fillId="0" borderId="0" xfId="0" applyFont="1" applyBorder="1"/>
    <xf numFmtId="0" fontId="18" fillId="0" borderId="0" xfId="0" applyFont="1"/>
    <xf numFmtId="0" fontId="19" fillId="0" borderId="0" xfId="0" applyFont="1"/>
    <xf numFmtId="0" fontId="7" fillId="0" borderId="0" xfId="0" applyFont="1"/>
    <xf numFmtId="0" fontId="3" fillId="0" borderId="0" xfId="0" applyFont="1" applyBorder="1"/>
    <xf numFmtId="0" fontId="13" fillId="0" borderId="0" xfId="0" applyFont="1" applyAlignment="1">
      <alignment horizontal="left"/>
    </xf>
    <xf numFmtId="0" fontId="13" fillId="0" borderId="0" xfId="0" applyFont="1"/>
    <xf numFmtId="0" fontId="20" fillId="0" borderId="0" xfId="0" applyFont="1"/>
    <xf numFmtId="0" fontId="13" fillId="0" borderId="0" xfId="0" applyFont="1" applyAlignment="1">
      <alignment horizontal="right"/>
    </xf>
    <xf numFmtId="0" fontId="23" fillId="0" borderId="0" xfId="0" applyFont="1"/>
    <xf numFmtId="0" fontId="24" fillId="0" borderId="0" xfId="0" applyFont="1"/>
    <xf numFmtId="0" fontId="25" fillId="0" borderId="0" xfId="0" applyFont="1"/>
    <xf numFmtId="0" fontId="4" fillId="0" borderId="0" xfId="0" applyFont="1"/>
    <xf numFmtId="0" fontId="0" fillId="15" borderId="0" xfId="0" applyFill="1" applyBorder="1"/>
    <xf numFmtId="0" fontId="0" fillId="15" borderId="46" xfId="0" applyFill="1" applyBorder="1" applyAlignment="1">
      <alignment horizontal="center"/>
    </xf>
    <xf numFmtId="0" fontId="0" fillId="18" borderId="46" xfId="0" applyFill="1" applyBorder="1"/>
    <xf numFmtId="0" fontId="0" fillId="15" borderId="36" xfId="0" applyFill="1" applyBorder="1" applyAlignment="1"/>
    <xf numFmtId="0" fontId="0" fillId="0" borderId="51" xfId="0" applyBorder="1"/>
    <xf numFmtId="0" fontId="0" fillId="15" borderId="46" xfId="0" applyFill="1" applyBorder="1" applyAlignment="1">
      <alignment horizontal="right"/>
    </xf>
    <xf numFmtId="0" fontId="0" fillId="0" borderId="46" xfId="0" applyBorder="1" applyAlignment="1">
      <alignment horizontal="right"/>
    </xf>
    <xf numFmtId="0" fontId="0" fillId="0" borderId="46" xfId="0" applyFont="1" applyBorder="1" applyAlignment="1">
      <alignment horizontal="right"/>
    </xf>
    <xf numFmtId="0" fontId="0" fillId="15" borderId="46" xfId="0" applyFont="1" applyFill="1" applyBorder="1" applyAlignment="1">
      <alignment horizontal="right"/>
    </xf>
    <xf numFmtId="0" fontId="0" fillId="0" borderId="51" xfId="0" applyBorder="1" applyAlignment="1">
      <alignment horizontal="right"/>
    </xf>
    <xf numFmtId="0" fontId="3" fillId="15" borderId="51" xfId="0" applyFont="1" applyFill="1" applyBorder="1" applyAlignment="1">
      <alignment horizontal="right"/>
    </xf>
    <xf numFmtId="0" fontId="3" fillId="18" borderId="46" xfId="0" applyFont="1" applyFill="1" applyBorder="1" applyAlignment="1">
      <alignment horizontal="right"/>
    </xf>
    <xf numFmtId="0" fontId="3" fillId="18" borderId="46" xfId="0" applyFont="1" applyFill="1" applyBorder="1"/>
    <xf numFmtId="0" fontId="3" fillId="18" borderId="46" xfId="0" applyFont="1" applyFill="1" applyBorder="1" applyAlignment="1">
      <alignment horizontal="center"/>
    </xf>
    <xf numFmtId="0" fontId="3" fillId="18" borderId="51" xfId="0" applyFont="1" applyFill="1" applyBorder="1" applyAlignment="1">
      <alignment horizontal="right"/>
    </xf>
    <xf numFmtId="0" fontId="3" fillId="20" borderId="46" xfId="0" applyFont="1" applyFill="1" applyBorder="1"/>
    <xf numFmtId="0" fontId="3" fillId="21" borderId="46" xfId="0" applyFont="1" applyFill="1" applyBorder="1" applyAlignment="1">
      <alignment horizontal="right"/>
    </xf>
    <xf numFmtId="0" fontId="3" fillId="21" borderId="46" xfId="0" applyFont="1" applyFill="1" applyBorder="1"/>
    <xf numFmtId="0" fontId="3" fillId="18" borderId="0" xfId="0" applyFont="1" applyFill="1" applyBorder="1" applyAlignment="1">
      <alignment horizontal="right"/>
    </xf>
    <xf numFmtId="0" fontId="3" fillId="21" borderId="46" xfId="0" applyFont="1" applyFill="1" applyBorder="1" applyAlignment="1">
      <alignment horizontal="center"/>
    </xf>
    <xf numFmtId="0" fontId="0" fillId="18" borderId="0" xfId="0" applyFill="1"/>
    <xf numFmtId="0" fontId="3" fillId="18" borderId="0" xfId="0" applyFont="1" applyFill="1"/>
    <xf numFmtId="0" fontId="5" fillId="15" borderId="0" xfId="0" applyFont="1" applyFill="1"/>
    <xf numFmtId="0" fontId="0" fillId="15" borderId="0" xfId="0" applyFill="1"/>
    <xf numFmtId="0" fontId="0" fillId="15" borderId="10" xfId="0" applyFill="1" applyBorder="1" applyAlignment="1"/>
    <xf numFmtId="0" fontId="4" fillId="0" borderId="0" xfId="0" applyFont="1" applyAlignment="1">
      <alignment vertical="center"/>
    </xf>
    <xf numFmtId="0" fontId="4" fillId="0" borderId="0" xfId="0" applyFont="1" applyAlignment="1">
      <alignment vertical="top"/>
    </xf>
    <xf numFmtId="0" fontId="3" fillId="25" borderId="16" xfId="0" applyFont="1" applyFill="1" applyBorder="1" applyAlignment="1">
      <alignment horizontal="center" wrapText="1"/>
    </xf>
    <xf numFmtId="0" fontId="0" fillId="25" borderId="46" xfId="0" applyFill="1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0" fillId="16" borderId="46" xfId="0" applyFill="1" applyBorder="1"/>
    <xf numFmtId="0" fontId="0" fillId="16" borderId="46" xfId="0" applyFont="1" applyFill="1" applyBorder="1"/>
    <xf numFmtId="0" fontId="0" fillId="16" borderId="46" xfId="0" applyFill="1" applyBorder="1" applyAlignment="1">
      <alignment horizontal="right" wrapText="1"/>
    </xf>
    <xf numFmtId="0" fontId="3" fillId="15" borderId="46" xfId="0" applyFont="1" applyFill="1" applyBorder="1" applyAlignment="1">
      <alignment horizontal="right"/>
    </xf>
    <xf numFmtId="0" fontId="3" fillId="0" borderId="0" xfId="0" applyFont="1" applyAlignment="1">
      <alignment horizontal="center"/>
    </xf>
    <xf numFmtId="0" fontId="3" fillId="26" borderId="0" xfId="0" applyFont="1" applyFill="1"/>
    <xf numFmtId="0" fontId="3" fillId="26" borderId="46" xfId="0" applyFont="1" applyFill="1" applyBorder="1"/>
    <xf numFmtId="0" fontId="3" fillId="0" borderId="0" xfId="0" applyFont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1" fillId="26" borderId="0" xfId="0" applyFont="1" applyFill="1"/>
    <xf numFmtId="0" fontId="3" fillId="26" borderId="0" xfId="0" applyFont="1" applyFill="1" applyAlignment="1">
      <alignment horizontal="center"/>
    </xf>
    <xf numFmtId="0" fontId="3" fillId="21" borderId="0" xfId="0" applyFont="1" applyFill="1" applyAlignment="1">
      <alignment horizontal="center"/>
    </xf>
    <xf numFmtId="0" fontId="3" fillId="21" borderId="0" xfId="0" applyFont="1" applyFill="1"/>
    <xf numFmtId="0" fontId="3" fillId="16" borderId="46" xfId="0" applyFont="1" applyFill="1" applyBorder="1"/>
    <xf numFmtId="0" fontId="0" fillId="0" borderId="0" xfId="0" applyAlignment="1"/>
    <xf numFmtId="0" fontId="0" fillId="0" borderId="0" xfId="0" applyAlignment="1">
      <alignment vertical="top"/>
    </xf>
    <xf numFmtId="0" fontId="0" fillId="0" borderId="0" xfId="0" applyAlignment="1">
      <alignment horizontal="right" vertical="top"/>
    </xf>
    <xf numFmtId="0" fontId="0" fillId="0" borderId="0" xfId="0" applyAlignment="1"/>
    <xf numFmtId="0" fontId="3" fillId="19" borderId="46" xfId="0" applyFont="1" applyFill="1" applyBorder="1"/>
    <xf numFmtId="0" fontId="0" fillId="26" borderId="0" xfId="0" applyFill="1"/>
    <xf numFmtId="0" fontId="0" fillId="25" borderId="12" xfId="0" applyFill="1" applyBorder="1"/>
    <xf numFmtId="0" fontId="0" fillId="25" borderId="17" xfId="0" applyFill="1" applyBorder="1"/>
    <xf numFmtId="0" fontId="0" fillId="25" borderId="42" xfId="0" applyFill="1" applyBorder="1"/>
    <xf numFmtId="0" fontId="0" fillId="25" borderId="42" xfId="0" applyFill="1" applyBorder="1" applyAlignment="1">
      <alignment horizontal="center" vertical="center"/>
    </xf>
    <xf numFmtId="0" fontId="0" fillId="26" borderId="12" xfId="0" applyFill="1" applyBorder="1"/>
    <xf numFmtId="0" fontId="0" fillId="26" borderId="17" xfId="0" applyFill="1" applyBorder="1"/>
    <xf numFmtId="0" fontId="0" fillId="26" borderId="42" xfId="0" applyFill="1" applyBorder="1"/>
    <xf numFmtId="0" fontId="0" fillId="26" borderId="42" xfId="0" applyFill="1" applyBorder="1" applyAlignment="1">
      <alignment horizontal="center" vertical="center"/>
    </xf>
    <xf numFmtId="0" fontId="0" fillId="26" borderId="10" xfId="0" applyFill="1" applyBorder="1"/>
    <xf numFmtId="0" fontId="0" fillId="25" borderId="10" xfId="0" applyFill="1" applyBorder="1"/>
    <xf numFmtId="0" fontId="0" fillId="25" borderId="36" xfId="0" applyFill="1" applyBorder="1" applyAlignment="1"/>
    <xf numFmtId="0" fontId="0" fillId="0" borderId="47" xfId="0" applyBorder="1"/>
    <xf numFmtId="0" fontId="0" fillId="0" borderId="50" xfId="0" applyBorder="1"/>
    <xf numFmtId="0" fontId="0" fillId="25" borderId="44" xfId="0" applyFill="1" applyBorder="1"/>
    <xf numFmtId="0" fontId="0" fillId="25" borderId="43" xfId="0" applyFill="1" applyBorder="1" applyAlignment="1"/>
    <xf numFmtId="0" fontId="0" fillId="25" borderId="45" xfId="0" applyFill="1" applyBorder="1" applyAlignment="1"/>
    <xf numFmtId="0" fontId="0" fillId="15" borderId="43" xfId="0" applyFill="1" applyBorder="1" applyAlignment="1">
      <alignment horizontal="left"/>
    </xf>
    <xf numFmtId="0" fontId="0" fillId="15" borderId="45" xfId="0" applyFill="1" applyBorder="1" applyAlignment="1">
      <alignment horizontal="left"/>
    </xf>
    <xf numFmtId="0" fontId="0" fillId="25" borderId="10" xfId="0" applyFill="1" applyBorder="1" applyAlignment="1"/>
    <xf numFmtId="0" fontId="0" fillId="25" borderId="43" xfId="0" applyFill="1" applyBorder="1"/>
    <xf numFmtId="0" fontId="0" fillId="25" borderId="43" xfId="0" applyFill="1" applyBorder="1" applyAlignment="1">
      <alignment horizontal="center" vertical="center"/>
    </xf>
    <xf numFmtId="0" fontId="0" fillId="25" borderId="43" xfId="0" applyFill="1" applyBorder="1" applyAlignment="1">
      <alignment horizontal="left"/>
    </xf>
    <xf numFmtId="0" fontId="0" fillId="25" borderId="45" xfId="0" applyFill="1" applyBorder="1" applyAlignment="1">
      <alignment horizontal="left"/>
    </xf>
    <xf numFmtId="0" fontId="0" fillId="25" borderId="45" xfId="0" applyFill="1" applyBorder="1" applyAlignment="1">
      <alignment horizontal="center" vertical="center"/>
    </xf>
    <xf numFmtId="0" fontId="0" fillId="15" borderId="12" xfId="0" applyFill="1" applyBorder="1"/>
    <xf numFmtId="0" fontId="0" fillId="25" borderId="64" xfId="0" applyFill="1" applyBorder="1" applyAlignment="1">
      <alignment horizontal="center" vertical="center"/>
    </xf>
    <xf numFmtId="0" fontId="0" fillId="25" borderId="64" xfId="0" applyFill="1" applyBorder="1"/>
    <xf numFmtId="0" fontId="0" fillId="25" borderId="65" xfId="0" applyFill="1" applyBorder="1"/>
    <xf numFmtId="0" fontId="0" fillId="25" borderId="54" xfId="0" applyFill="1" applyBorder="1"/>
    <xf numFmtId="0" fontId="0" fillId="25" borderId="61" xfId="0" applyFill="1" applyBorder="1"/>
    <xf numFmtId="0" fontId="0" fillId="25" borderId="61" xfId="0" applyFill="1" applyBorder="1" applyAlignment="1">
      <alignment horizontal="center" vertical="center"/>
    </xf>
    <xf numFmtId="0" fontId="0" fillId="25" borderId="67" xfId="0" applyFill="1" applyBorder="1" applyAlignment="1"/>
    <xf numFmtId="0" fontId="0" fillId="21" borderId="51" xfId="0" applyFill="1" applyBorder="1"/>
    <xf numFmtId="0" fontId="3" fillId="21" borderId="51" xfId="0" applyFont="1" applyFill="1" applyBorder="1"/>
    <xf numFmtId="0" fontId="0" fillId="15" borderId="0" xfId="0" applyFill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15" fillId="0" borderId="0" xfId="0" applyFont="1"/>
    <xf numFmtId="0" fontId="0" fillId="0" borderId="0" xfId="0" applyBorder="1" applyAlignment="1">
      <alignment horizontal="center" vertical="center"/>
    </xf>
    <xf numFmtId="0" fontId="32" fillId="15" borderId="0" xfId="0" applyFont="1" applyFill="1"/>
    <xf numFmtId="0" fontId="0" fillId="13" borderId="34" xfId="0" applyFill="1" applyBorder="1" applyAlignment="1">
      <alignment wrapText="1"/>
    </xf>
    <xf numFmtId="0" fontId="0" fillId="13" borderId="35" xfId="0" applyFill="1" applyBorder="1" applyAlignment="1">
      <alignment wrapText="1"/>
    </xf>
    <xf numFmtId="0" fontId="0" fillId="13" borderId="37" xfId="0" applyFill="1" applyBorder="1" applyAlignment="1">
      <alignment wrapText="1"/>
    </xf>
    <xf numFmtId="0" fontId="0" fillId="0" borderId="12" xfId="0" applyBorder="1" applyAlignment="1">
      <alignment wrapText="1"/>
    </xf>
    <xf numFmtId="0" fontId="0" fillId="13" borderId="23" xfId="0" applyFill="1" applyBorder="1" applyAlignment="1">
      <alignment wrapText="1"/>
    </xf>
    <xf numFmtId="0" fontId="0" fillId="13" borderId="0" xfId="0" applyFill="1" applyBorder="1" applyAlignment="1">
      <alignment wrapText="1"/>
    </xf>
    <xf numFmtId="0" fontId="0" fillId="13" borderId="12" xfId="0" applyFill="1" applyBorder="1" applyAlignment="1">
      <alignment wrapText="1"/>
    </xf>
    <xf numFmtId="0" fontId="0" fillId="0" borderId="23" xfId="0" applyBorder="1" applyAlignment="1">
      <alignment wrapText="1"/>
    </xf>
    <xf numFmtId="0" fontId="0" fillId="0" borderId="0" xfId="0" applyFill="1" applyBorder="1" applyAlignment="1">
      <alignment wrapText="1"/>
    </xf>
    <xf numFmtId="0" fontId="0" fillId="0" borderId="35" xfId="0" applyFill="1" applyBorder="1" applyAlignment="1">
      <alignment wrapText="1"/>
    </xf>
    <xf numFmtId="0" fontId="0" fillId="0" borderId="37" xfId="0" applyFill="1" applyBorder="1" applyAlignment="1">
      <alignment wrapText="1"/>
    </xf>
    <xf numFmtId="0" fontId="0" fillId="0" borderId="23" xfId="0" applyFill="1" applyBorder="1" applyAlignment="1">
      <alignment wrapText="1"/>
    </xf>
    <xf numFmtId="0" fontId="0" fillId="0" borderId="12" xfId="0" applyFill="1" applyBorder="1" applyAlignment="1">
      <alignment wrapText="1"/>
    </xf>
    <xf numFmtId="0" fontId="0" fillId="0" borderId="34" xfId="0" applyFill="1" applyBorder="1" applyAlignment="1">
      <alignment wrapText="1"/>
    </xf>
    <xf numFmtId="0" fontId="0" fillId="14" borderId="23" xfId="0" applyFill="1" applyBorder="1" applyAlignment="1">
      <alignment wrapText="1"/>
    </xf>
    <xf numFmtId="0" fontId="0" fillId="14" borderId="0" xfId="0" applyFill="1" applyBorder="1" applyAlignment="1">
      <alignment wrapText="1"/>
    </xf>
    <xf numFmtId="0" fontId="0" fillId="14" borderId="12" xfId="0" applyFill="1" applyBorder="1" applyAlignment="1">
      <alignment wrapText="1"/>
    </xf>
    <xf numFmtId="0" fontId="0" fillId="0" borderId="48" xfId="0" applyBorder="1" applyAlignment="1">
      <alignment wrapText="1"/>
    </xf>
    <xf numFmtId="0" fontId="0" fillId="25" borderId="0" xfId="0" applyFill="1" applyBorder="1" applyAlignment="1">
      <alignment wrapText="1"/>
    </xf>
    <xf numFmtId="0" fontId="17" fillId="0" borderId="46" xfId="0" applyFont="1" applyBorder="1"/>
    <xf numFmtId="0" fontId="3" fillId="0" borderId="46" xfId="0" applyFont="1" applyBorder="1" applyAlignment="1">
      <alignment horizontal="center" vertical="center" wrapText="1"/>
    </xf>
    <xf numFmtId="0" fontId="0" fillId="15" borderId="17" xfId="0" applyFill="1" applyBorder="1"/>
    <xf numFmtId="0" fontId="0" fillId="15" borderId="42" xfId="0" applyFill="1" applyBorder="1"/>
    <xf numFmtId="0" fontId="0" fillId="21" borderId="10" xfId="0" applyFill="1" applyBorder="1" applyAlignment="1"/>
    <xf numFmtId="0" fontId="0" fillId="21" borderId="16" xfId="0" applyFill="1" applyBorder="1" applyAlignment="1">
      <alignment horizontal="center" vertical="center"/>
    </xf>
    <xf numFmtId="0" fontId="0" fillId="21" borderId="12" xfId="0" applyFill="1" applyBorder="1"/>
    <xf numFmtId="0" fontId="0" fillId="21" borderId="17" xfId="0" applyFill="1" applyBorder="1"/>
    <xf numFmtId="0" fontId="0" fillId="21" borderId="42" xfId="0" applyFill="1" applyBorder="1"/>
    <xf numFmtId="0" fontId="0" fillId="21" borderId="42" xfId="0" applyFill="1" applyBorder="1" applyAlignment="1">
      <alignment horizontal="center" vertical="center"/>
    </xf>
    <xf numFmtId="0" fontId="0" fillId="25" borderId="37" xfId="0" applyFill="1" applyBorder="1" applyAlignment="1">
      <alignment horizontal="center"/>
    </xf>
    <xf numFmtId="0" fontId="0" fillId="0" borderId="37" xfId="0" applyBorder="1" applyAlignment="1">
      <alignment horizontal="center"/>
    </xf>
    <xf numFmtId="0" fontId="0" fillId="25" borderId="69" xfId="0" applyFill="1" applyBorder="1" applyAlignment="1">
      <alignment horizontal="center"/>
    </xf>
    <xf numFmtId="0" fontId="0" fillId="25" borderId="7" xfId="0" applyFill="1" applyBorder="1" applyAlignment="1">
      <alignment horizontal="center" vertical="center"/>
    </xf>
    <xf numFmtId="0" fontId="0" fillId="13" borderId="0" xfId="0" applyFill="1" applyBorder="1" applyAlignment="1">
      <alignment horizontal="center" wrapText="1"/>
    </xf>
    <xf numFmtId="0" fontId="29" fillId="0" borderId="27" xfId="0" applyFont="1" applyFill="1" applyBorder="1" applyAlignment="1">
      <alignment horizontal="center"/>
    </xf>
    <xf numFmtId="0" fontId="29" fillId="13" borderId="28" xfId="0" applyFont="1" applyFill="1" applyBorder="1" applyAlignment="1">
      <alignment horizontal="center"/>
    </xf>
    <xf numFmtId="0" fontId="29" fillId="14" borderId="29" xfId="0" applyFont="1" applyFill="1" applyBorder="1" applyAlignment="1">
      <alignment horizontal="center"/>
    </xf>
    <xf numFmtId="0" fontId="29" fillId="14" borderId="25" xfId="0" applyFont="1" applyFill="1" applyBorder="1" applyAlignment="1">
      <alignment horizontal="center"/>
    </xf>
    <xf numFmtId="0" fontId="29" fillId="13" borderId="31" xfId="0" applyFont="1" applyFill="1" applyBorder="1" applyAlignment="1">
      <alignment horizontal="center"/>
    </xf>
    <xf numFmtId="0" fontId="0" fillId="27" borderId="46" xfId="0" applyFill="1" applyBorder="1"/>
    <xf numFmtId="0" fontId="0" fillId="18" borderId="72" xfId="0" applyFill="1" applyBorder="1" applyAlignment="1">
      <alignment horizontal="center"/>
    </xf>
    <xf numFmtId="0" fontId="3" fillId="21" borderId="0" xfId="0" applyFont="1" applyFill="1" applyBorder="1"/>
    <xf numFmtId="0" fontId="3" fillId="26" borderId="0" xfId="0" applyFont="1" applyFill="1" applyBorder="1"/>
    <xf numFmtId="0" fontId="0" fillId="16" borderId="51" xfId="0" applyFill="1" applyBorder="1"/>
    <xf numFmtId="0" fontId="3" fillId="18" borderId="51" xfId="0" applyFont="1" applyFill="1" applyBorder="1"/>
    <xf numFmtId="0" fontId="3" fillId="20" borderId="51" xfId="0" applyFont="1" applyFill="1" applyBorder="1"/>
    <xf numFmtId="0" fontId="3" fillId="16" borderId="51" xfId="0" applyFont="1" applyFill="1" applyBorder="1"/>
    <xf numFmtId="0" fontId="0" fillId="15" borderId="51" xfId="0" applyFill="1" applyBorder="1"/>
    <xf numFmtId="0" fontId="0" fillId="15" borderId="51" xfId="0" applyFill="1" applyBorder="1" applyAlignment="1">
      <alignment horizontal="right"/>
    </xf>
    <xf numFmtId="0" fontId="0" fillId="0" borderId="37" xfId="0" applyBorder="1" applyAlignment="1"/>
    <xf numFmtId="0" fontId="0" fillId="27" borderId="46" xfId="0" applyFont="1" applyFill="1" applyBorder="1"/>
    <xf numFmtId="0" fontId="0" fillId="27" borderId="46" xfId="0" applyFill="1" applyBorder="1" applyAlignment="1">
      <alignment horizontal="right" wrapText="1"/>
    </xf>
    <xf numFmtId="0" fontId="3" fillId="27" borderId="46" xfId="0" applyFont="1" applyFill="1" applyBorder="1"/>
    <xf numFmtId="0" fontId="0" fillId="0" borderId="46" xfId="0" applyFill="1" applyBorder="1" applyAlignment="1">
      <alignment horizontal="center" vertical="center" wrapText="1"/>
    </xf>
    <xf numFmtId="0" fontId="32" fillId="26" borderId="17" xfId="0" applyFont="1" applyFill="1" applyBorder="1" applyAlignment="1">
      <alignment horizontal="center" vertical="center"/>
    </xf>
    <xf numFmtId="0" fontId="0" fillId="25" borderId="37" xfId="0" applyFill="1" applyBorder="1" applyAlignment="1">
      <alignment horizontal="center" vertical="center"/>
    </xf>
    <xf numFmtId="0" fontId="0" fillId="26" borderId="37" xfId="0" applyFill="1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21" borderId="35" xfId="0" applyFill="1" applyBorder="1" applyAlignment="1">
      <alignment horizontal="center" vertical="center"/>
    </xf>
    <xf numFmtId="0" fontId="0" fillId="25" borderId="69" xfId="0" applyFill="1" applyBorder="1" applyAlignment="1">
      <alignment horizontal="center" vertical="center"/>
    </xf>
    <xf numFmtId="0" fontId="0" fillId="25" borderId="71" xfId="0" applyFill="1" applyBorder="1" applyAlignment="1">
      <alignment horizontal="center" vertical="center"/>
    </xf>
    <xf numFmtId="0" fontId="3" fillId="0" borderId="0" xfId="0" applyFont="1" applyAlignment="1">
      <alignment horizontal="left" wrapText="1"/>
    </xf>
    <xf numFmtId="0" fontId="3" fillId="15" borderId="0" xfId="0" applyFont="1" applyFill="1"/>
    <xf numFmtId="0" fontId="3" fillId="15" borderId="0" xfId="0" applyFont="1" applyFill="1" applyAlignment="1">
      <alignment horizontal="center" vertical="center"/>
    </xf>
    <xf numFmtId="0" fontId="3" fillId="15" borderId="7" xfId="0" applyFont="1" applyFill="1" applyBorder="1"/>
    <xf numFmtId="0" fontId="3" fillId="15" borderId="0" xfId="0" applyFont="1" applyFill="1" applyBorder="1"/>
    <xf numFmtId="0" fontId="0" fillId="15" borderId="0" xfId="0" applyFill="1" applyAlignment="1">
      <alignment horizontal="center" vertical="center"/>
    </xf>
    <xf numFmtId="0" fontId="0" fillId="15" borderId="64" xfId="0" applyFill="1" applyBorder="1"/>
    <xf numFmtId="0" fontId="0" fillId="15" borderId="64" xfId="0" applyFill="1" applyBorder="1" applyAlignment="1">
      <alignment horizontal="center" vertical="center"/>
    </xf>
    <xf numFmtId="0" fontId="0" fillId="15" borderId="64" xfId="0" applyFill="1" applyBorder="1" applyAlignment="1">
      <alignment horizontal="center"/>
    </xf>
    <xf numFmtId="0" fontId="0" fillId="15" borderId="64" xfId="0" applyFill="1" applyBorder="1" applyAlignment="1">
      <alignment horizontal="right"/>
    </xf>
    <xf numFmtId="0" fontId="0" fillId="15" borderId="0" xfId="0" applyFill="1" applyAlignment="1">
      <alignment wrapText="1"/>
    </xf>
    <xf numFmtId="0" fontId="3" fillId="15" borderId="64" xfId="0" applyFont="1" applyFill="1" applyBorder="1" applyAlignment="1">
      <alignment horizontal="right"/>
    </xf>
    <xf numFmtId="0" fontId="3" fillId="15" borderId="64" xfId="0" applyFont="1" applyFill="1" applyBorder="1" applyAlignment="1">
      <alignment horizontal="center" vertical="center"/>
    </xf>
    <xf numFmtId="0" fontId="3" fillId="15" borderId="64" xfId="0" applyFont="1" applyFill="1" applyBorder="1"/>
    <xf numFmtId="0" fontId="0" fillId="15" borderId="0" xfId="0" applyFill="1" applyAlignment="1">
      <alignment horizontal="left"/>
    </xf>
    <xf numFmtId="0" fontId="0" fillId="0" borderId="15" xfId="0" applyBorder="1" applyAlignment="1">
      <alignment wrapText="1"/>
    </xf>
    <xf numFmtId="0" fontId="0" fillId="0" borderId="19" xfId="0" applyFill="1" applyBorder="1" applyAlignment="1">
      <alignment horizontal="center" wrapText="1"/>
    </xf>
    <xf numFmtId="0" fontId="0" fillId="0" borderId="4" xfId="0" applyFill="1" applyBorder="1" applyAlignment="1">
      <alignment wrapText="1"/>
    </xf>
    <xf numFmtId="0" fontId="0" fillId="0" borderId="7" xfId="0" applyFill="1" applyBorder="1" applyAlignment="1">
      <alignment horizontal="center" wrapText="1"/>
    </xf>
    <xf numFmtId="0" fontId="0" fillId="0" borderId="22" xfId="0" applyFill="1" applyBorder="1" applyAlignment="1">
      <alignment horizontal="center" wrapText="1"/>
    </xf>
    <xf numFmtId="0" fontId="0" fillId="0" borderId="17" xfId="0" applyFill="1" applyBorder="1" applyAlignment="1">
      <alignment wrapText="1"/>
    </xf>
    <xf numFmtId="0" fontId="0" fillId="13" borderId="24" xfId="0" applyFill="1" applyBorder="1" applyAlignment="1">
      <alignment horizontal="center" wrapText="1"/>
    </xf>
    <xf numFmtId="0" fontId="0" fillId="13" borderId="7" xfId="0" applyFill="1" applyBorder="1" applyAlignment="1">
      <alignment horizontal="center" wrapText="1"/>
    </xf>
    <xf numFmtId="0" fontId="0" fillId="13" borderId="19" xfId="0" applyFill="1" applyBorder="1" applyAlignment="1">
      <alignment horizontal="center" wrapText="1"/>
    </xf>
    <xf numFmtId="0" fontId="0" fillId="13" borderId="4" xfId="0" applyFill="1" applyBorder="1" applyAlignment="1">
      <alignment wrapText="1"/>
    </xf>
    <xf numFmtId="0" fontId="0" fillId="13" borderId="6" xfId="0" applyFill="1" applyBorder="1" applyAlignment="1">
      <alignment horizontal="center" wrapText="1"/>
    </xf>
    <xf numFmtId="0" fontId="0" fillId="13" borderId="3" xfId="0" applyFill="1" applyBorder="1" applyAlignment="1">
      <alignment wrapText="1"/>
    </xf>
    <xf numFmtId="0" fontId="0" fillId="13" borderId="6" xfId="0" applyFill="1" applyBorder="1" applyAlignment="1">
      <alignment wrapText="1"/>
    </xf>
    <xf numFmtId="0" fontId="0" fillId="13" borderId="17" xfId="0" applyFill="1" applyBorder="1" applyAlignment="1">
      <alignment wrapText="1"/>
    </xf>
    <xf numFmtId="0" fontId="0" fillId="0" borderId="24" xfId="0" applyFill="1" applyBorder="1" applyAlignment="1">
      <alignment horizontal="center" wrapText="1"/>
    </xf>
    <xf numFmtId="0" fontId="0" fillId="0" borderId="15" xfId="0" applyFill="1" applyBorder="1" applyAlignment="1">
      <alignment wrapText="1"/>
    </xf>
    <xf numFmtId="0" fontId="0" fillId="0" borderId="7" xfId="0" applyFill="1" applyBorder="1" applyAlignment="1">
      <alignment wrapText="1"/>
    </xf>
    <xf numFmtId="0" fontId="0" fillId="13" borderId="7" xfId="0" applyFill="1" applyBorder="1" applyAlignment="1">
      <alignment wrapText="1"/>
    </xf>
    <xf numFmtId="0" fontId="0" fillId="13" borderId="19" xfId="0" applyFill="1" applyBorder="1" applyAlignment="1">
      <alignment wrapText="1"/>
    </xf>
    <xf numFmtId="0" fontId="0" fillId="13" borderId="18" xfId="0" applyFill="1" applyBorder="1" applyAlignment="1">
      <alignment horizontal="center" wrapText="1"/>
    </xf>
    <xf numFmtId="0" fontId="0" fillId="13" borderId="18" xfId="0" applyFill="1" applyBorder="1" applyAlignment="1">
      <alignment wrapText="1"/>
    </xf>
    <xf numFmtId="0" fontId="0" fillId="13" borderId="22" xfId="0" applyFill="1" applyBorder="1" applyAlignment="1">
      <alignment horizontal="center" wrapText="1"/>
    </xf>
    <xf numFmtId="0" fontId="0" fillId="13" borderId="22" xfId="0" applyFill="1" applyBorder="1" applyAlignment="1">
      <alignment wrapText="1"/>
    </xf>
    <xf numFmtId="0" fontId="0" fillId="0" borderId="24" xfId="0" applyFill="1" applyBorder="1" applyAlignment="1">
      <alignment wrapText="1"/>
    </xf>
    <xf numFmtId="0" fontId="0" fillId="0" borderId="19" xfId="0" applyFill="1" applyBorder="1" applyAlignment="1">
      <alignment wrapText="1"/>
    </xf>
    <xf numFmtId="0" fontId="0" fillId="0" borderId="6" xfId="0" applyFill="1" applyBorder="1" applyAlignment="1">
      <alignment horizontal="center" wrapText="1"/>
    </xf>
    <xf numFmtId="0" fontId="0" fillId="0" borderId="3" xfId="0" applyFill="1" applyBorder="1" applyAlignment="1">
      <alignment wrapText="1"/>
    </xf>
    <xf numFmtId="0" fontId="0" fillId="13" borderId="24" xfId="0" applyFill="1" applyBorder="1" applyAlignment="1">
      <alignment wrapText="1"/>
    </xf>
    <xf numFmtId="0" fontId="0" fillId="13" borderId="1" xfId="0" applyFill="1" applyBorder="1" applyAlignment="1">
      <alignment horizontal="right" wrapText="1"/>
    </xf>
    <xf numFmtId="0" fontId="0" fillId="13" borderId="7" xfId="0" applyFill="1" applyBorder="1" applyAlignment="1">
      <alignment horizontal="right" wrapText="1"/>
    </xf>
    <xf numFmtId="0" fontId="0" fillId="13" borderId="16" xfId="0" applyFill="1" applyBorder="1" applyAlignment="1">
      <alignment horizontal="right" wrapText="1"/>
    </xf>
    <xf numFmtId="0" fontId="0" fillId="13" borderId="17" xfId="0" applyFill="1" applyBorder="1" applyAlignment="1">
      <alignment horizontal="right" wrapText="1"/>
    </xf>
    <xf numFmtId="0" fontId="0" fillId="13" borderId="22" xfId="0" applyFill="1" applyBorder="1" applyAlignment="1">
      <alignment horizontal="right" wrapText="1"/>
    </xf>
    <xf numFmtId="0" fontId="0" fillId="0" borderId="15" xfId="0" applyFill="1" applyBorder="1" applyAlignment="1">
      <alignment horizontal="right" wrapText="1"/>
    </xf>
    <xf numFmtId="0" fontId="0" fillId="0" borderId="24" xfId="0" applyFill="1" applyBorder="1" applyAlignment="1">
      <alignment horizontal="right" wrapText="1"/>
    </xf>
    <xf numFmtId="0" fontId="0" fillId="0" borderId="16" xfId="0" applyFill="1" applyBorder="1" applyAlignment="1">
      <alignment horizontal="right" wrapText="1"/>
    </xf>
    <xf numFmtId="0" fontId="0" fillId="0" borderId="7" xfId="0" applyFill="1" applyBorder="1" applyAlignment="1">
      <alignment horizontal="right" wrapText="1"/>
    </xf>
    <xf numFmtId="0" fontId="0" fillId="0" borderId="4" xfId="0" applyFill="1" applyBorder="1" applyAlignment="1">
      <alignment horizontal="right" wrapText="1"/>
    </xf>
    <xf numFmtId="0" fontId="0" fillId="0" borderId="19" xfId="0" applyFill="1" applyBorder="1" applyAlignment="1">
      <alignment horizontal="right" wrapText="1"/>
    </xf>
    <xf numFmtId="0" fontId="0" fillId="0" borderId="22" xfId="0" applyFill="1" applyBorder="1" applyAlignment="1">
      <alignment wrapText="1"/>
    </xf>
    <xf numFmtId="0" fontId="0" fillId="0" borderId="6" xfId="0" applyFill="1" applyBorder="1" applyAlignment="1">
      <alignment wrapText="1"/>
    </xf>
    <xf numFmtId="0" fontId="0" fillId="13" borderId="15" xfId="0" applyFill="1" applyBorder="1" applyAlignment="1">
      <alignment horizontal="right" wrapText="1"/>
    </xf>
    <xf numFmtId="0" fontId="0" fillId="13" borderId="24" xfId="0" applyFill="1" applyBorder="1" applyAlignment="1">
      <alignment horizontal="right" wrapText="1"/>
    </xf>
    <xf numFmtId="0" fontId="0" fillId="13" borderId="4" xfId="0" applyFill="1" applyBorder="1" applyAlignment="1">
      <alignment horizontal="right" wrapText="1"/>
    </xf>
    <xf numFmtId="0" fontId="0" fillId="13" borderId="19" xfId="0" applyFill="1" applyBorder="1" applyAlignment="1">
      <alignment horizontal="right" wrapText="1"/>
    </xf>
    <xf numFmtId="0" fontId="0" fillId="0" borderId="23" xfId="0" applyFill="1" applyBorder="1" applyAlignment="1">
      <alignment horizontal="center" wrapText="1"/>
    </xf>
    <xf numFmtId="0" fontId="0" fillId="0" borderId="32" xfId="0" applyFill="1" applyBorder="1" applyAlignment="1">
      <alignment horizontal="center" wrapText="1"/>
    </xf>
    <xf numFmtId="0" fontId="0" fillId="13" borderId="23" xfId="0" applyFill="1" applyBorder="1" applyAlignment="1">
      <alignment horizontal="center" wrapText="1"/>
    </xf>
    <xf numFmtId="0" fontId="0" fillId="13" borderId="32" xfId="0" applyFill="1" applyBorder="1" applyAlignment="1">
      <alignment horizontal="center" wrapText="1"/>
    </xf>
    <xf numFmtId="0" fontId="0" fillId="0" borderId="0" xfId="0" applyFill="1" applyBorder="1" applyAlignment="1">
      <alignment horizontal="center" wrapText="1"/>
    </xf>
    <xf numFmtId="0" fontId="0" fillId="0" borderId="2" xfId="0" applyFill="1" applyBorder="1" applyAlignment="1">
      <alignment horizontal="right" wrapText="1"/>
    </xf>
    <xf numFmtId="0" fontId="0" fillId="0" borderId="5" xfId="0" applyFill="1" applyBorder="1" applyAlignment="1">
      <alignment horizontal="right" wrapText="1"/>
    </xf>
    <xf numFmtId="0" fontId="0" fillId="15" borderId="16" xfId="0" applyFill="1" applyBorder="1" applyAlignment="1">
      <alignment wrapText="1"/>
    </xf>
    <xf numFmtId="0" fontId="0" fillId="0" borderId="17" xfId="0" applyFill="1" applyBorder="1" applyAlignment="1">
      <alignment horizontal="right" wrapText="1"/>
    </xf>
    <xf numFmtId="0" fontId="0" fillId="0" borderId="22" xfId="0" applyFill="1" applyBorder="1" applyAlignment="1">
      <alignment horizontal="right" wrapText="1"/>
    </xf>
    <xf numFmtId="0" fontId="0" fillId="0" borderId="12" xfId="0" applyFill="1" applyBorder="1" applyAlignment="1">
      <alignment horizontal="center" wrapText="1"/>
    </xf>
    <xf numFmtId="0" fontId="0" fillId="14" borderId="23" xfId="0" applyFill="1" applyBorder="1" applyAlignment="1">
      <alignment horizontal="center" wrapText="1"/>
    </xf>
    <xf numFmtId="0" fontId="0" fillId="14" borderId="15" xfId="0" applyFill="1" applyBorder="1" applyAlignment="1">
      <alignment horizontal="right" wrapText="1"/>
    </xf>
    <xf numFmtId="0" fontId="0" fillId="14" borderId="24" xfId="0" applyFill="1" applyBorder="1" applyAlignment="1">
      <alignment horizontal="right" wrapText="1"/>
    </xf>
    <xf numFmtId="0" fontId="0" fillId="14" borderId="15" xfId="0" applyFill="1" applyBorder="1" applyAlignment="1">
      <alignment wrapText="1"/>
    </xf>
    <xf numFmtId="0" fontId="0" fillId="14" borderId="0" xfId="0" applyFill="1" applyBorder="1" applyAlignment="1">
      <alignment horizontal="center" wrapText="1"/>
    </xf>
    <xf numFmtId="0" fontId="0" fillId="14" borderId="16" xfId="0" applyFill="1" applyBorder="1" applyAlignment="1">
      <alignment horizontal="right" wrapText="1"/>
    </xf>
    <xf numFmtId="0" fontId="0" fillId="14" borderId="16" xfId="0" applyFill="1" applyBorder="1" applyAlignment="1">
      <alignment wrapText="1"/>
    </xf>
    <xf numFmtId="0" fontId="0" fillId="14" borderId="19" xfId="0" applyFill="1" applyBorder="1" applyAlignment="1">
      <alignment horizontal="center" wrapText="1"/>
    </xf>
    <xf numFmtId="0" fontId="0" fillId="14" borderId="4" xfId="0" applyFill="1" applyBorder="1" applyAlignment="1">
      <alignment horizontal="right" wrapText="1"/>
    </xf>
    <xf numFmtId="0" fontId="0" fillId="14" borderId="12" xfId="0" applyFill="1" applyBorder="1" applyAlignment="1">
      <alignment horizontal="center" wrapText="1"/>
    </xf>
    <xf numFmtId="0" fontId="0" fillId="14" borderId="17" xfId="0" applyFill="1" applyBorder="1" applyAlignment="1">
      <alignment horizontal="right" wrapText="1"/>
    </xf>
    <xf numFmtId="0" fontId="0" fillId="14" borderId="17" xfId="0" applyFill="1" applyBorder="1" applyAlignment="1">
      <alignment wrapText="1"/>
    </xf>
    <xf numFmtId="0" fontId="0" fillId="0" borderId="2" xfId="0" applyBorder="1" applyAlignment="1">
      <alignment wrapText="1"/>
    </xf>
    <xf numFmtId="0" fontId="0" fillId="0" borderId="5" xfId="0" applyBorder="1" applyAlignment="1">
      <alignment wrapText="1"/>
    </xf>
    <xf numFmtId="0" fontId="0" fillId="0" borderId="7" xfId="0" applyBorder="1" applyAlignment="1">
      <alignment horizontal="center" wrapText="1"/>
    </xf>
    <xf numFmtId="0" fontId="0" fillId="0" borderId="22" xfId="0" applyBorder="1" applyAlignment="1">
      <alignment horizontal="center" wrapText="1"/>
    </xf>
    <xf numFmtId="0" fontId="0" fillId="0" borderId="22" xfId="0" applyBorder="1" applyAlignment="1">
      <alignment wrapText="1"/>
    </xf>
    <xf numFmtId="0" fontId="0" fillId="0" borderId="24" xfId="0" applyBorder="1" applyAlignment="1">
      <alignment horizontal="center" wrapText="1"/>
    </xf>
    <xf numFmtId="0" fontId="0" fillId="0" borderId="24" xfId="0" applyBorder="1" applyAlignment="1">
      <alignment wrapText="1"/>
    </xf>
    <xf numFmtId="0" fontId="0" fillId="0" borderId="19" xfId="0" applyBorder="1" applyAlignment="1">
      <alignment horizontal="center" wrapText="1"/>
    </xf>
    <xf numFmtId="0" fontId="0" fillId="0" borderId="19" xfId="0" applyBorder="1" applyAlignment="1">
      <alignment wrapText="1"/>
    </xf>
    <xf numFmtId="0" fontId="0" fillId="0" borderId="12" xfId="0" applyBorder="1" applyAlignment="1">
      <alignment horizontal="center" wrapText="1"/>
    </xf>
    <xf numFmtId="0" fontId="0" fillId="13" borderId="5" xfId="0" applyFill="1" applyBorder="1" applyAlignment="1">
      <alignment horizontal="center" wrapText="1"/>
    </xf>
    <xf numFmtId="0" fontId="0" fillId="13" borderId="2" xfId="0" applyFill="1" applyBorder="1" applyAlignment="1">
      <alignment wrapText="1"/>
    </xf>
    <xf numFmtId="0" fontId="0" fillId="13" borderId="5" xfId="0" applyFill="1" applyBorder="1" applyAlignment="1">
      <alignment wrapText="1"/>
    </xf>
    <xf numFmtId="0" fontId="0" fillId="0" borderId="6" xfId="0" applyBorder="1" applyAlignment="1">
      <alignment horizontal="center" wrapText="1"/>
    </xf>
    <xf numFmtId="0" fontId="0" fillId="0" borderId="3" xfId="0" applyBorder="1" applyAlignment="1">
      <alignment wrapText="1"/>
    </xf>
    <xf numFmtId="0" fontId="0" fillId="25" borderId="7" xfId="0" applyFill="1" applyBorder="1" applyAlignment="1">
      <alignment horizontal="center" wrapText="1"/>
    </xf>
    <xf numFmtId="0" fontId="0" fillId="25" borderId="16" xfId="0" applyFill="1" applyBorder="1" applyAlignment="1">
      <alignment wrapText="1"/>
    </xf>
    <xf numFmtId="0" fontId="0" fillId="13" borderId="38" xfId="0" applyFill="1" applyBorder="1" applyAlignment="1">
      <alignment horizontal="center" wrapText="1"/>
    </xf>
    <xf numFmtId="0" fontId="0" fillId="13" borderId="3" xfId="0" applyFill="1" applyBorder="1" applyAlignment="1">
      <alignment horizontal="right" wrapText="1"/>
    </xf>
    <xf numFmtId="0" fontId="0" fillId="0" borderId="32" xfId="0" applyBorder="1" applyAlignment="1">
      <alignment horizontal="center" wrapText="1"/>
    </xf>
    <xf numFmtId="0" fontId="0" fillId="0" borderId="6" xfId="0" applyBorder="1" applyAlignment="1">
      <alignment wrapText="1"/>
    </xf>
    <xf numFmtId="0" fontId="17" fillId="0" borderId="46" xfId="0" applyFont="1" applyBorder="1" applyAlignment="1">
      <alignment wrapText="1"/>
    </xf>
    <xf numFmtId="0" fontId="3" fillId="0" borderId="46" xfId="0" applyFont="1" applyBorder="1"/>
    <xf numFmtId="0" fontId="3" fillId="0" borderId="46" xfId="0" applyFont="1" applyBorder="1" applyAlignment="1">
      <alignment horizontal="center" vertical="center"/>
    </xf>
    <xf numFmtId="0" fontId="0" fillId="15" borderId="46" xfId="0" applyFill="1" applyBorder="1" applyAlignment="1">
      <alignment horizontal="left"/>
    </xf>
    <xf numFmtId="0" fontId="0" fillId="0" borderId="46" xfId="0" applyFont="1" applyBorder="1" applyAlignment="1">
      <alignment horizontal="center"/>
    </xf>
    <xf numFmtId="0" fontId="3" fillId="15" borderId="46" xfId="0" applyFont="1" applyFill="1" applyBorder="1"/>
    <xf numFmtId="0" fontId="0" fillId="0" borderId="46" xfId="0" applyFont="1" applyBorder="1" applyAlignment="1">
      <alignment horizontal="right" wrapText="1"/>
    </xf>
    <xf numFmtId="0" fontId="3" fillId="0" borderId="46" xfId="0" applyFont="1" applyFill="1" applyBorder="1" applyAlignment="1">
      <alignment horizontal="center" vertical="center" wrapText="1"/>
    </xf>
    <xf numFmtId="0" fontId="0" fillId="15" borderId="53" xfId="0" applyFill="1" applyBorder="1" applyAlignment="1">
      <alignment horizontal="center" vertical="center"/>
    </xf>
    <xf numFmtId="0" fontId="0" fillId="15" borderId="74" xfId="0" applyFill="1" applyBorder="1" applyAlignment="1">
      <alignment horizontal="center" vertical="center"/>
    </xf>
    <xf numFmtId="0" fontId="0" fillId="15" borderId="29" xfId="0" applyFill="1" applyBorder="1" applyAlignment="1">
      <alignment horizontal="center" vertical="center"/>
    </xf>
    <xf numFmtId="0" fontId="0" fillId="15" borderId="76" xfId="0" applyFill="1" applyBorder="1" applyAlignment="1">
      <alignment horizontal="center" vertical="center"/>
    </xf>
    <xf numFmtId="0" fontId="3" fillId="15" borderId="77" xfId="0" applyFont="1" applyFill="1" applyBorder="1" applyAlignment="1">
      <alignment horizontal="center" vertical="center"/>
    </xf>
    <xf numFmtId="0" fontId="3" fillId="15" borderId="78" xfId="0" applyFont="1" applyFill="1" applyBorder="1" applyAlignment="1">
      <alignment horizontal="center" vertical="center"/>
    </xf>
    <xf numFmtId="0" fontId="0" fillId="15" borderId="26" xfId="0" applyFill="1" applyBorder="1" applyAlignment="1">
      <alignment horizontal="center" vertical="center"/>
    </xf>
    <xf numFmtId="0" fontId="0" fillId="15" borderId="79" xfId="0" applyFill="1" applyBorder="1" applyAlignment="1">
      <alignment horizontal="center" vertical="center"/>
    </xf>
    <xf numFmtId="0" fontId="0" fillId="16" borderId="0" xfId="0" applyFill="1" applyBorder="1"/>
    <xf numFmtId="0" fontId="0" fillId="16" borderId="46" xfId="0" applyFill="1" applyBorder="1" applyAlignment="1">
      <alignment wrapText="1"/>
    </xf>
    <xf numFmtId="0" fontId="0" fillId="17" borderId="46" xfId="0" applyFill="1" applyBorder="1"/>
    <xf numFmtId="0" fontId="0" fillId="18" borderId="46" xfId="0" applyFill="1" applyBorder="1" applyAlignment="1">
      <alignment wrapText="1"/>
    </xf>
    <xf numFmtId="0" fontId="0" fillId="18" borderId="46" xfId="0" applyFill="1" applyBorder="1" applyAlignment="1">
      <alignment vertical="top" wrapText="1"/>
    </xf>
    <xf numFmtId="0" fontId="0" fillId="25" borderId="37" xfId="0" applyFill="1" applyBorder="1" applyAlignment="1">
      <alignment horizontal="center" wrapText="1"/>
    </xf>
    <xf numFmtId="0" fontId="0" fillId="16" borderId="36" xfId="0" applyFill="1" applyBorder="1" applyAlignment="1"/>
    <xf numFmtId="0" fontId="0" fillId="0" borderId="37" xfId="0" applyBorder="1" applyAlignment="1">
      <alignment horizontal="center" vertical="center" wrapText="1"/>
    </xf>
    <xf numFmtId="0" fontId="0" fillId="25" borderId="37" xfId="0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0" fontId="0" fillId="25" borderId="34" xfId="0" applyFill="1" applyBorder="1" applyAlignment="1">
      <alignment horizontal="center" vertical="center" wrapText="1"/>
    </xf>
    <xf numFmtId="0" fontId="2" fillId="25" borderId="37" xfId="0" applyFont="1" applyFill="1" applyBorder="1" applyAlignment="1">
      <alignment horizontal="center" wrapText="1"/>
    </xf>
    <xf numFmtId="0" fontId="2" fillId="0" borderId="37" xfId="0" applyFont="1" applyBorder="1" applyAlignment="1">
      <alignment horizontal="center" wrapText="1"/>
    </xf>
    <xf numFmtId="0" fontId="0" fillId="29" borderId="64" xfId="0" applyFill="1" applyBorder="1" applyAlignment="1">
      <alignment horizontal="center" vertical="center"/>
    </xf>
    <xf numFmtId="0" fontId="0" fillId="29" borderId="7" xfId="0" applyFill="1" applyBorder="1" applyAlignment="1">
      <alignment horizontal="center" vertical="center"/>
    </xf>
    <xf numFmtId="0" fontId="3" fillId="0" borderId="46" xfId="0" applyFont="1" applyBorder="1" applyAlignment="1">
      <alignment wrapText="1"/>
    </xf>
    <xf numFmtId="0" fontId="0" fillId="28" borderId="46" xfId="0" applyFill="1" applyBorder="1"/>
    <xf numFmtId="0" fontId="0" fillId="19" borderId="46" xfId="0" applyFill="1" applyBorder="1" applyAlignment="1">
      <alignment wrapText="1"/>
    </xf>
    <xf numFmtId="0" fontId="0" fillId="19" borderId="46" xfId="0" applyFill="1" applyBorder="1"/>
    <xf numFmtId="0" fontId="0" fillId="30" borderId="46" xfId="0" applyFont="1" applyFill="1" applyBorder="1" applyAlignment="1">
      <alignment wrapText="1"/>
    </xf>
    <xf numFmtId="0" fontId="0" fillId="30" borderId="46" xfId="0" applyFont="1" applyFill="1" applyBorder="1"/>
    <xf numFmtId="0" fontId="0" fillId="0" borderId="46" xfId="0" applyBorder="1" applyAlignment="1">
      <alignment horizontal="left"/>
    </xf>
    <xf numFmtId="0" fontId="21" fillId="0" borderId="0" xfId="0" applyFont="1"/>
    <xf numFmtId="0" fontId="0" fillId="0" borderId="10" xfId="0" applyBorder="1" applyAlignment="1">
      <alignment vertical="top" wrapText="1"/>
    </xf>
    <xf numFmtId="0" fontId="0" fillId="17" borderId="0" xfId="0" applyFill="1"/>
    <xf numFmtId="0" fontId="0" fillId="0" borderId="37" xfId="0" applyBorder="1" applyAlignment="1">
      <alignment horizontal="center" vertical="center"/>
    </xf>
    <xf numFmtId="0" fontId="0" fillId="21" borderId="46" xfId="0" applyFill="1" applyBorder="1"/>
    <xf numFmtId="0" fontId="0" fillId="17" borderId="4" xfId="0" applyFill="1" applyBorder="1"/>
    <xf numFmtId="0" fontId="3" fillId="15" borderId="0" xfId="0" applyFont="1" applyFill="1" applyBorder="1" applyAlignment="1">
      <alignment horizontal="center"/>
    </xf>
    <xf numFmtId="0" fontId="0" fillId="15" borderId="16" xfId="0" applyFont="1" applyFill="1" applyBorder="1" applyAlignment="1">
      <alignment horizontal="right"/>
    </xf>
    <xf numFmtId="0" fontId="0" fillId="25" borderId="53" xfId="0" applyFill="1" applyBorder="1"/>
    <xf numFmtId="0" fontId="32" fillId="25" borderId="53" xfId="0" applyFont="1" applyFill="1" applyBorder="1"/>
    <xf numFmtId="0" fontId="3" fillId="15" borderId="0" xfId="0" applyFont="1" applyFill="1" applyAlignment="1">
      <alignment horizontal="right"/>
    </xf>
    <xf numFmtId="0" fontId="0" fillId="25" borderId="26" xfId="0" applyFill="1" applyBorder="1"/>
    <xf numFmtId="0" fontId="0" fillId="21" borderId="4" xfId="0" applyFill="1" applyBorder="1"/>
    <xf numFmtId="0" fontId="34" fillId="24" borderId="78" xfId="0" applyFont="1" applyFill="1" applyBorder="1" applyAlignment="1">
      <alignment horizontal="center" vertical="center" wrapText="1"/>
    </xf>
    <xf numFmtId="0" fontId="0" fillId="24" borderId="79" xfId="0" applyFill="1" applyBorder="1"/>
    <xf numFmtId="0" fontId="0" fillId="24" borderId="74" xfId="0" applyFill="1" applyBorder="1"/>
    <xf numFmtId="0" fontId="0" fillId="24" borderId="75" xfId="0" applyFill="1" applyBorder="1"/>
    <xf numFmtId="0" fontId="34" fillId="17" borderId="42" xfId="0" applyFont="1" applyFill="1" applyBorder="1" applyAlignment="1">
      <alignment horizontal="center" vertical="center" wrapText="1"/>
    </xf>
    <xf numFmtId="0" fontId="0" fillId="17" borderId="3" xfId="0" applyFill="1" applyBorder="1"/>
    <xf numFmtId="0" fontId="34" fillId="25" borderId="77" xfId="0" applyFont="1" applyFill="1" applyBorder="1" applyAlignment="1">
      <alignment horizontal="center" vertical="center" wrapText="1"/>
    </xf>
    <xf numFmtId="0" fontId="0" fillId="25" borderId="28" xfId="0" applyFill="1" applyBorder="1"/>
    <xf numFmtId="0" fontId="3" fillId="0" borderId="29" xfId="0" applyFont="1" applyBorder="1" applyAlignment="1">
      <alignment horizontal="center"/>
    </xf>
    <xf numFmtId="0" fontId="0" fillId="0" borderId="18" xfId="0" applyBorder="1" applyAlignment="1">
      <alignment horizontal="center" wrapText="1"/>
    </xf>
    <xf numFmtId="0" fontId="0" fillId="25" borderId="29" xfId="0" applyFill="1" applyBorder="1"/>
    <xf numFmtId="0" fontId="0" fillId="17" borderId="1" xfId="0" applyFill="1" applyBorder="1"/>
    <xf numFmtId="0" fontId="0" fillId="24" borderId="76" xfId="0" applyFill="1" applyBorder="1"/>
    <xf numFmtId="0" fontId="0" fillId="18" borderId="2" xfId="0" applyFill="1" applyBorder="1" applyAlignment="1">
      <alignment wrapText="1"/>
    </xf>
    <xf numFmtId="0" fontId="0" fillId="0" borderId="49" xfId="0" applyBorder="1"/>
    <xf numFmtId="0" fontId="0" fillId="25" borderId="27" xfId="0" applyFill="1" applyBorder="1"/>
    <xf numFmtId="0" fontId="0" fillId="17" borderId="2" xfId="0" applyFill="1" applyBorder="1"/>
    <xf numFmtId="0" fontId="0" fillId="24" borderId="73" xfId="0" applyFill="1" applyBorder="1"/>
    <xf numFmtId="0" fontId="0" fillId="18" borderId="3" xfId="0" applyFill="1" applyBorder="1" applyAlignment="1">
      <alignment wrapText="1"/>
    </xf>
    <xf numFmtId="0" fontId="0" fillId="0" borderId="68" xfId="0" applyBorder="1"/>
    <xf numFmtId="0" fontId="3" fillId="25" borderId="77" xfId="0" applyFont="1" applyFill="1" applyBorder="1"/>
    <xf numFmtId="0" fontId="3" fillId="17" borderId="42" xfId="0" applyFont="1" applyFill="1" applyBorder="1"/>
    <xf numFmtId="0" fontId="3" fillId="24" borderId="78" xfId="0" applyFont="1" applyFill="1" applyBorder="1"/>
    <xf numFmtId="0" fontId="0" fillId="0" borderId="81" xfId="0" applyBorder="1"/>
    <xf numFmtId="0" fontId="0" fillId="0" borderId="42" xfId="0" applyFill="1" applyBorder="1" applyAlignment="1">
      <alignment wrapText="1"/>
    </xf>
    <xf numFmtId="0" fontId="0" fillId="0" borderId="42" xfId="0" applyBorder="1" applyAlignment="1">
      <alignment horizontal="center" vertical="center" wrapText="1"/>
    </xf>
    <xf numFmtId="0" fontId="0" fillId="0" borderId="42" xfId="0" applyBorder="1" applyAlignment="1">
      <alignment horizontal="center" wrapText="1"/>
    </xf>
    <xf numFmtId="0" fontId="0" fillId="0" borderId="82" xfId="0" applyBorder="1" applyAlignment="1">
      <alignment horizontal="center" vertical="center" wrapText="1"/>
    </xf>
    <xf numFmtId="0" fontId="0" fillId="0" borderId="82" xfId="0" applyBorder="1" applyAlignment="1">
      <alignment horizontal="center" wrapText="1"/>
    </xf>
    <xf numFmtId="0" fontId="3" fillId="0" borderId="42" xfId="0" applyFont="1" applyBorder="1" applyAlignment="1">
      <alignment horizontal="center" vertical="center" wrapText="1"/>
    </xf>
    <xf numFmtId="0" fontId="3" fillId="0" borderId="82" xfId="0" applyFont="1" applyBorder="1" applyAlignment="1">
      <alignment horizontal="center" vertical="center" wrapText="1"/>
    </xf>
    <xf numFmtId="0" fontId="0" fillId="15" borderId="0" xfId="0" applyFill="1" applyBorder="1" applyAlignment="1"/>
    <xf numFmtId="0" fontId="3" fillId="0" borderId="83" xfId="0" applyFont="1" applyBorder="1" applyAlignment="1">
      <alignment horizontal="center" vertical="center"/>
    </xf>
    <xf numFmtId="0" fontId="0" fillId="0" borderId="83" xfId="0" applyBorder="1"/>
    <xf numFmtId="0" fontId="0" fillId="0" borderId="83" xfId="0" applyBorder="1" applyAlignment="1">
      <alignment horizontal="center" vertical="center"/>
    </xf>
    <xf numFmtId="0" fontId="3" fillId="0" borderId="42" xfId="0" applyFont="1" applyBorder="1"/>
    <xf numFmtId="0" fontId="3" fillId="0" borderId="82" xfId="0" applyFont="1" applyBorder="1"/>
    <xf numFmtId="0" fontId="3" fillId="21" borderId="42" xfId="0" applyFont="1" applyFill="1" applyBorder="1"/>
    <xf numFmtId="0" fontId="0" fillId="0" borderId="52" xfId="0" applyBorder="1"/>
    <xf numFmtId="0" fontId="0" fillId="0" borderId="51" xfId="0" applyBorder="1" applyAlignment="1">
      <alignment horizontal="center"/>
    </xf>
    <xf numFmtId="0" fontId="0" fillId="0" borderId="85" xfId="0" applyBorder="1" applyAlignment="1">
      <alignment vertical="center" wrapText="1"/>
    </xf>
    <xf numFmtId="0" fontId="0" fillId="0" borderId="8" xfId="0" applyBorder="1" applyAlignment="1">
      <alignment horizontal="center"/>
    </xf>
    <xf numFmtId="0" fontId="0" fillId="0" borderId="86" xfId="0" applyBorder="1" applyAlignment="1">
      <alignment horizontal="center"/>
    </xf>
    <xf numFmtId="0" fontId="0" fillId="0" borderId="86" xfId="0" applyFont="1" applyBorder="1" applyAlignment="1">
      <alignment horizontal="center"/>
    </xf>
    <xf numFmtId="0" fontId="0" fillId="15" borderId="86" xfId="0" applyFill="1" applyBorder="1" applyAlignment="1">
      <alignment horizontal="center"/>
    </xf>
    <xf numFmtId="0" fontId="0" fillId="29" borderId="86" xfId="0" applyFill="1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80" xfId="0" applyFill="1" applyBorder="1" applyAlignment="1">
      <alignment horizontal="center" vertical="center" wrapText="1"/>
    </xf>
    <xf numFmtId="0" fontId="0" fillId="0" borderId="87" xfId="0" applyBorder="1" applyAlignment="1">
      <alignment horizontal="center"/>
    </xf>
    <xf numFmtId="0" fontId="0" fillId="0" borderId="88" xfId="0" applyBorder="1" applyAlignment="1">
      <alignment horizontal="center"/>
    </xf>
    <xf numFmtId="0" fontId="0" fillId="28" borderId="88" xfId="0" applyFill="1" applyBorder="1" applyAlignment="1">
      <alignment horizontal="center"/>
    </xf>
    <xf numFmtId="0" fontId="0" fillId="0" borderId="88" xfId="0" applyBorder="1" applyAlignment="1">
      <alignment horizontal="center" wrapText="1"/>
    </xf>
    <xf numFmtId="0" fontId="0" fillId="0" borderId="66" xfId="0" applyBorder="1" applyAlignment="1">
      <alignment horizontal="center"/>
    </xf>
    <xf numFmtId="0" fontId="0" fillId="0" borderId="89" xfId="0" applyBorder="1" applyAlignment="1">
      <alignment horizontal="center"/>
    </xf>
    <xf numFmtId="0" fontId="3" fillId="0" borderId="90" xfId="0" applyFont="1" applyBorder="1"/>
    <xf numFmtId="0" fontId="0" fillId="0" borderId="44" xfId="0" applyBorder="1" applyAlignment="1">
      <alignment horizontal="center"/>
    </xf>
    <xf numFmtId="0" fontId="0" fillId="15" borderId="89" xfId="0" applyFill="1" applyBorder="1" applyAlignment="1">
      <alignment horizontal="center"/>
    </xf>
    <xf numFmtId="0" fontId="0" fillId="0" borderId="80" xfId="0" applyBorder="1"/>
    <xf numFmtId="0" fontId="3" fillId="0" borderId="91" xfId="0" applyFont="1" applyBorder="1" applyAlignment="1">
      <alignment horizontal="center" vertical="center"/>
    </xf>
    <xf numFmtId="0" fontId="0" fillId="0" borderId="84" xfId="0" applyBorder="1"/>
    <xf numFmtId="0" fontId="3" fillId="0" borderId="80" xfId="0" applyFont="1" applyBorder="1" applyAlignment="1">
      <alignment horizontal="center"/>
    </xf>
    <xf numFmtId="0" fontId="0" fillId="21" borderId="3" xfId="0" applyFill="1" applyBorder="1"/>
    <xf numFmtId="0" fontId="3" fillId="0" borderId="46" xfId="0" applyFont="1" applyBorder="1" applyAlignment="1">
      <alignment horizontal="center" wrapText="1"/>
    </xf>
    <xf numFmtId="0" fontId="3" fillId="0" borderId="51" xfId="0" applyFont="1" applyBorder="1" applyAlignment="1">
      <alignment horizontal="center" wrapText="1"/>
    </xf>
    <xf numFmtId="0" fontId="3" fillId="15" borderId="46" xfId="0" applyFont="1" applyFill="1" applyBorder="1" applyAlignment="1">
      <alignment horizontal="center" vertical="center" wrapText="1"/>
    </xf>
    <xf numFmtId="0" fontId="0" fillId="0" borderId="19" xfId="0" applyBorder="1" applyAlignment="1">
      <alignment horizontal="center"/>
    </xf>
    <xf numFmtId="0" fontId="0" fillId="18" borderId="4" xfId="0" applyFill="1" applyBorder="1"/>
    <xf numFmtId="0" fontId="0" fillId="0" borderId="77" xfId="0" applyBorder="1" applyAlignment="1">
      <alignment horizontal="center" vertical="center" wrapText="1"/>
    </xf>
    <xf numFmtId="0" fontId="3" fillId="18" borderId="42" xfId="0" applyFont="1" applyFill="1" applyBorder="1" applyAlignment="1">
      <alignment horizontal="center" vertical="center" wrapText="1"/>
    </xf>
    <xf numFmtId="0" fontId="3" fillId="0" borderId="42" xfId="0" applyFont="1" applyBorder="1" applyAlignment="1">
      <alignment vertical="center" wrapText="1"/>
    </xf>
    <xf numFmtId="0" fontId="3" fillId="0" borderId="77" xfId="0" applyFont="1" applyBorder="1"/>
    <xf numFmtId="0" fontId="3" fillId="31" borderId="77" xfId="0" applyFont="1" applyFill="1" applyBorder="1" applyAlignment="1">
      <alignment horizontal="center" vertical="center"/>
    </xf>
    <xf numFmtId="0" fontId="3" fillId="0" borderId="42" xfId="0" applyFont="1" applyBorder="1" applyAlignment="1">
      <alignment horizontal="center" vertical="center"/>
    </xf>
    <xf numFmtId="0" fontId="3" fillId="0" borderId="78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3" fillId="25" borderId="0" xfId="0" applyFont="1" applyFill="1" applyBorder="1"/>
    <xf numFmtId="0" fontId="3" fillId="23" borderId="0" xfId="0" applyFont="1" applyFill="1" applyBorder="1"/>
    <xf numFmtId="0" fontId="32" fillId="15" borderId="0" xfId="0" applyFont="1" applyFill="1" applyBorder="1"/>
    <xf numFmtId="0" fontId="0" fillId="15" borderId="42" xfId="0" applyFill="1" applyBorder="1" applyAlignment="1">
      <alignment horizontal="center" vertical="center"/>
    </xf>
    <xf numFmtId="0" fontId="0" fillId="15" borderId="37" xfId="0" applyFill="1" applyBorder="1" applyAlignment="1">
      <alignment horizontal="center" vertical="center" wrapText="1"/>
    </xf>
    <xf numFmtId="0" fontId="0" fillId="15" borderId="37" xfId="0" applyFill="1" applyBorder="1" applyAlignment="1">
      <alignment horizontal="center" wrapText="1"/>
    </xf>
    <xf numFmtId="0" fontId="0" fillId="15" borderId="1" xfId="0" applyFont="1" applyFill="1" applyBorder="1"/>
    <xf numFmtId="0" fontId="0" fillId="15" borderId="16" xfId="0" applyFill="1" applyBorder="1"/>
    <xf numFmtId="0" fontId="0" fillId="15" borderId="15" xfId="0" applyFill="1" applyBorder="1"/>
    <xf numFmtId="0" fontId="0" fillId="15" borderId="35" xfId="0" applyFill="1" applyBorder="1" applyAlignment="1">
      <alignment horizontal="center" vertical="center"/>
    </xf>
    <xf numFmtId="0" fontId="0" fillId="15" borderId="35" xfId="0" applyFill="1" applyBorder="1" applyAlignment="1">
      <alignment horizontal="center" vertical="center" wrapText="1"/>
    </xf>
    <xf numFmtId="0" fontId="0" fillId="22" borderId="46" xfId="0" applyFill="1" applyBorder="1" applyAlignment="1">
      <alignment horizontal="center" vertical="center"/>
    </xf>
    <xf numFmtId="0" fontId="0" fillId="32" borderId="46" xfId="0" applyFill="1" applyBorder="1" applyAlignment="1">
      <alignment wrapText="1"/>
    </xf>
    <xf numFmtId="17" fontId="0" fillId="32" borderId="1" xfId="0" applyNumberFormat="1" applyFill="1" applyBorder="1" applyAlignment="1">
      <alignment vertical="top" wrapText="1"/>
    </xf>
    <xf numFmtId="0" fontId="26" fillId="0" borderId="0" xfId="0" applyFont="1" applyBorder="1" applyAlignment="1"/>
    <xf numFmtId="0" fontId="0" fillId="0" borderId="46" xfId="0" applyBorder="1" applyAlignment="1"/>
    <xf numFmtId="0" fontId="0" fillId="29" borderId="78" xfId="0" applyFill="1" applyBorder="1" applyAlignment="1">
      <alignment horizontal="center" vertical="center" wrapText="1"/>
    </xf>
    <xf numFmtId="0" fontId="34" fillId="23" borderId="82" xfId="0" applyFont="1" applyFill="1" applyBorder="1" applyAlignment="1">
      <alignment horizontal="center"/>
    </xf>
    <xf numFmtId="0" fontId="0" fillId="23" borderId="50" xfId="0" applyFill="1" applyBorder="1"/>
    <xf numFmtId="0" fontId="0" fillId="23" borderId="51" xfId="0" applyFill="1" applyBorder="1"/>
    <xf numFmtId="0" fontId="0" fillId="23" borderId="68" xfId="0" applyFill="1" applyBorder="1"/>
    <xf numFmtId="0" fontId="3" fillId="23" borderId="82" xfId="0" applyFont="1" applyFill="1" applyBorder="1"/>
    <xf numFmtId="0" fontId="34" fillId="25" borderId="81" xfId="0" applyFont="1" applyFill="1" applyBorder="1" applyAlignment="1">
      <alignment horizontal="center" wrapText="1"/>
    </xf>
    <xf numFmtId="0" fontId="34" fillId="21" borderId="77" xfId="0" applyFont="1" applyFill="1" applyBorder="1" applyAlignment="1">
      <alignment horizontal="center"/>
    </xf>
    <xf numFmtId="0" fontId="0" fillId="29" borderId="42" xfId="0" applyFill="1" applyBorder="1" applyAlignment="1">
      <alignment horizontal="center" vertical="center" wrapText="1"/>
    </xf>
    <xf numFmtId="0" fontId="0" fillId="0" borderId="94" xfId="0" applyBorder="1" applyAlignment="1">
      <alignment horizontal="center"/>
    </xf>
    <xf numFmtId="0" fontId="0" fillId="29" borderId="4" xfId="0" applyFill="1" applyBorder="1"/>
    <xf numFmtId="0" fontId="0" fillId="29" borderId="46" xfId="0" applyFill="1" applyBorder="1"/>
    <xf numFmtId="0" fontId="0" fillId="29" borderId="46" xfId="0" applyFill="1" applyBorder="1" applyAlignment="1"/>
    <xf numFmtId="0" fontId="3" fillId="29" borderId="46" xfId="0" applyFont="1" applyFill="1" applyBorder="1"/>
    <xf numFmtId="0" fontId="0" fillId="13" borderId="4" xfId="0" applyFill="1" applyBorder="1" applyAlignment="1">
      <alignment horizontal="center" vertical="center"/>
    </xf>
    <xf numFmtId="0" fontId="0" fillId="13" borderId="46" xfId="0" applyFill="1" applyBorder="1" applyAlignment="1">
      <alignment wrapText="1"/>
    </xf>
    <xf numFmtId="0" fontId="3" fillId="22" borderId="46" xfId="0" applyFont="1" applyFill="1" applyBorder="1"/>
    <xf numFmtId="0" fontId="35" fillId="15" borderId="0" xfId="0" applyFont="1" applyFill="1" applyAlignment="1">
      <alignment horizontal="center" vertical="center"/>
    </xf>
    <xf numFmtId="0" fontId="0" fillId="16" borderId="0" xfId="0" applyFont="1" applyFill="1"/>
    <xf numFmtId="0" fontId="0" fillId="16" borderId="0" xfId="0" applyFill="1"/>
    <xf numFmtId="0" fontId="32" fillId="16" borderId="0" xfId="0" applyFont="1" applyFill="1"/>
    <xf numFmtId="0" fontId="0" fillId="16" borderId="0" xfId="0" applyFill="1" applyAlignment="1">
      <alignment horizontal="center" vertical="center"/>
    </xf>
    <xf numFmtId="0" fontId="0" fillId="31" borderId="0" xfId="0" applyFill="1" applyAlignment="1">
      <alignment horizontal="center" vertical="center"/>
    </xf>
    <xf numFmtId="0" fontId="0" fillId="21" borderId="0" xfId="0" applyFill="1"/>
    <xf numFmtId="0" fontId="0" fillId="21" borderId="0" xfId="0" applyFill="1" applyAlignment="1">
      <alignment horizontal="right"/>
    </xf>
    <xf numFmtId="0" fontId="0" fillId="23" borderId="0" xfId="0" applyFill="1" applyAlignment="1">
      <alignment horizontal="right"/>
    </xf>
    <xf numFmtId="0" fontId="3" fillId="23" borderId="0" xfId="0" applyFont="1" applyFill="1"/>
    <xf numFmtId="0" fontId="0" fillId="28" borderId="0" xfId="0" applyFill="1"/>
    <xf numFmtId="0" fontId="0" fillId="19" borderId="0" xfId="0" applyFill="1"/>
    <xf numFmtId="0" fontId="0" fillId="29" borderId="46" xfId="0" applyFill="1" applyBorder="1" applyAlignment="1">
      <alignment horizontal="center"/>
    </xf>
    <xf numFmtId="0" fontId="3" fillId="0" borderId="0" xfId="0" applyFont="1" applyAlignment="1">
      <alignment horizontal="left"/>
    </xf>
    <xf numFmtId="0" fontId="0" fillId="32" borderId="46" xfId="0" applyFill="1" applyBorder="1"/>
    <xf numFmtId="0" fontId="0" fillId="25" borderId="43" xfId="0" applyFill="1" applyBorder="1" applyAlignment="1">
      <alignment wrapText="1"/>
    </xf>
    <xf numFmtId="0" fontId="0" fillId="25" borderId="71" xfId="0" applyFill="1" applyBorder="1" applyAlignment="1">
      <alignment horizontal="center" wrapText="1"/>
    </xf>
    <xf numFmtId="0" fontId="0" fillId="33" borderId="0" xfId="0" applyFill="1" applyAlignment="1">
      <alignment horizontal="center" vertical="center"/>
    </xf>
    <xf numFmtId="0" fontId="0" fillId="33" borderId="0" xfId="0" applyFill="1"/>
    <xf numFmtId="0" fontId="3" fillId="33" borderId="0" xfId="0" applyFont="1" applyFill="1" applyAlignment="1">
      <alignment horizontal="center" vertical="center"/>
    </xf>
    <xf numFmtId="0" fontId="0" fillId="15" borderId="0" xfId="0" applyFill="1" applyBorder="1" applyAlignment="1">
      <alignment wrapText="1"/>
    </xf>
    <xf numFmtId="0" fontId="0" fillId="15" borderId="0" xfId="0" applyFill="1" applyBorder="1" applyAlignment="1">
      <alignment vertical="center" wrapText="1"/>
    </xf>
    <xf numFmtId="0" fontId="0" fillId="15" borderId="0" xfId="0" applyFont="1" applyFill="1" applyBorder="1" applyAlignment="1">
      <alignment wrapText="1"/>
    </xf>
    <xf numFmtId="0" fontId="3" fillId="15" borderId="0" xfId="0" applyFont="1" applyFill="1" applyBorder="1" applyAlignment="1">
      <alignment wrapText="1"/>
    </xf>
    <xf numFmtId="0" fontId="0" fillId="15" borderId="0" xfId="0" applyFont="1" applyFill="1" applyBorder="1"/>
    <xf numFmtId="0" fontId="31" fillId="15" borderId="0" xfId="0" applyFont="1" applyFill="1" applyBorder="1"/>
    <xf numFmtId="0" fontId="0" fillId="0" borderId="46" xfId="0" applyBorder="1" applyAlignment="1">
      <alignment horizontal="center" wrapText="1"/>
    </xf>
    <xf numFmtId="0" fontId="0" fillId="15" borderId="46" xfId="0" applyFont="1" applyFill="1" applyBorder="1" applyAlignment="1">
      <alignment wrapText="1"/>
    </xf>
    <xf numFmtId="0" fontId="0" fillId="15" borderId="46" xfId="0" applyFont="1" applyFill="1" applyBorder="1"/>
    <xf numFmtId="0" fontId="0" fillId="34" borderId="46" xfId="0" applyFill="1" applyBorder="1"/>
    <xf numFmtId="0" fontId="0" fillId="0" borderId="46" xfId="0" applyFont="1" applyBorder="1" applyAlignment="1">
      <alignment wrapText="1"/>
    </xf>
    <xf numFmtId="0" fontId="0" fillId="0" borderId="46" xfId="0" applyFont="1" applyBorder="1"/>
    <xf numFmtId="0" fontId="0" fillId="0" borderId="0" xfId="0" applyBorder="1" applyAlignment="1">
      <alignment horizontal="center" vertical="center" wrapText="1"/>
    </xf>
    <xf numFmtId="0" fontId="31" fillId="0" borderId="0" xfId="0" applyFont="1" applyBorder="1"/>
    <xf numFmtId="0" fontId="3" fillId="16" borderId="0" xfId="0" applyFont="1" applyFill="1"/>
    <xf numFmtId="17" fontId="0" fillId="15" borderId="35" xfId="0" applyNumberFormat="1" applyFill="1" applyBorder="1" applyAlignment="1">
      <alignment horizontal="center" vertical="center" wrapText="1"/>
    </xf>
    <xf numFmtId="0" fontId="6" fillId="16" borderId="0" xfId="0" applyFont="1" applyFill="1"/>
    <xf numFmtId="0" fontId="17" fillId="16" borderId="0" xfId="0" applyFont="1" applyFill="1"/>
    <xf numFmtId="0" fontId="6" fillId="16" borderId="0" xfId="0" applyFont="1" applyFill="1" applyAlignment="1">
      <alignment horizontal="center"/>
    </xf>
    <xf numFmtId="0" fontId="6" fillId="0" borderId="0" xfId="0" applyFont="1" applyAlignment="1">
      <alignment horizontal="center" wrapText="1"/>
    </xf>
    <xf numFmtId="0" fontId="0" fillId="32" borderId="46" xfId="0" applyFont="1" applyFill="1" applyBorder="1" applyAlignment="1">
      <alignment horizontal="center" vertical="center" wrapText="1"/>
    </xf>
    <xf numFmtId="0" fontId="0" fillId="32" borderId="46" xfId="0" applyFont="1" applyFill="1" applyBorder="1" applyAlignment="1">
      <alignment vertical="center" wrapText="1"/>
    </xf>
    <xf numFmtId="0" fontId="0" fillId="15" borderId="46" xfId="0" applyFill="1" applyBorder="1" applyAlignment="1">
      <alignment wrapText="1"/>
    </xf>
    <xf numFmtId="0" fontId="21" fillId="0" borderId="0" xfId="0" applyFont="1" applyAlignment="1">
      <alignment horizontal="center" vertical="center"/>
    </xf>
    <xf numFmtId="0" fontId="0" fillId="15" borderId="46" xfId="0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15" borderId="10" xfId="0" applyFill="1" applyBorder="1"/>
    <xf numFmtId="0" fontId="0" fillId="15" borderId="36" xfId="0" applyFill="1" applyBorder="1"/>
    <xf numFmtId="0" fontId="3" fillId="35" borderId="0" xfId="0" applyFont="1" applyFill="1"/>
    <xf numFmtId="0" fontId="0" fillId="37" borderId="46" xfId="0" applyFill="1" applyBorder="1"/>
    <xf numFmtId="0" fontId="3" fillId="36" borderId="35" xfId="0" applyFont="1" applyFill="1" applyBorder="1"/>
    <xf numFmtId="0" fontId="0" fillId="0" borderId="97" xfId="0" applyBorder="1" applyAlignment="1">
      <alignment horizontal="center"/>
    </xf>
    <xf numFmtId="0" fontId="0" fillId="0" borderId="28" xfId="0" applyBorder="1"/>
    <xf numFmtId="0" fontId="0" fillId="0" borderId="75" xfId="0" applyBorder="1"/>
    <xf numFmtId="0" fontId="0" fillId="38" borderId="46" xfId="0" applyFill="1" applyBorder="1"/>
    <xf numFmtId="0" fontId="0" fillId="24" borderId="46" xfId="0" applyFill="1" applyBorder="1"/>
    <xf numFmtId="0" fontId="3" fillId="30" borderId="46" xfId="0" applyFont="1" applyFill="1" applyBorder="1"/>
    <xf numFmtId="0" fontId="3" fillId="30" borderId="0" xfId="0" applyFont="1" applyFill="1"/>
    <xf numFmtId="0" fontId="0" fillId="30" borderId="0" xfId="0" applyFill="1"/>
    <xf numFmtId="0" fontId="3" fillId="0" borderId="52" xfId="0" applyFont="1" applyBorder="1"/>
    <xf numFmtId="0" fontId="0" fillId="32" borderId="46" xfId="0" applyFill="1" applyBorder="1" applyAlignment="1">
      <alignment horizontal="center"/>
    </xf>
    <xf numFmtId="0" fontId="3" fillId="15" borderId="46" xfId="0" applyFont="1" applyFill="1" applyBorder="1" applyAlignment="1">
      <alignment wrapText="1"/>
    </xf>
    <xf numFmtId="0" fontId="31" fillId="15" borderId="0" xfId="0" applyFont="1" applyFill="1"/>
    <xf numFmtId="0" fontId="3" fillId="15" borderId="0" xfId="0" applyFont="1" applyFill="1" applyAlignment="1">
      <alignment vertical="top"/>
    </xf>
    <xf numFmtId="0" fontId="0" fillId="15" borderId="0" xfId="0" applyFill="1" applyAlignment="1">
      <alignment vertical="top"/>
    </xf>
    <xf numFmtId="0" fontId="3" fillId="15" borderId="74" xfId="0" applyFont="1" applyFill="1" applyBorder="1"/>
    <xf numFmtId="0" fontId="3" fillId="15" borderId="28" xfId="0" applyFont="1" applyFill="1" applyBorder="1" applyAlignment="1">
      <alignment horizontal="center"/>
    </xf>
    <xf numFmtId="0" fontId="3" fillId="15" borderId="3" xfId="0" applyFont="1" applyFill="1" applyBorder="1"/>
    <xf numFmtId="0" fontId="3" fillId="15" borderId="75" xfId="0" applyFont="1" applyFill="1" applyBorder="1"/>
    <xf numFmtId="0" fontId="3" fillId="39" borderId="0" xfId="0" applyFont="1" applyFill="1"/>
    <xf numFmtId="0" fontId="3" fillId="39" borderId="0" xfId="0" applyFont="1" applyFill="1" applyAlignment="1">
      <alignment horizontal="center" vertical="center"/>
    </xf>
    <xf numFmtId="0" fontId="3" fillId="39" borderId="46" xfId="0" applyFont="1" applyFill="1" applyBorder="1"/>
    <xf numFmtId="0" fontId="3" fillId="39" borderId="46" xfId="0" applyFont="1" applyFill="1" applyBorder="1" applyAlignment="1">
      <alignment horizontal="center" vertical="center"/>
    </xf>
    <xf numFmtId="0" fontId="38" fillId="17" borderId="30" xfId="0" applyFont="1" applyFill="1" applyBorder="1"/>
    <xf numFmtId="0" fontId="38" fillId="17" borderId="4" xfId="0" applyFont="1" applyFill="1" applyBorder="1"/>
    <xf numFmtId="0" fontId="38" fillId="17" borderId="25" xfId="0" applyFont="1" applyFill="1" applyBorder="1"/>
    <xf numFmtId="0" fontId="38" fillId="17" borderId="3" xfId="0" applyFont="1" applyFill="1" applyBorder="1"/>
    <xf numFmtId="0" fontId="38" fillId="17" borderId="17" xfId="0" applyFont="1" applyFill="1" applyBorder="1"/>
    <xf numFmtId="0" fontId="38" fillId="17" borderId="20" xfId="0" applyFont="1" applyFill="1" applyBorder="1"/>
    <xf numFmtId="0" fontId="38" fillId="17" borderId="2" xfId="0" applyFont="1" applyFill="1" applyBorder="1"/>
    <xf numFmtId="0" fontId="39" fillId="17" borderId="10" xfId="0" applyFont="1" applyFill="1" applyBorder="1"/>
    <xf numFmtId="0" fontId="38" fillId="17" borderId="16" xfId="0" applyFont="1" applyFill="1" applyBorder="1"/>
    <xf numFmtId="0" fontId="0" fillId="17" borderId="34" xfId="0" applyFill="1" applyBorder="1" applyAlignment="1">
      <alignment horizontal="center" vertical="center"/>
    </xf>
    <xf numFmtId="0" fontId="0" fillId="17" borderId="35" xfId="0" applyFill="1" applyBorder="1" applyAlignment="1">
      <alignment horizontal="center" vertical="center"/>
    </xf>
    <xf numFmtId="0" fontId="38" fillId="17" borderId="10" xfId="0" applyFont="1" applyFill="1" applyBorder="1"/>
    <xf numFmtId="0" fontId="39" fillId="17" borderId="25" xfId="0" applyFont="1" applyFill="1" applyBorder="1"/>
    <xf numFmtId="0" fontId="38" fillId="17" borderId="36" xfId="0" applyFont="1" applyFill="1" applyBorder="1"/>
    <xf numFmtId="0" fontId="38" fillId="17" borderId="49" xfId="0" applyFont="1" applyFill="1" applyBorder="1"/>
    <xf numFmtId="0" fontId="39" fillId="17" borderId="36" xfId="0" applyFont="1" applyFill="1" applyBorder="1"/>
    <xf numFmtId="0" fontId="38" fillId="17" borderId="12" xfId="0" applyFont="1" applyFill="1" applyBorder="1"/>
    <xf numFmtId="0" fontId="38" fillId="17" borderId="1" xfId="0" applyFont="1" applyFill="1" applyBorder="1"/>
    <xf numFmtId="0" fontId="38" fillId="17" borderId="46" xfId="0" applyFont="1" applyFill="1" applyBorder="1"/>
    <xf numFmtId="0" fontId="38" fillId="17" borderId="46" xfId="0" applyFont="1" applyFill="1" applyBorder="1" applyAlignment="1">
      <alignment horizontal="center" vertical="center"/>
    </xf>
    <xf numFmtId="0" fontId="38" fillId="17" borderId="51" xfId="0" applyFont="1" applyFill="1" applyBorder="1" applyAlignment="1">
      <alignment horizontal="center" vertical="center"/>
    </xf>
    <xf numFmtId="0" fontId="38" fillId="17" borderId="51" xfId="0" applyFont="1" applyFill="1" applyBorder="1" applyAlignment="1">
      <alignment horizontal="center"/>
    </xf>
    <xf numFmtId="17" fontId="38" fillId="17" borderId="51" xfId="0" applyNumberFormat="1" applyFont="1" applyFill="1" applyBorder="1" applyAlignment="1">
      <alignment horizontal="center" vertical="center" wrapText="1"/>
    </xf>
    <xf numFmtId="0" fontId="38" fillId="17" borderId="31" xfId="0" applyFont="1" applyFill="1" applyBorder="1"/>
    <xf numFmtId="0" fontId="38" fillId="17" borderId="42" xfId="0" applyFont="1" applyFill="1" applyBorder="1"/>
    <xf numFmtId="0" fontId="38" fillId="17" borderId="42" xfId="0" applyFont="1" applyFill="1" applyBorder="1" applyAlignment="1">
      <alignment horizontal="center" vertical="center"/>
    </xf>
    <xf numFmtId="0" fontId="38" fillId="17" borderId="13" xfId="0" applyFont="1" applyFill="1" applyBorder="1"/>
    <xf numFmtId="0" fontId="38" fillId="17" borderId="58" xfId="0" applyFont="1" applyFill="1" applyBorder="1" applyAlignment="1">
      <alignment horizontal="center" vertical="center"/>
    </xf>
    <xf numFmtId="0" fontId="38" fillId="17" borderId="56" xfId="0" applyFont="1" applyFill="1" applyBorder="1" applyAlignment="1">
      <alignment horizontal="center" vertical="center"/>
    </xf>
    <xf numFmtId="0" fontId="38" fillId="17" borderId="54" xfId="0" applyFont="1" applyFill="1" applyBorder="1"/>
    <xf numFmtId="0" fontId="38" fillId="17" borderId="61" xfId="0" applyFont="1" applyFill="1" applyBorder="1"/>
    <xf numFmtId="0" fontId="38" fillId="17" borderId="61" xfId="0" applyFont="1" applyFill="1" applyBorder="1" applyAlignment="1">
      <alignment horizontal="center" vertical="center"/>
    </xf>
    <xf numFmtId="0" fontId="38" fillId="17" borderId="69" xfId="0" applyFont="1" applyFill="1" applyBorder="1" applyAlignment="1">
      <alignment horizontal="center" vertical="center"/>
    </xf>
    <xf numFmtId="0" fontId="38" fillId="17" borderId="69" xfId="0" applyFont="1" applyFill="1" applyBorder="1" applyAlignment="1">
      <alignment horizontal="center" vertical="center" wrapText="1"/>
    </xf>
    <xf numFmtId="0" fontId="38" fillId="17" borderId="88" xfId="0" applyFont="1" applyFill="1" applyBorder="1" applyAlignment="1">
      <alignment horizontal="center"/>
    </xf>
    <xf numFmtId="0" fontId="38" fillId="17" borderId="86" xfId="0" applyFont="1" applyFill="1" applyBorder="1" applyAlignment="1">
      <alignment horizontal="center"/>
    </xf>
    <xf numFmtId="0" fontId="38" fillId="17" borderId="62" xfId="0" applyFont="1" applyFill="1" applyBorder="1" applyAlignment="1"/>
    <xf numFmtId="0" fontId="38" fillId="17" borderId="37" xfId="0" applyFont="1" applyFill="1" applyBorder="1" applyAlignment="1">
      <alignment horizontal="center" vertical="center" wrapText="1"/>
    </xf>
    <xf numFmtId="0" fontId="38" fillId="17" borderId="37" xfId="0" applyFont="1" applyFill="1" applyBorder="1" applyAlignment="1">
      <alignment horizontal="center" wrapText="1"/>
    </xf>
    <xf numFmtId="0" fontId="38" fillId="17" borderId="9" xfId="0" applyFont="1" applyFill="1" applyBorder="1" applyAlignment="1"/>
    <xf numFmtId="0" fontId="38" fillId="17" borderId="57" xfId="0" applyFont="1" applyFill="1" applyBorder="1" applyAlignment="1">
      <alignment horizontal="center" vertical="center"/>
    </xf>
    <xf numFmtId="0" fontId="38" fillId="17" borderId="8" xfId="0" applyFont="1" applyFill="1" applyBorder="1"/>
    <xf numFmtId="0" fontId="38" fillId="17" borderId="57" xfId="0" applyFont="1" applyFill="1" applyBorder="1"/>
    <xf numFmtId="0" fontId="38" fillId="17" borderId="63" xfId="0" applyFont="1" applyFill="1" applyBorder="1"/>
    <xf numFmtId="0" fontId="38" fillId="17" borderId="63" xfId="0" applyFont="1" applyFill="1" applyBorder="1" applyAlignment="1">
      <alignment horizontal="center" vertical="center"/>
    </xf>
    <xf numFmtId="0" fontId="38" fillId="17" borderId="70" xfId="0" applyFont="1" applyFill="1" applyBorder="1" applyAlignment="1">
      <alignment horizontal="center" vertical="center"/>
    </xf>
    <xf numFmtId="0" fontId="38" fillId="17" borderId="70" xfId="0" applyFont="1" applyFill="1" applyBorder="1" applyAlignment="1">
      <alignment horizontal="center" vertical="center" wrapText="1"/>
    </xf>
    <xf numFmtId="0" fontId="38" fillId="17" borderId="36" xfId="0" applyFont="1" applyFill="1" applyBorder="1" applyAlignment="1"/>
    <xf numFmtId="0" fontId="0" fillId="15" borderId="43" xfId="0" applyFill="1" applyBorder="1"/>
    <xf numFmtId="0" fontId="40" fillId="17" borderId="37" xfId="0" applyFont="1" applyFill="1" applyBorder="1" applyAlignment="1">
      <alignment horizontal="center" wrapText="1"/>
    </xf>
    <xf numFmtId="0" fontId="0" fillId="17" borderId="71" xfId="0" applyFill="1" applyBorder="1" applyAlignment="1">
      <alignment horizontal="center" vertical="center"/>
    </xf>
    <xf numFmtId="0" fontId="38" fillId="17" borderId="89" xfId="0" applyFont="1" applyFill="1" applyBorder="1" applyAlignment="1">
      <alignment horizontal="center"/>
    </xf>
    <xf numFmtId="0" fontId="0" fillId="15" borderId="2" xfId="0" applyFill="1" applyBorder="1"/>
    <xf numFmtId="0" fontId="0" fillId="15" borderId="57" xfId="0" applyFill="1" applyBorder="1"/>
    <xf numFmtId="0" fontId="0" fillId="15" borderId="13" xfId="0" applyFill="1" applyBorder="1"/>
    <xf numFmtId="0" fontId="0" fillId="15" borderId="14" xfId="0" applyFill="1" applyBorder="1" applyAlignment="1">
      <alignment horizontal="center" vertical="center"/>
    </xf>
    <xf numFmtId="0" fontId="0" fillId="15" borderId="58" xfId="0" applyFont="1" applyFill="1" applyBorder="1" applyAlignment="1">
      <alignment horizontal="center" vertical="center" wrapText="1"/>
    </xf>
    <xf numFmtId="0" fontId="0" fillId="15" borderId="59" xfId="0" applyFill="1" applyBorder="1"/>
    <xf numFmtId="0" fontId="0" fillId="15" borderId="7" xfId="0" applyFill="1" applyBorder="1"/>
    <xf numFmtId="0" fontId="0" fillId="15" borderId="9" xfId="0" applyFill="1" applyBorder="1"/>
    <xf numFmtId="0" fontId="0" fillId="15" borderId="8" xfId="0" applyFill="1" applyBorder="1" applyAlignment="1">
      <alignment horizontal="center" vertical="center"/>
    </xf>
    <xf numFmtId="0" fontId="0" fillId="15" borderId="57" xfId="0" applyFont="1" applyFill="1" applyBorder="1" applyAlignment="1">
      <alignment horizontal="center" vertical="center" wrapText="1"/>
    </xf>
    <xf numFmtId="0" fontId="0" fillId="15" borderId="60" xfId="0" applyFill="1" applyBorder="1"/>
    <xf numFmtId="0" fontId="0" fillId="15" borderId="30" xfId="0" applyFill="1" applyBorder="1"/>
    <xf numFmtId="0" fontId="0" fillId="15" borderId="4" xfId="0" applyFill="1" applyBorder="1"/>
    <xf numFmtId="0" fontId="0" fillId="15" borderId="5" xfId="0" applyFill="1" applyBorder="1"/>
    <xf numFmtId="0" fontId="0" fillId="15" borderId="25" xfId="0" applyFill="1" applyBorder="1"/>
    <xf numFmtId="0" fontId="0" fillId="15" borderId="22" xfId="0" applyFill="1" applyBorder="1"/>
    <xf numFmtId="0" fontId="1" fillId="15" borderId="17" xfId="0" applyFont="1" applyFill="1" applyBorder="1"/>
    <xf numFmtId="0" fontId="0" fillId="15" borderId="31" xfId="0" applyFill="1" applyBorder="1"/>
    <xf numFmtId="17" fontId="0" fillId="15" borderId="34" xfId="0" applyNumberFormat="1" applyFill="1" applyBorder="1" applyAlignment="1">
      <alignment horizontal="center" vertical="center"/>
    </xf>
    <xf numFmtId="0" fontId="3" fillId="15" borderId="25" xfId="0" applyFont="1" applyFill="1" applyBorder="1"/>
    <xf numFmtId="0" fontId="0" fillId="15" borderId="20" xfId="0" applyFill="1" applyBorder="1"/>
    <xf numFmtId="0" fontId="0" fillId="15" borderId="95" xfId="0" applyFill="1" applyBorder="1" applyAlignment="1">
      <alignment horizontal="center" wrapText="1"/>
    </xf>
    <xf numFmtId="0" fontId="0" fillId="15" borderId="34" xfId="0" applyFont="1" applyFill="1" applyBorder="1" applyAlignment="1">
      <alignment horizontal="center" vertical="center"/>
    </xf>
    <xf numFmtId="0" fontId="3" fillId="15" borderId="36" xfId="0" applyFont="1" applyFill="1" applyBorder="1"/>
    <xf numFmtId="0" fontId="32" fillId="15" borderId="37" xfId="0" applyFont="1" applyFill="1" applyBorder="1" applyAlignment="1">
      <alignment horizontal="center" vertical="center"/>
    </xf>
    <xf numFmtId="0" fontId="0" fillId="15" borderId="37" xfId="0" applyFill="1" applyBorder="1" applyAlignment="1">
      <alignment horizontal="center"/>
    </xf>
    <xf numFmtId="0" fontId="38" fillId="15" borderId="17" xfId="0" applyFont="1" applyFill="1" applyBorder="1" applyAlignment="1">
      <alignment horizontal="center" vertical="center"/>
    </xf>
    <xf numFmtId="0" fontId="0" fillId="15" borderId="34" xfId="0" applyFill="1" applyBorder="1" applyAlignment="1">
      <alignment horizontal="center" vertical="center" wrapText="1"/>
    </xf>
    <xf numFmtId="0" fontId="0" fillId="15" borderId="3" xfId="0" applyFill="1" applyBorder="1" applyAlignment="1">
      <alignment horizontal="center" vertical="center"/>
    </xf>
    <xf numFmtId="16" fontId="0" fillId="15" borderId="37" xfId="0" applyNumberFormat="1" applyFill="1" applyBorder="1" applyAlignment="1">
      <alignment horizontal="center" wrapText="1"/>
    </xf>
    <xf numFmtId="0" fontId="0" fillId="15" borderId="37" xfId="0" applyFill="1" applyBorder="1" applyAlignment="1">
      <alignment wrapText="1"/>
    </xf>
    <xf numFmtId="0" fontId="0" fillId="15" borderId="46" xfId="0" applyFont="1" applyFill="1" applyBorder="1" applyAlignment="1">
      <alignment horizontal="center" vertical="center"/>
    </xf>
    <xf numFmtId="0" fontId="30" fillId="15" borderId="17" xfId="0" applyFont="1" applyFill="1" applyBorder="1" applyAlignment="1">
      <alignment horizontal="center" vertical="center"/>
    </xf>
    <xf numFmtId="0" fontId="0" fillId="15" borderId="37" xfId="0" applyFill="1" applyBorder="1" applyAlignment="1"/>
    <xf numFmtId="0" fontId="0" fillId="15" borderId="37" xfId="0" applyFill="1" applyBorder="1" applyAlignment="1">
      <alignment vertical="top"/>
    </xf>
    <xf numFmtId="0" fontId="0" fillId="15" borderId="47" xfId="0" applyFill="1" applyBorder="1"/>
    <xf numFmtId="0" fontId="0" fillId="15" borderId="38" xfId="0" applyFill="1" applyBorder="1"/>
    <xf numFmtId="0" fontId="0" fillId="15" borderId="3" xfId="0" applyFill="1" applyBorder="1"/>
    <xf numFmtId="0" fontId="0" fillId="15" borderId="68" xfId="0" applyFill="1" applyBorder="1" applyAlignment="1">
      <alignment horizontal="center" vertical="center"/>
    </xf>
    <xf numFmtId="0" fontId="0" fillId="15" borderId="68" xfId="0" applyFill="1" applyBorder="1" applyAlignment="1">
      <alignment horizontal="center" vertical="center" wrapText="1"/>
    </xf>
    <xf numFmtId="0" fontId="0" fillId="15" borderId="50" xfId="0" applyFill="1" applyBorder="1"/>
    <xf numFmtId="0" fontId="0" fillId="15" borderId="32" xfId="0" applyFill="1" applyBorder="1"/>
    <xf numFmtId="0" fontId="0" fillId="15" borderId="2" xfId="0" applyFill="1" applyBorder="1" applyAlignment="1">
      <alignment horizontal="center" vertical="center"/>
    </xf>
    <xf numFmtId="0" fontId="0" fillId="15" borderId="50" xfId="0" applyFill="1" applyBorder="1" applyAlignment="1">
      <alignment horizontal="center" vertical="center"/>
    </xf>
    <xf numFmtId="0" fontId="0" fillId="15" borderId="50" xfId="0" applyFill="1" applyBorder="1" applyAlignment="1">
      <alignment horizontal="center" vertical="center" wrapText="1"/>
    </xf>
    <xf numFmtId="0" fontId="0" fillId="15" borderId="1" xfId="0" applyFill="1" applyBorder="1" applyAlignment="1"/>
    <xf numFmtId="0" fontId="0" fillId="15" borderId="4" xfId="0" applyFill="1" applyBorder="1" applyAlignment="1"/>
    <xf numFmtId="0" fontId="37" fillId="15" borderId="37" xfId="0" applyFont="1" applyFill="1" applyBorder="1" applyAlignment="1">
      <alignment horizontal="center" vertical="center"/>
    </xf>
    <xf numFmtId="0" fontId="0" fillId="15" borderId="20" xfId="0" applyFill="1" applyBorder="1" applyAlignment="1">
      <alignment horizontal="left"/>
    </xf>
    <xf numFmtId="0" fontId="0" fillId="15" borderId="10" xfId="0" applyFill="1" applyBorder="1" applyAlignment="1">
      <alignment horizontal="left"/>
    </xf>
    <xf numFmtId="0" fontId="0" fillId="15" borderId="44" xfId="0" applyFill="1" applyBorder="1" applyAlignment="1">
      <alignment horizontal="left"/>
    </xf>
    <xf numFmtId="0" fontId="0" fillId="15" borderId="43" xfId="0" applyFill="1" applyBorder="1" applyAlignment="1">
      <alignment horizontal="center"/>
    </xf>
    <xf numFmtId="0" fontId="0" fillId="15" borderId="45" xfId="0" applyFill="1" applyBorder="1"/>
    <xf numFmtId="0" fontId="0" fillId="15" borderId="10" xfId="0" applyFont="1" applyFill="1" applyBorder="1" applyAlignment="1"/>
    <xf numFmtId="0" fontId="0" fillId="15" borderId="16" xfId="0" applyFont="1" applyFill="1" applyBorder="1" applyAlignment="1">
      <alignment horizontal="center" vertical="center"/>
    </xf>
    <xf numFmtId="0" fontId="0" fillId="15" borderId="12" xfId="0" applyFont="1" applyFill="1" applyBorder="1"/>
    <xf numFmtId="0" fontId="0" fillId="15" borderId="17" xfId="0" applyFont="1" applyFill="1" applyBorder="1"/>
    <xf numFmtId="0" fontId="0" fillId="15" borderId="42" xfId="0" applyFont="1" applyFill="1" applyBorder="1"/>
    <xf numFmtId="0" fontId="0" fillId="15" borderId="42" xfId="0" applyFont="1" applyFill="1" applyBorder="1" applyAlignment="1">
      <alignment horizontal="center" vertical="center"/>
    </xf>
    <xf numFmtId="0" fontId="0" fillId="15" borderId="37" xfId="0" applyFont="1" applyFill="1" applyBorder="1" applyAlignment="1">
      <alignment horizontal="center" vertical="center"/>
    </xf>
    <xf numFmtId="0" fontId="0" fillId="15" borderId="37" xfId="0" applyFont="1" applyFill="1" applyBorder="1" applyAlignment="1">
      <alignment horizontal="center" vertical="center" wrapText="1"/>
    </xf>
    <xf numFmtId="0" fontId="0" fillId="15" borderId="0" xfId="0" applyFill="1" applyAlignment="1">
      <alignment horizontal="center" vertical="center" wrapText="1"/>
    </xf>
    <xf numFmtId="0" fontId="0" fillId="15" borderId="58" xfId="0" applyFill="1" applyBorder="1" applyAlignment="1">
      <alignment horizontal="center" vertical="center"/>
    </xf>
    <xf numFmtId="0" fontId="0" fillId="15" borderId="54" xfId="0" applyFill="1" applyBorder="1"/>
    <xf numFmtId="0" fontId="0" fillId="15" borderId="61" xfId="0" applyFill="1" applyBorder="1"/>
    <xf numFmtId="0" fontId="0" fillId="15" borderId="61" xfId="0" applyFill="1" applyBorder="1" applyAlignment="1">
      <alignment horizontal="center" vertical="center"/>
    </xf>
    <xf numFmtId="0" fontId="0" fillId="15" borderId="69" xfId="0" applyFill="1" applyBorder="1" applyAlignment="1">
      <alignment horizontal="center" vertical="center"/>
    </xf>
    <xf numFmtId="0" fontId="0" fillId="15" borderId="62" xfId="0" applyFill="1" applyBorder="1" applyAlignment="1"/>
    <xf numFmtId="0" fontId="0" fillId="15" borderId="63" xfId="0" applyFill="1" applyBorder="1" applyAlignment="1">
      <alignment horizontal="center" vertical="center"/>
    </xf>
    <xf numFmtId="0" fontId="0" fillId="15" borderId="8" xfId="0" applyFill="1" applyBorder="1"/>
    <xf numFmtId="0" fontId="0" fillId="15" borderId="63" xfId="0" applyFill="1" applyBorder="1"/>
    <xf numFmtId="0" fontId="0" fillId="15" borderId="70" xfId="0" applyFill="1" applyBorder="1" applyAlignment="1">
      <alignment horizontal="center" vertical="center"/>
    </xf>
    <xf numFmtId="0" fontId="0" fillId="15" borderId="70" xfId="0" applyFill="1" applyBorder="1" applyAlignment="1">
      <alignment horizontal="center" vertical="center" wrapText="1"/>
    </xf>
    <xf numFmtId="0" fontId="0" fillId="15" borderId="31" xfId="0" applyFill="1" applyBorder="1" applyAlignment="1">
      <alignment horizontal="left"/>
    </xf>
    <xf numFmtId="0" fontId="0" fillId="15" borderId="24" xfId="0" applyFill="1" applyBorder="1" applyAlignment="1">
      <alignment horizontal="center" vertical="center"/>
    </xf>
    <xf numFmtId="0" fontId="0" fillId="15" borderId="11" xfId="0" applyFill="1" applyBorder="1" applyAlignment="1">
      <alignment horizontal="center" vertical="center"/>
    </xf>
    <xf numFmtId="0" fontId="0" fillId="15" borderId="21" xfId="0" applyFill="1" applyBorder="1" applyAlignment="1">
      <alignment horizontal="center" vertical="center"/>
    </xf>
    <xf numFmtId="0" fontId="0" fillId="15" borderId="44" xfId="0" applyFill="1" applyBorder="1"/>
    <xf numFmtId="17" fontId="0" fillId="15" borderId="37" xfId="0" applyNumberFormat="1" applyFill="1" applyBorder="1" applyAlignment="1">
      <alignment horizontal="center" vertical="center"/>
    </xf>
    <xf numFmtId="0" fontId="0" fillId="15" borderId="43" xfId="0" applyFill="1" applyBorder="1" applyAlignment="1"/>
    <xf numFmtId="0" fontId="0" fillId="15" borderId="45" xfId="0" applyFill="1" applyBorder="1" applyAlignment="1"/>
    <xf numFmtId="0" fontId="0" fillId="15" borderId="16" xfId="0" applyFill="1" applyBorder="1" applyAlignment="1">
      <alignment horizontal="center" vertical="top"/>
    </xf>
    <xf numFmtId="0" fontId="0" fillId="15" borderId="44" xfId="0" applyFill="1" applyBorder="1" applyAlignment="1"/>
    <xf numFmtId="0" fontId="0" fillId="15" borderId="7" xfId="0" applyFill="1" applyBorder="1" applyAlignment="1">
      <alignment horizontal="center" vertical="top"/>
    </xf>
    <xf numFmtId="0" fontId="0" fillId="15" borderId="35" xfId="0" applyFill="1" applyBorder="1" applyAlignment="1">
      <alignment horizontal="center"/>
    </xf>
    <xf numFmtId="0" fontId="0" fillId="15" borderId="68" xfId="0" applyFill="1" applyBorder="1" applyAlignment="1">
      <alignment horizontal="center"/>
    </xf>
    <xf numFmtId="0" fontId="0" fillId="15" borderId="51" xfId="0" applyFill="1" applyBorder="1" applyAlignment="1">
      <alignment horizontal="center"/>
    </xf>
    <xf numFmtId="0" fontId="2" fillId="15" borderId="46" xfId="0" applyFont="1" applyFill="1" applyBorder="1" applyAlignment="1">
      <alignment horizontal="center" wrapText="1"/>
    </xf>
    <xf numFmtId="0" fontId="40" fillId="17" borderId="51" xfId="0" applyFont="1" applyFill="1" applyBorder="1" applyAlignment="1">
      <alignment horizontal="center" wrapText="1"/>
    </xf>
    <xf numFmtId="0" fontId="40" fillId="17" borderId="51" xfId="0" applyFont="1" applyFill="1" applyBorder="1" applyAlignment="1">
      <alignment horizontal="center"/>
    </xf>
    <xf numFmtId="0" fontId="36" fillId="15" borderId="46" xfId="0" applyFont="1" applyFill="1" applyBorder="1"/>
    <xf numFmtId="0" fontId="2" fillId="15" borderId="37" xfId="0" applyFont="1" applyFill="1" applyBorder="1" applyAlignment="1">
      <alignment horizontal="center"/>
    </xf>
    <xf numFmtId="0" fontId="2" fillId="26" borderId="37" xfId="0" applyFont="1" applyFill="1" applyBorder="1" applyAlignment="1">
      <alignment horizontal="center" wrapText="1"/>
    </xf>
    <xf numFmtId="0" fontId="2" fillId="26" borderId="37" xfId="0" applyFont="1" applyFill="1" applyBorder="1" applyAlignment="1">
      <alignment horizontal="center"/>
    </xf>
    <xf numFmtId="0" fontId="2" fillId="15" borderId="68" xfId="0" applyFont="1" applyFill="1" applyBorder="1" applyAlignment="1">
      <alignment horizontal="center" wrapText="1"/>
    </xf>
    <xf numFmtId="0" fontId="2" fillId="15" borderId="50" xfId="0" applyFont="1" applyFill="1" applyBorder="1" applyAlignment="1">
      <alignment horizontal="center" wrapText="1"/>
    </xf>
    <xf numFmtId="0" fontId="2" fillId="15" borderId="35" xfId="0" applyFont="1" applyFill="1" applyBorder="1" applyAlignment="1">
      <alignment horizontal="center" vertical="center" wrapText="1"/>
    </xf>
    <xf numFmtId="0" fontId="40" fillId="17" borderId="69" xfId="0" applyFont="1" applyFill="1" applyBorder="1" applyAlignment="1">
      <alignment horizontal="center" wrapText="1"/>
    </xf>
    <xf numFmtId="0" fontId="2" fillId="15" borderId="69" xfId="0" applyFont="1" applyFill="1" applyBorder="1" applyAlignment="1">
      <alignment horizontal="center"/>
    </xf>
    <xf numFmtId="0" fontId="2" fillId="15" borderId="70" xfId="0" applyFont="1" applyFill="1" applyBorder="1" applyAlignment="1">
      <alignment horizontal="center" wrapText="1"/>
    </xf>
    <xf numFmtId="0" fontId="2" fillId="0" borderId="37" xfId="0" applyFont="1" applyBorder="1" applyAlignment="1">
      <alignment horizontal="center"/>
    </xf>
    <xf numFmtId="0" fontId="2" fillId="25" borderId="37" xfId="0" applyFont="1" applyFill="1" applyBorder="1" applyAlignment="1">
      <alignment horizontal="center"/>
    </xf>
    <xf numFmtId="0" fontId="0" fillId="17" borderId="51" xfId="0" applyFill="1" applyBorder="1"/>
    <xf numFmtId="0" fontId="0" fillId="0" borderId="0" xfId="0" applyAlignment="1"/>
    <xf numFmtId="0" fontId="0" fillId="0" borderId="0" xfId="0" applyBorder="1" applyAlignment="1"/>
    <xf numFmtId="0" fontId="0" fillId="0" borderId="0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11" xfId="0" applyBorder="1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wrapText="1"/>
    </xf>
    <xf numFmtId="0" fontId="3" fillId="0" borderId="46" xfId="0" applyFont="1" applyBorder="1" applyAlignment="1">
      <alignment horizontal="right"/>
    </xf>
    <xf numFmtId="0" fontId="0" fillId="0" borderId="5" xfId="0" applyBorder="1" applyAlignment="1">
      <alignment horizontal="center" wrapText="1"/>
    </xf>
    <xf numFmtId="0" fontId="2" fillId="15" borderId="34" xfId="0" applyFont="1" applyFill="1" applyBorder="1" applyAlignment="1">
      <alignment horizontal="center" wrapText="1"/>
    </xf>
    <xf numFmtId="0" fontId="2" fillId="15" borderId="37" xfId="0" applyFont="1" applyFill="1" applyBorder="1" applyAlignment="1">
      <alignment horizontal="center" wrapText="1"/>
    </xf>
    <xf numFmtId="0" fontId="0" fillId="0" borderId="37" xfId="0" applyBorder="1" applyAlignment="1">
      <alignment wrapText="1"/>
    </xf>
    <xf numFmtId="0" fontId="0" fillId="15" borderId="17" xfId="0" applyFill="1" applyBorder="1" applyAlignment="1">
      <alignment wrapText="1"/>
    </xf>
    <xf numFmtId="0" fontId="0" fillId="25" borderId="15" xfId="0" applyFill="1" applyBorder="1" applyAlignment="1">
      <alignment horizontal="center" vertical="center"/>
    </xf>
    <xf numFmtId="0" fontId="0" fillId="0" borderId="17" xfId="0" applyBorder="1" applyAlignment="1"/>
    <xf numFmtId="0" fontId="0" fillId="15" borderId="15" xfId="0" applyFill="1" applyBorder="1" applyAlignment="1">
      <alignment horizontal="center" vertical="center"/>
    </xf>
    <xf numFmtId="0" fontId="0" fillId="15" borderId="16" xfId="0" applyFill="1" applyBorder="1" applyAlignment="1">
      <alignment horizontal="center" vertical="center"/>
    </xf>
    <xf numFmtId="0" fontId="0" fillId="15" borderId="17" xfId="0" applyFill="1" applyBorder="1" applyAlignment="1">
      <alignment horizontal="center" vertical="center"/>
    </xf>
    <xf numFmtId="0" fontId="0" fillId="15" borderId="37" xfId="0" applyFill="1" applyBorder="1" applyAlignment="1">
      <alignment horizontal="center" vertical="center"/>
    </xf>
    <xf numFmtId="0" fontId="38" fillId="17" borderId="15" xfId="0" applyFont="1" applyFill="1" applyBorder="1" applyAlignment="1">
      <alignment horizontal="center" vertical="center"/>
    </xf>
    <xf numFmtId="0" fontId="38" fillId="17" borderId="17" xfId="0" applyFont="1" applyFill="1" applyBorder="1" applyAlignment="1">
      <alignment horizontal="center" vertical="center"/>
    </xf>
    <xf numFmtId="0" fontId="0" fillId="15" borderId="7" xfId="0" applyFill="1" applyBorder="1" applyAlignment="1">
      <alignment horizontal="center" vertical="center"/>
    </xf>
    <xf numFmtId="0" fontId="0" fillId="15" borderId="31" xfId="0" applyFill="1" applyBorder="1" applyAlignment="1">
      <alignment horizontal="center" vertical="center"/>
    </xf>
    <xf numFmtId="0" fontId="0" fillId="15" borderId="30" xfId="0" applyFill="1" applyBorder="1" applyAlignment="1">
      <alignment horizontal="center" vertical="center"/>
    </xf>
    <xf numFmtId="0" fontId="0" fillId="15" borderId="30" xfId="0" applyFill="1" applyBorder="1" applyAlignment="1">
      <alignment horizontal="center"/>
    </xf>
    <xf numFmtId="0" fontId="0" fillId="0" borderId="15" xfId="0" applyBorder="1" applyAlignment="1">
      <alignment horizontal="center" vertical="center"/>
    </xf>
    <xf numFmtId="0" fontId="38" fillId="17" borderId="34" xfId="0" applyFont="1" applyFill="1" applyBorder="1" applyAlignment="1">
      <alignment horizontal="center" vertical="center"/>
    </xf>
    <xf numFmtId="0" fontId="38" fillId="17" borderId="35" xfId="0" applyFont="1" applyFill="1" applyBorder="1" applyAlignment="1">
      <alignment horizontal="center" vertical="center"/>
    </xf>
    <xf numFmtId="0" fontId="38" fillId="17" borderId="16" xfId="0" applyFont="1" applyFill="1" applyBorder="1" applyAlignment="1">
      <alignment horizontal="center" vertical="center"/>
    </xf>
    <xf numFmtId="0" fontId="38" fillId="17" borderId="37" xfId="0" applyFont="1" applyFill="1" applyBorder="1" applyAlignment="1">
      <alignment horizontal="center" vertical="center"/>
    </xf>
    <xf numFmtId="0" fontId="32" fillId="15" borderId="16" xfId="0" applyFont="1" applyFill="1" applyBorder="1" applyAlignment="1">
      <alignment horizontal="center" vertical="center"/>
    </xf>
    <xf numFmtId="0" fontId="0" fillId="15" borderId="30" xfId="0" applyFill="1" applyBorder="1" applyAlignment="1">
      <alignment horizontal="left"/>
    </xf>
    <xf numFmtId="0" fontId="0" fillId="15" borderId="25" xfId="0" applyFill="1" applyBorder="1" applyAlignment="1">
      <alignment horizontal="left"/>
    </xf>
    <xf numFmtId="0" fontId="0" fillId="15" borderId="43" xfId="0" applyFill="1" applyBorder="1" applyAlignment="1">
      <alignment horizontal="center" vertical="center"/>
    </xf>
    <xf numFmtId="0" fontId="0" fillId="15" borderId="45" xfId="0" applyFill="1" applyBorder="1" applyAlignment="1">
      <alignment horizontal="center" vertical="center"/>
    </xf>
    <xf numFmtId="0" fontId="0" fillId="15" borderId="30" xfId="0" applyFill="1" applyBorder="1" applyAlignment="1">
      <alignment horizontal="left" vertical="center"/>
    </xf>
    <xf numFmtId="0" fontId="0" fillId="15" borderId="1" xfId="0" applyFill="1" applyBorder="1" applyAlignment="1">
      <alignment horizontal="center" vertical="center"/>
    </xf>
    <xf numFmtId="0" fontId="0" fillId="15" borderId="0" xfId="0" applyFill="1" applyBorder="1" applyAlignment="1">
      <alignment horizontal="center" vertical="center"/>
    </xf>
    <xf numFmtId="0" fontId="0" fillId="15" borderId="22" xfId="0" applyFill="1" applyBorder="1" applyAlignment="1">
      <alignment horizontal="center" vertical="center"/>
    </xf>
    <xf numFmtId="0" fontId="0" fillId="15" borderId="34" xfId="0" applyFill="1" applyBorder="1" applyAlignment="1">
      <alignment horizontal="center" vertical="center"/>
    </xf>
    <xf numFmtId="0" fontId="0" fillId="0" borderId="7" xfId="0" applyBorder="1" applyAlignment="1">
      <alignment wrapText="1"/>
    </xf>
    <xf numFmtId="0" fontId="0" fillId="15" borderId="46" xfId="0" applyFill="1" applyBorder="1" applyAlignment="1"/>
    <xf numFmtId="0" fontId="0" fillId="25" borderId="34" xfId="0" applyFill="1" applyBorder="1" applyAlignment="1">
      <alignment horizontal="center" vertical="center"/>
    </xf>
    <xf numFmtId="0" fontId="0" fillId="25" borderId="24" xfId="0" applyFill="1" applyBorder="1" applyAlignment="1">
      <alignment horizontal="center" vertical="center"/>
    </xf>
    <xf numFmtId="0" fontId="0" fillId="25" borderId="22" xfId="0" applyFill="1" applyBorder="1" applyAlignment="1">
      <alignment horizontal="center" vertical="center"/>
    </xf>
    <xf numFmtId="0" fontId="0" fillId="25" borderId="16" xfId="0" applyFill="1" applyBorder="1" applyAlignment="1">
      <alignment horizontal="center" vertical="center"/>
    </xf>
    <xf numFmtId="0" fontId="0" fillId="25" borderId="17" xfId="0" applyFill="1" applyBorder="1" applyAlignment="1">
      <alignment horizontal="center" vertical="center"/>
    </xf>
    <xf numFmtId="0" fontId="0" fillId="29" borderId="15" xfId="0" applyFill="1" applyBorder="1" applyAlignment="1">
      <alignment horizontal="center" vertical="center"/>
    </xf>
    <xf numFmtId="0" fontId="0" fillId="29" borderId="16" xfId="0" applyFill="1" applyBorder="1" applyAlignment="1">
      <alignment horizontal="center" vertical="center"/>
    </xf>
    <xf numFmtId="0" fontId="0" fillId="29" borderId="17" xfId="0" applyFill="1" applyBorder="1" applyAlignment="1">
      <alignment horizontal="center" vertical="center"/>
    </xf>
    <xf numFmtId="0" fontId="3" fillId="15" borderId="53" xfId="0" applyFont="1" applyFill="1" applyBorder="1" applyAlignment="1">
      <alignment horizontal="center" wrapText="1"/>
    </xf>
    <xf numFmtId="0" fontId="3" fillId="15" borderId="46" xfId="0" applyFont="1" applyFill="1" applyBorder="1" applyAlignment="1">
      <alignment horizontal="center" wrapText="1"/>
    </xf>
    <xf numFmtId="0" fontId="0" fillId="29" borderId="46" xfId="0" applyFill="1" applyBorder="1" applyAlignment="1">
      <alignment horizontal="center" vertical="center"/>
    </xf>
    <xf numFmtId="0" fontId="3" fillId="0" borderId="46" xfId="0" applyFont="1" applyBorder="1" applyAlignment="1">
      <alignment horizontal="center"/>
    </xf>
    <xf numFmtId="0" fontId="2" fillId="15" borderId="35" xfId="0" applyFont="1" applyFill="1" applyBorder="1" applyAlignment="1">
      <alignment horizontal="center" wrapText="1"/>
    </xf>
    <xf numFmtId="0" fontId="2" fillId="15" borderId="37" xfId="0" applyFont="1" applyFill="1" applyBorder="1" applyAlignment="1">
      <alignment wrapText="1"/>
    </xf>
    <xf numFmtId="0" fontId="0" fillId="0" borderId="17" xfId="0" applyBorder="1" applyAlignment="1">
      <alignment horizontal="center" vertical="center"/>
    </xf>
    <xf numFmtId="0" fontId="0" fillId="0" borderId="37" xfId="0" applyBorder="1" applyAlignment="1">
      <alignment horizontal="center" wrapText="1"/>
    </xf>
    <xf numFmtId="0" fontId="0" fillId="26" borderId="17" xfId="0" applyFill="1" applyBorder="1" applyAlignment="1">
      <alignment horizontal="center" vertical="center"/>
    </xf>
    <xf numFmtId="0" fontId="0" fillId="0" borderId="17" xfId="0" applyBorder="1"/>
    <xf numFmtId="0" fontId="32" fillId="29" borderId="17" xfId="0" applyFont="1" applyFill="1" applyBorder="1" applyAlignment="1">
      <alignment horizontal="center" vertical="center"/>
    </xf>
    <xf numFmtId="0" fontId="0" fillId="0" borderId="17" xfId="0" applyBorder="1" applyAlignment="1">
      <alignment wrapText="1"/>
    </xf>
    <xf numFmtId="0" fontId="0" fillId="17" borderId="37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15" borderId="46" xfId="0" applyFill="1" applyBorder="1"/>
    <xf numFmtId="0" fontId="0" fillId="13" borderId="46" xfId="0" applyFill="1" applyBorder="1" applyAlignment="1">
      <alignment horizontal="center" vertical="center"/>
    </xf>
    <xf numFmtId="0" fontId="0" fillId="0" borderId="46" xfId="0" applyBorder="1" applyAlignment="1">
      <alignment horizontal="center" vertical="center"/>
    </xf>
    <xf numFmtId="0" fontId="0" fillId="0" borderId="46" xfId="0" applyBorder="1" applyAlignment="1">
      <alignment wrapText="1"/>
    </xf>
    <xf numFmtId="0" fontId="0" fillId="0" borderId="46" xfId="0" applyFill="1" applyBorder="1" applyAlignment="1">
      <alignment horizontal="center" vertical="center"/>
    </xf>
    <xf numFmtId="0" fontId="0" fillId="15" borderId="0" xfId="0" applyFill="1" applyBorder="1" applyAlignment="1">
      <alignment horizontal="center" vertical="center" wrapText="1"/>
    </xf>
    <xf numFmtId="0" fontId="0" fillId="18" borderId="1" xfId="0" applyFill="1" applyBorder="1" applyAlignment="1">
      <alignment wrapText="1"/>
    </xf>
    <xf numFmtId="0" fontId="0" fillId="18" borderId="4" xfId="0" applyFill="1" applyBorder="1" applyAlignment="1">
      <alignment wrapText="1"/>
    </xf>
    <xf numFmtId="0" fontId="0" fillId="0" borderId="16" xfId="0" applyBorder="1" applyAlignment="1">
      <alignment vertical="top" wrapText="1"/>
    </xf>
    <xf numFmtId="0" fontId="1" fillId="13" borderId="46" xfId="0" applyFont="1" applyFill="1" applyBorder="1" applyAlignment="1">
      <alignment horizontal="center" vertical="center"/>
    </xf>
    <xf numFmtId="0" fontId="0" fillId="27" borderId="46" xfId="0" applyFill="1" applyBorder="1" applyAlignment="1">
      <alignment horizontal="center" vertical="center"/>
    </xf>
    <xf numFmtId="0" fontId="0" fillId="18" borderId="46" xfId="0" applyFill="1" applyBorder="1" applyAlignment="1">
      <alignment horizontal="center" vertical="center"/>
    </xf>
    <xf numFmtId="0" fontId="0" fillId="0" borderId="16" xfId="0" applyBorder="1" applyAlignment="1">
      <alignment wrapText="1"/>
    </xf>
    <xf numFmtId="0" fontId="0" fillId="0" borderId="16" xfId="0" applyFill="1" applyBorder="1" applyAlignment="1">
      <alignment wrapText="1"/>
    </xf>
    <xf numFmtId="0" fontId="0" fillId="0" borderId="46" xfId="0" applyBorder="1" applyAlignment="1">
      <alignment horizontal="center" vertical="center" wrapText="1"/>
    </xf>
    <xf numFmtId="0" fontId="0" fillId="0" borderId="46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1" xfId="0" applyBorder="1" applyAlignment="1">
      <alignment wrapText="1"/>
    </xf>
    <xf numFmtId="0" fontId="0" fillId="0" borderId="4" xfId="0" applyBorder="1" applyAlignment="1">
      <alignment wrapText="1"/>
    </xf>
    <xf numFmtId="0" fontId="0" fillId="0" borderId="1" xfId="0" applyFill="1" applyBorder="1" applyAlignment="1">
      <alignment horizontal="center" vertical="center"/>
    </xf>
    <xf numFmtId="0" fontId="35" fillId="0" borderId="32" xfId="0" applyFont="1" applyBorder="1" applyAlignment="1"/>
    <xf numFmtId="0" fontId="0" fillId="13" borderId="2" xfId="0" applyFill="1" applyBorder="1" applyAlignment="1">
      <alignment horizontal="center" vertical="center"/>
    </xf>
    <xf numFmtId="0" fontId="0" fillId="13" borderId="3" xfId="0" applyFill="1" applyBorder="1" applyAlignment="1">
      <alignment horizontal="center" vertical="center"/>
    </xf>
    <xf numFmtId="0" fontId="0" fillId="13" borderId="16" xfId="0" applyFill="1" applyBorder="1" applyAlignment="1">
      <alignment wrapText="1"/>
    </xf>
    <xf numFmtId="0" fontId="0" fillId="13" borderId="15" xfId="0" applyFill="1" applyBorder="1" applyAlignment="1">
      <alignment wrapText="1"/>
    </xf>
    <xf numFmtId="0" fontId="1" fillId="14" borderId="46" xfId="0" applyFont="1" applyFill="1" applyBorder="1" applyAlignment="1">
      <alignment horizontal="center" vertical="center"/>
    </xf>
    <xf numFmtId="0" fontId="32" fillId="15" borderId="46" xfId="0" applyFont="1" applyFill="1" applyBorder="1"/>
    <xf numFmtId="0" fontId="32" fillId="0" borderId="0" xfId="0" applyFont="1"/>
    <xf numFmtId="0" fontId="41" fillId="15" borderId="0" xfId="0" applyFont="1" applyFill="1" applyBorder="1"/>
    <xf numFmtId="0" fontId="32" fillId="0" borderId="0" xfId="0" applyFont="1" applyAlignment="1">
      <alignment wrapText="1"/>
    </xf>
    <xf numFmtId="0" fontId="5" fillId="0" borderId="0" xfId="0" applyFont="1" applyAlignment="1"/>
    <xf numFmtId="0" fontId="42" fillId="0" borderId="0" xfId="0" applyFont="1" applyAlignment="1">
      <alignment horizontal="center" vertical="top" readingOrder="1"/>
    </xf>
    <xf numFmtId="0" fontId="0" fillId="0" borderId="0" xfId="0" applyAlignment="1"/>
    <xf numFmtId="0" fontId="1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4" xfId="0" applyBorder="1" applyAlignment="1">
      <alignment horizontal="center" vertical="center"/>
    </xf>
    <xf numFmtId="0" fontId="0" fillId="0" borderId="46" xfId="0" applyBorder="1" applyAlignment="1">
      <alignment horizontal="center" vertical="center"/>
    </xf>
    <xf numFmtId="0" fontId="0" fillId="0" borderId="16" xfId="0" applyBorder="1" applyAlignment="1">
      <alignment wrapText="1"/>
    </xf>
    <xf numFmtId="0" fontId="0" fillId="0" borderId="17" xfId="0" applyBorder="1" applyAlignment="1">
      <alignment wrapText="1"/>
    </xf>
    <xf numFmtId="0" fontId="0" fillId="18" borderId="16" xfId="0" applyFill="1" applyBorder="1" applyAlignment="1">
      <alignment wrapText="1"/>
    </xf>
    <xf numFmtId="0" fontId="0" fillId="18" borderId="17" xfId="0" applyFill="1" applyBorder="1" applyAlignment="1">
      <alignment wrapText="1"/>
    </xf>
    <xf numFmtId="0" fontId="0" fillId="13" borderId="46" xfId="0" applyFill="1" applyBorder="1" applyAlignment="1">
      <alignment horizontal="center" vertical="center"/>
    </xf>
    <xf numFmtId="0" fontId="0" fillId="0" borderId="46" xfId="0" applyBorder="1" applyAlignment="1">
      <alignment horizontal="center"/>
    </xf>
    <xf numFmtId="0" fontId="0" fillId="18" borderId="1" xfId="0" applyFill="1" applyBorder="1" applyAlignment="1">
      <alignment horizontal="center" vertical="top" wrapText="1"/>
    </xf>
    <xf numFmtId="0" fontId="0" fillId="18" borderId="16" xfId="0" applyFill="1" applyBorder="1" applyAlignment="1">
      <alignment horizontal="center" vertical="top" wrapText="1"/>
    </xf>
    <xf numFmtId="0" fontId="0" fillId="18" borderId="16" xfId="0" applyFill="1" applyBorder="1" applyAlignment="1">
      <alignment vertical="top" wrapText="1"/>
    </xf>
    <xf numFmtId="0" fontId="0" fillId="18" borderId="4" xfId="0" applyFill="1" applyBorder="1" applyAlignment="1">
      <alignment vertical="top" wrapText="1"/>
    </xf>
    <xf numFmtId="0" fontId="0" fillId="0" borderId="46" xfId="0" applyBorder="1" applyAlignment="1">
      <alignment horizontal="center" vertical="center" wrapText="1"/>
    </xf>
    <xf numFmtId="0" fontId="0" fillId="18" borderId="46" xfId="0" applyFill="1" applyBorder="1" applyAlignment="1">
      <alignment horizontal="center" vertical="center" wrapText="1"/>
    </xf>
    <xf numFmtId="0" fontId="0" fillId="0" borderId="46" xfId="0" applyFill="1" applyBorder="1" applyAlignment="1">
      <alignment horizontal="center" vertical="center"/>
    </xf>
    <xf numFmtId="0" fontId="0" fillId="18" borderId="1" xfId="0" applyFill="1" applyBorder="1" applyAlignment="1">
      <alignment wrapText="1"/>
    </xf>
    <xf numFmtId="0" fontId="0" fillId="0" borderId="4" xfId="0" applyBorder="1" applyAlignment="1">
      <alignment wrapText="1"/>
    </xf>
    <xf numFmtId="17" fontId="0" fillId="32" borderId="1" xfId="0" applyNumberFormat="1" applyFill="1" applyBorder="1" applyAlignment="1">
      <alignment horizontal="center" vertical="center" wrapText="1"/>
    </xf>
    <xf numFmtId="0" fontId="0" fillId="32" borderId="16" xfId="0" applyFill="1" applyBorder="1" applyAlignment="1">
      <alignment horizontal="center" vertical="center" wrapText="1"/>
    </xf>
    <xf numFmtId="0" fontId="0" fillId="32" borderId="4" xfId="0" applyFill="1" applyBorder="1" applyAlignment="1">
      <alignment horizontal="center" vertical="center" wrapText="1"/>
    </xf>
    <xf numFmtId="0" fontId="0" fillId="0" borderId="29" xfId="0" applyFill="1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16" xfId="0" applyFill="1" applyBorder="1" applyAlignment="1">
      <alignment wrapText="1"/>
    </xf>
    <xf numFmtId="17" fontId="0" fillId="18" borderId="1" xfId="0" applyNumberFormat="1" applyFill="1" applyBorder="1" applyAlignment="1">
      <alignment wrapText="1"/>
    </xf>
    <xf numFmtId="17" fontId="0" fillId="32" borderId="1" xfId="0" applyNumberFormat="1" applyFill="1" applyBorder="1" applyAlignment="1">
      <alignment wrapText="1"/>
    </xf>
    <xf numFmtId="0" fontId="0" fillId="32" borderId="16" xfId="0" applyFill="1" applyBorder="1" applyAlignment="1">
      <alignment wrapText="1"/>
    </xf>
    <xf numFmtId="0" fontId="0" fillId="32" borderId="4" xfId="0" applyFill="1" applyBorder="1" applyAlignment="1">
      <alignment wrapText="1"/>
    </xf>
    <xf numFmtId="0" fontId="0" fillId="27" borderId="46" xfId="0" applyFill="1" applyBorder="1" applyAlignment="1">
      <alignment horizontal="center" vertical="center"/>
    </xf>
    <xf numFmtId="0" fontId="0" fillId="18" borderId="46" xfId="0" applyFill="1" applyBorder="1" applyAlignment="1">
      <alignment horizontal="center" vertical="center"/>
    </xf>
    <xf numFmtId="0" fontId="0" fillId="13" borderId="15" xfId="0" applyFill="1" applyBorder="1" applyAlignment="1">
      <alignment vertical="top" wrapText="1"/>
    </xf>
    <xf numFmtId="0" fontId="0" fillId="0" borderId="16" xfId="0" applyBorder="1" applyAlignment="1">
      <alignment vertical="top" wrapText="1"/>
    </xf>
    <xf numFmtId="0" fontId="0" fillId="18" borderId="1" xfId="0" applyFill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1" fillId="14" borderId="46" xfId="0" applyFont="1" applyFill="1" applyBorder="1" applyAlignment="1">
      <alignment horizontal="center" vertical="center"/>
    </xf>
    <xf numFmtId="0" fontId="0" fillId="14" borderId="46" xfId="0" applyFill="1" applyBorder="1" applyAlignment="1">
      <alignment horizontal="center" vertical="center"/>
    </xf>
    <xf numFmtId="0" fontId="0" fillId="0" borderId="1" xfId="0" applyBorder="1" applyAlignment="1">
      <alignment wrapText="1"/>
    </xf>
    <xf numFmtId="0" fontId="0" fillId="18" borderId="4" xfId="0" applyFill="1" applyBorder="1" applyAlignment="1">
      <alignment wrapText="1"/>
    </xf>
    <xf numFmtId="0" fontId="1" fillId="13" borderId="46" xfId="0" applyFont="1" applyFill="1" applyBorder="1" applyAlignment="1">
      <alignment horizontal="center" vertical="center"/>
    </xf>
    <xf numFmtId="0" fontId="0" fillId="0" borderId="46" xfId="0" applyBorder="1" applyAlignment="1">
      <alignment wrapText="1"/>
    </xf>
    <xf numFmtId="0" fontId="0" fillId="32" borderId="1" xfId="0" applyFill="1" applyBorder="1" applyAlignment="1">
      <alignment wrapText="1"/>
    </xf>
    <xf numFmtId="0" fontId="2" fillId="18" borderId="1" xfId="0" applyFont="1" applyFill="1" applyBorder="1" applyAlignment="1">
      <alignment wrapText="1"/>
    </xf>
    <xf numFmtId="0" fontId="2" fillId="0" borderId="16" xfId="0" applyFont="1" applyBorder="1" applyAlignment="1">
      <alignment wrapText="1"/>
    </xf>
    <xf numFmtId="0" fontId="2" fillId="0" borderId="4" xfId="0" applyFont="1" applyBorder="1" applyAlignment="1">
      <alignment wrapText="1"/>
    </xf>
    <xf numFmtId="0" fontId="0" fillId="0" borderId="1" xfId="0" applyBorder="1" applyAlignment="1">
      <alignment horizontal="center" vertical="center"/>
    </xf>
    <xf numFmtId="0" fontId="0" fillId="13" borderId="2" xfId="0" applyFill="1" applyBorder="1" applyAlignment="1">
      <alignment horizontal="center" vertical="center"/>
    </xf>
    <xf numFmtId="0" fontId="0" fillId="13" borderId="3" xfId="0" applyFill="1" applyBorder="1" applyAlignment="1">
      <alignment horizontal="center" vertical="center"/>
    </xf>
    <xf numFmtId="0" fontId="0" fillId="13" borderId="16" xfId="0" applyFill="1" applyBorder="1" applyAlignment="1">
      <alignment wrapText="1"/>
    </xf>
    <xf numFmtId="0" fontId="0" fillId="13" borderId="15" xfId="0" applyFill="1" applyBorder="1" applyAlignment="1">
      <alignment wrapText="1"/>
    </xf>
    <xf numFmtId="0" fontId="0" fillId="13" borderId="1" xfId="0" applyFill="1" applyBorder="1" applyAlignment="1">
      <alignment wrapText="1"/>
    </xf>
    <xf numFmtId="0" fontId="12" fillId="0" borderId="46" xfId="0" applyFont="1" applyBorder="1" applyAlignment="1">
      <alignment horizontal="center" vertical="center"/>
    </xf>
    <xf numFmtId="0" fontId="35" fillId="0" borderId="32" xfId="0" applyFont="1" applyBorder="1" applyAlignment="1"/>
    <xf numFmtId="0" fontId="0" fillId="18" borderId="51" xfId="0" applyFill="1" applyBorder="1" applyAlignment="1">
      <alignment horizontal="center"/>
    </xf>
    <xf numFmtId="0" fontId="0" fillId="18" borderId="52" xfId="0" applyFill="1" applyBorder="1" applyAlignment="1">
      <alignment horizontal="center"/>
    </xf>
    <xf numFmtId="0" fontId="0" fillId="18" borderId="51" xfId="0" applyFill="1" applyBorder="1" applyAlignment="1">
      <alignment horizontal="center" wrapText="1"/>
    </xf>
    <xf numFmtId="0" fontId="0" fillId="18" borderId="52" xfId="0" applyFill="1" applyBorder="1" applyAlignment="1"/>
    <xf numFmtId="0" fontId="0" fillId="15" borderId="0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0" fillId="0" borderId="11" xfId="0" applyBorder="1" applyAlignment="1">
      <alignment horizontal="center"/>
    </xf>
    <xf numFmtId="0" fontId="38" fillId="17" borderId="7" xfId="0" applyFont="1" applyFill="1" applyBorder="1" applyAlignment="1">
      <alignment horizontal="center" vertical="center" wrapText="1"/>
    </xf>
    <xf numFmtId="0" fontId="38" fillId="17" borderId="22" xfId="0" applyFont="1" applyFill="1" applyBorder="1" applyAlignment="1">
      <alignment horizontal="center" vertical="center" wrapText="1"/>
    </xf>
    <xf numFmtId="0" fontId="38" fillId="17" borderId="16" xfId="0" applyFont="1" applyFill="1" applyBorder="1" applyAlignment="1">
      <alignment horizontal="center" vertical="center" wrapText="1"/>
    </xf>
    <xf numFmtId="0" fontId="38" fillId="17" borderId="17" xfId="0" applyFont="1" applyFill="1" applyBorder="1" applyAlignment="1">
      <alignment horizontal="center" vertical="center" wrapText="1"/>
    </xf>
    <xf numFmtId="0" fontId="38" fillId="17" borderId="16" xfId="0" applyFont="1" applyFill="1" applyBorder="1" applyAlignment="1">
      <alignment horizontal="center" vertical="center"/>
    </xf>
    <xf numFmtId="0" fontId="38" fillId="17" borderId="17" xfId="0" applyFont="1" applyFill="1" applyBorder="1" applyAlignment="1">
      <alignment horizontal="center" vertical="center"/>
    </xf>
    <xf numFmtId="0" fontId="38" fillId="17" borderId="15" xfId="0" applyFont="1" applyFill="1" applyBorder="1" applyAlignment="1">
      <alignment horizontal="center" vertical="center"/>
    </xf>
    <xf numFmtId="0" fontId="40" fillId="17" borderId="35" xfId="0" applyFont="1" applyFill="1" applyBorder="1" applyAlignment="1">
      <alignment horizontal="center"/>
    </xf>
    <xf numFmtId="0" fontId="40" fillId="17" borderId="37" xfId="0" applyFont="1" applyFill="1" applyBorder="1" applyAlignment="1">
      <alignment horizontal="center"/>
    </xf>
    <xf numFmtId="0" fontId="3" fillId="0" borderId="46" xfId="0" applyFont="1" applyBorder="1" applyAlignment="1">
      <alignment horizontal="center"/>
    </xf>
    <xf numFmtId="17" fontId="0" fillId="15" borderId="15" xfId="0" applyNumberFormat="1" applyFill="1" applyBorder="1" applyAlignment="1">
      <alignment horizontal="center" vertical="center"/>
    </xf>
    <xf numFmtId="0" fontId="0" fillId="15" borderId="17" xfId="0" applyFill="1" applyBorder="1" applyAlignment="1">
      <alignment horizontal="center" vertical="center"/>
    </xf>
    <xf numFmtId="0" fontId="2" fillId="15" borderId="92" xfId="0" applyFont="1" applyFill="1" applyBorder="1" applyAlignment="1">
      <alignment horizontal="center" wrapText="1"/>
    </xf>
    <xf numFmtId="0" fontId="2" fillId="15" borderId="93" xfId="0" applyFont="1" applyFill="1" applyBorder="1" applyAlignment="1">
      <alignment horizontal="center" wrapText="1"/>
    </xf>
    <xf numFmtId="0" fontId="0" fillId="0" borderId="51" xfId="0" applyBorder="1" applyAlignment="1"/>
    <xf numFmtId="0" fontId="0" fillId="0" borderId="72" xfId="0" applyBorder="1" applyAlignment="1"/>
    <xf numFmtId="0" fontId="38" fillId="17" borderId="34" xfId="0" applyFont="1" applyFill="1" applyBorder="1" applyAlignment="1">
      <alignment horizontal="center" vertical="center"/>
    </xf>
    <xf numFmtId="0" fontId="38" fillId="17" borderId="37" xfId="0" applyFont="1" applyFill="1" applyBorder="1" applyAlignment="1">
      <alignment horizontal="center" vertical="center"/>
    </xf>
    <xf numFmtId="0" fontId="40" fillId="17" borderId="92" xfId="0" applyFont="1" applyFill="1" applyBorder="1" applyAlignment="1">
      <alignment horizontal="center" wrapText="1"/>
    </xf>
    <xf numFmtId="0" fontId="40" fillId="17" borderId="93" xfId="0" applyFont="1" applyFill="1" applyBorder="1" applyAlignment="1">
      <alignment horizontal="center" wrapText="1"/>
    </xf>
    <xf numFmtId="0" fontId="0" fillId="13" borderId="92" xfId="0" applyFill="1" applyBorder="1" applyAlignment="1">
      <alignment horizontal="center" wrapText="1"/>
    </xf>
    <xf numFmtId="0" fontId="0" fillId="0" borderId="93" xfId="0" applyBorder="1" applyAlignment="1">
      <alignment horizontal="center" wrapText="1"/>
    </xf>
    <xf numFmtId="0" fontId="3" fillId="0" borderId="39" xfId="0" applyFont="1" applyBorder="1" applyAlignment="1">
      <alignment horizontal="center" vertical="center"/>
    </xf>
    <xf numFmtId="0" fontId="3" fillId="0" borderId="98" xfId="0" applyFont="1" applyBorder="1" applyAlignment="1">
      <alignment horizontal="center" vertical="center"/>
    </xf>
    <xf numFmtId="0" fontId="0" fillId="15" borderId="15" xfId="0" applyFill="1" applyBorder="1" applyAlignment="1">
      <alignment horizontal="center" vertical="center"/>
    </xf>
    <xf numFmtId="0" fontId="0" fillId="15" borderId="16" xfId="0" applyFill="1" applyBorder="1" applyAlignment="1">
      <alignment horizontal="center" vertical="center"/>
    </xf>
    <xf numFmtId="0" fontId="2" fillId="15" borderId="95" xfId="0" applyFont="1" applyFill="1" applyBorder="1" applyAlignment="1">
      <alignment horizontal="center" wrapText="1"/>
    </xf>
    <xf numFmtId="0" fontId="0" fillId="15" borderId="15" xfId="0" applyFill="1" applyBorder="1" applyAlignment="1">
      <alignment horizontal="center" vertical="center" wrapText="1"/>
    </xf>
    <xf numFmtId="0" fontId="0" fillId="15" borderId="17" xfId="0" applyFill="1" applyBorder="1" applyAlignment="1">
      <alignment horizontal="center" vertical="center" wrapText="1"/>
    </xf>
    <xf numFmtId="0" fontId="0" fillId="15" borderId="0" xfId="0" applyFill="1" applyBorder="1" applyAlignment="1">
      <alignment horizontal="center" vertical="center"/>
    </xf>
    <xf numFmtId="0" fontId="0" fillId="15" borderId="22" xfId="0" applyFill="1" applyBorder="1" applyAlignment="1">
      <alignment horizontal="center" vertical="center"/>
    </xf>
    <xf numFmtId="0" fontId="0" fillId="15" borderId="16" xfId="0" applyFill="1" applyBorder="1" applyAlignment="1">
      <alignment horizontal="center" vertical="center" wrapText="1"/>
    </xf>
    <xf numFmtId="0" fontId="3" fillId="15" borderId="49" xfId="0" applyFont="1" applyFill="1" applyBorder="1" applyAlignment="1">
      <alignment horizontal="center" wrapText="1"/>
    </xf>
    <xf numFmtId="0" fontId="3" fillId="15" borderId="41" xfId="0" applyFont="1" applyFill="1" applyBorder="1" applyAlignment="1">
      <alignment horizontal="center" wrapText="1"/>
    </xf>
    <xf numFmtId="0" fontId="0" fillId="0" borderId="41" xfId="0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3" fillId="15" borderId="73" xfId="0" applyFont="1" applyFill="1" applyBorder="1" applyAlignment="1">
      <alignment horizontal="center" vertical="center" wrapText="1"/>
    </xf>
    <xf numFmtId="0" fontId="3" fillId="15" borderId="74" xfId="0" applyFont="1" applyFill="1" applyBorder="1" applyAlignment="1">
      <alignment horizontal="center" vertical="center" wrapText="1"/>
    </xf>
    <xf numFmtId="0" fontId="0" fillId="15" borderId="34" xfId="0" applyFill="1" applyBorder="1" applyAlignment="1">
      <alignment horizontal="center" vertical="center"/>
    </xf>
    <xf numFmtId="0" fontId="0" fillId="15" borderId="37" xfId="0" applyFill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15" borderId="92" xfId="0" applyFill="1" applyBorder="1" applyAlignment="1">
      <alignment horizontal="center" wrapText="1"/>
    </xf>
    <xf numFmtId="0" fontId="0" fillId="15" borderId="93" xfId="0" applyFill="1" applyBorder="1" applyAlignment="1">
      <alignment horizontal="center" wrapText="1"/>
    </xf>
    <xf numFmtId="0" fontId="38" fillId="17" borderId="92" xfId="0" applyFont="1" applyFill="1" applyBorder="1" applyAlignment="1">
      <alignment horizontal="center" wrapText="1"/>
    </xf>
    <xf numFmtId="0" fontId="38" fillId="17" borderId="93" xfId="0" applyFont="1" applyFill="1" applyBorder="1" applyAlignment="1">
      <alignment horizontal="center" wrapText="1"/>
    </xf>
    <xf numFmtId="0" fontId="38" fillId="17" borderId="95" xfId="0" applyFont="1" applyFill="1" applyBorder="1" applyAlignment="1">
      <alignment horizontal="center" wrapText="1"/>
    </xf>
    <xf numFmtId="0" fontId="3" fillId="15" borderId="27" xfId="0" applyFont="1" applyFill="1" applyBorder="1" applyAlignment="1">
      <alignment horizontal="center" wrapText="1"/>
    </xf>
    <xf numFmtId="0" fontId="3" fillId="15" borderId="53" xfId="0" applyFont="1" applyFill="1" applyBorder="1" applyAlignment="1">
      <alignment horizontal="center" wrapText="1"/>
    </xf>
    <xf numFmtId="0" fontId="3" fillId="15" borderId="2" xfId="0" applyFont="1" applyFill="1" applyBorder="1" applyAlignment="1">
      <alignment horizontal="center" wrapText="1"/>
    </xf>
    <xf numFmtId="0" fontId="3" fillId="15" borderId="46" xfId="0" applyFont="1" applyFill="1" applyBorder="1" applyAlignment="1">
      <alignment horizontal="center" wrapText="1"/>
    </xf>
    <xf numFmtId="0" fontId="40" fillId="17" borderId="34" xfId="0" applyFont="1" applyFill="1" applyBorder="1" applyAlignment="1">
      <alignment horizontal="center"/>
    </xf>
    <xf numFmtId="0" fontId="3" fillId="15" borderId="0" xfId="0" applyFont="1" applyFill="1" applyAlignment="1">
      <alignment vertical="top" wrapText="1"/>
    </xf>
    <xf numFmtId="0" fontId="0" fillId="15" borderId="0" xfId="0" applyFill="1" applyAlignment="1">
      <alignment vertical="top" wrapText="1"/>
    </xf>
    <xf numFmtId="0" fontId="0" fillId="15" borderId="17" xfId="0" applyFill="1" applyBorder="1" applyAlignment="1">
      <alignment wrapText="1"/>
    </xf>
    <xf numFmtId="0" fontId="2" fillId="15" borderId="34" xfId="0" applyFont="1" applyFill="1" applyBorder="1" applyAlignment="1">
      <alignment horizontal="center" wrapText="1"/>
    </xf>
    <xf numFmtId="0" fontId="2" fillId="15" borderId="37" xfId="0" applyFont="1" applyFill="1" applyBorder="1" applyAlignment="1">
      <alignment wrapText="1"/>
    </xf>
    <xf numFmtId="0" fontId="0" fillId="15" borderId="1" xfId="0" applyFill="1" applyBorder="1" applyAlignment="1">
      <alignment horizontal="center" vertical="top"/>
    </xf>
    <xf numFmtId="0" fontId="0" fillId="15" borderId="4" xfId="0" applyFill="1" applyBorder="1" applyAlignment="1">
      <alignment horizontal="center" vertical="top"/>
    </xf>
    <xf numFmtId="0" fontId="0" fillId="0" borderId="93" xfId="0" applyBorder="1" applyAlignment="1">
      <alignment horizontal="center"/>
    </xf>
    <xf numFmtId="0" fontId="38" fillId="17" borderId="35" xfId="0" applyFont="1" applyFill="1" applyBorder="1" applyAlignment="1">
      <alignment horizontal="center" vertical="center"/>
    </xf>
    <xf numFmtId="0" fontId="40" fillId="17" borderId="95" xfId="0" applyFont="1" applyFill="1" applyBorder="1" applyAlignment="1">
      <alignment horizontal="center" wrapText="1"/>
    </xf>
    <xf numFmtId="0" fontId="40" fillId="17" borderId="79" xfId="0" applyFont="1" applyFill="1" applyBorder="1" applyAlignment="1">
      <alignment horizontal="center" wrapText="1"/>
    </xf>
    <xf numFmtId="0" fontId="0" fillId="15" borderId="17" xfId="0" applyFill="1" applyBorder="1" applyAlignment="1"/>
    <xf numFmtId="0" fontId="2" fillId="15" borderId="37" xfId="0" applyFont="1" applyFill="1" applyBorder="1" applyAlignment="1">
      <alignment horizontal="center" wrapText="1"/>
    </xf>
    <xf numFmtId="0" fontId="38" fillId="17" borderId="92" xfId="0" applyFont="1" applyFill="1" applyBorder="1" applyAlignment="1">
      <alignment horizontal="center" vertical="center" wrapText="1"/>
    </xf>
    <xf numFmtId="0" fontId="38" fillId="17" borderId="95" xfId="0" applyFont="1" applyFill="1" applyBorder="1" applyAlignment="1">
      <alignment horizontal="center" vertical="center" wrapText="1"/>
    </xf>
    <xf numFmtId="0" fontId="38" fillId="17" borderId="93" xfId="0" applyFont="1" applyFill="1" applyBorder="1" applyAlignment="1">
      <alignment horizontal="center" vertical="center" wrapText="1"/>
    </xf>
    <xf numFmtId="0" fontId="32" fillId="15" borderId="15" xfId="0" applyFont="1" applyFill="1" applyBorder="1" applyAlignment="1">
      <alignment horizontal="center" vertical="center"/>
    </xf>
    <xf numFmtId="0" fontId="32" fillId="15" borderId="16" xfId="0" applyFont="1" applyFill="1" applyBorder="1" applyAlignment="1">
      <alignment horizontal="center" vertical="center"/>
    </xf>
    <xf numFmtId="0" fontId="32" fillId="15" borderId="17" xfId="0" applyFont="1" applyFill="1" applyBorder="1" applyAlignment="1">
      <alignment horizontal="center" vertical="center"/>
    </xf>
    <xf numFmtId="0" fontId="0" fillId="15" borderId="46" xfId="0" applyFill="1" applyBorder="1" applyAlignment="1">
      <alignment vertical="center"/>
    </xf>
    <xf numFmtId="0" fontId="0" fillId="15" borderId="30" xfId="0" applyFill="1" applyBorder="1" applyAlignment="1">
      <alignment horizontal="left" vertical="top"/>
    </xf>
    <xf numFmtId="0" fontId="0" fillId="15" borderId="25" xfId="0" applyFill="1" applyBorder="1" applyAlignment="1">
      <alignment horizontal="left" vertical="top"/>
    </xf>
    <xf numFmtId="0" fontId="38" fillId="17" borderId="30" xfId="0" applyFont="1" applyFill="1" applyBorder="1" applyAlignment="1">
      <alignment horizontal="left" vertical="top"/>
    </xf>
    <xf numFmtId="0" fontId="38" fillId="17" borderId="25" xfId="0" applyFont="1" applyFill="1" applyBorder="1" applyAlignment="1">
      <alignment horizontal="left" vertical="top"/>
    </xf>
    <xf numFmtId="0" fontId="0" fillId="15" borderId="30" xfId="0" applyFill="1" applyBorder="1" applyAlignment="1">
      <alignment horizontal="left"/>
    </xf>
    <xf numFmtId="0" fontId="0" fillId="15" borderId="25" xfId="0" applyFill="1" applyBorder="1" applyAlignment="1">
      <alignment horizontal="left"/>
    </xf>
    <xf numFmtId="0" fontId="0" fillId="15" borderId="30" xfId="0" applyFill="1" applyBorder="1" applyAlignment="1">
      <alignment horizontal="left" vertical="center"/>
    </xf>
    <xf numFmtId="0" fontId="0" fillId="15" borderId="25" xfId="0" applyFill="1" applyBorder="1" applyAlignment="1">
      <alignment horizontal="left" vertical="center"/>
    </xf>
    <xf numFmtId="0" fontId="0" fillId="15" borderId="4" xfId="0" applyFill="1" applyBorder="1" applyAlignment="1">
      <alignment horizontal="center" vertical="center"/>
    </xf>
    <xf numFmtId="0" fontId="0" fillId="15" borderId="1" xfId="0" applyFill="1" applyBorder="1" applyAlignment="1">
      <alignment horizontal="center" vertical="center"/>
    </xf>
    <xf numFmtId="0" fontId="0" fillId="15" borderId="29" xfId="0" applyFill="1" applyBorder="1" applyAlignment="1">
      <alignment vertical="center"/>
    </xf>
    <xf numFmtId="0" fontId="0" fillId="15" borderId="30" xfId="0" applyFill="1" applyBorder="1" applyAlignment="1">
      <alignment vertical="center"/>
    </xf>
    <xf numFmtId="0" fontId="2" fillId="15" borderId="35" xfId="0" applyFont="1" applyFill="1" applyBorder="1" applyAlignment="1">
      <alignment horizontal="center" wrapText="1"/>
    </xf>
    <xf numFmtId="0" fontId="0" fillId="15" borderId="31" xfId="0" applyFill="1" applyBorder="1" applyAlignment="1">
      <alignment horizontal="center" vertical="center"/>
    </xf>
    <xf numFmtId="0" fontId="0" fillId="15" borderId="30" xfId="0" applyFill="1" applyBorder="1" applyAlignment="1">
      <alignment horizontal="center" vertical="center"/>
    </xf>
    <xf numFmtId="0" fontId="0" fillId="15" borderId="25" xfId="0" applyFill="1" applyBorder="1" applyAlignment="1">
      <alignment horizontal="center" vertical="center"/>
    </xf>
    <xf numFmtId="0" fontId="40" fillId="17" borderId="34" xfId="0" applyFont="1" applyFill="1" applyBorder="1" applyAlignment="1">
      <alignment horizontal="center" wrapText="1"/>
    </xf>
    <xf numFmtId="0" fontId="40" fillId="17" borderId="70" xfId="0" applyFont="1" applyFill="1" applyBorder="1" applyAlignment="1">
      <alignment horizontal="center" wrapText="1"/>
    </xf>
    <xf numFmtId="0" fontId="33" fillId="15" borderId="15" xfId="0" applyFont="1" applyFill="1" applyBorder="1" applyAlignment="1">
      <alignment horizontal="center" vertical="center"/>
    </xf>
    <xf numFmtId="0" fontId="33" fillId="15" borderId="17" xfId="0" applyFont="1" applyFill="1" applyBorder="1" applyAlignment="1">
      <alignment horizontal="center" vertical="center"/>
    </xf>
    <xf numFmtId="0" fontId="0" fillId="15" borderId="44" xfId="0" applyFill="1" applyBorder="1" applyAlignment="1">
      <alignment horizontal="center" vertical="center"/>
    </xf>
    <xf numFmtId="0" fontId="0" fillId="15" borderId="43" xfId="0" applyFill="1" applyBorder="1" applyAlignment="1">
      <alignment horizontal="center" vertical="center"/>
    </xf>
    <xf numFmtId="0" fontId="0" fillId="15" borderId="45" xfId="0" applyFill="1" applyBorder="1" applyAlignment="1">
      <alignment horizontal="center" vertical="center"/>
    </xf>
    <xf numFmtId="0" fontId="0" fillId="15" borderId="1" xfId="0" applyFill="1" applyBorder="1" applyAlignment="1">
      <alignment vertical="center"/>
    </xf>
    <xf numFmtId="0" fontId="0" fillId="15" borderId="4" xfId="0" applyFill="1" applyBorder="1" applyAlignment="1">
      <alignment vertical="center"/>
    </xf>
    <xf numFmtId="0" fontId="0" fillId="29" borderId="46" xfId="0" applyFill="1" applyBorder="1" applyAlignment="1">
      <alignment horizontal="center" vertical="center"/>
    </xf>
    <xf numFmtId="0" fontId="0" fillId="15" borderId="30" xfId="0" applyFill="1" applyBorder="1" applyAlignment="1">
      <alignment horizontal="center"/>
    </xf>
    <xf numFmtId="0" fontId="0" fillId="15" borderId="25" xfId="0" applyFill="1" applyBorder="1" applyAlignment="1">
      <alignment horizontal="center"/>
    </xf>
    <xf numFmtId="0" fontId="40" fillId="17" borderId="35" xfId="0" applyFont="1" applyFill="1" applyBorder="1" applyAlignment="1">
      <alignment horizontal="center" wrapText="1"/>
    </xf>
    <xf numFmtId="0" fontId="0" fillId="0" borderId="31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29" borderId="15" xfId="0" applyFill="1" applyBorder="1" applyAlignment="1">
      <alignment horizontal="center" vertical="center"/>
    </xf>
    <xf numFmtId="0" fontId="0" fillId="29" borderId="16" xfId="0" applyFill="1" applyBorder="1" applyAlignment="1">
      <alignment horizontal="center" vertical="center"/>
    </xf>
    <xf numFmtId="0" fontId="0" fillId="29" borderId="17" xfId="0" applyFill="1" applyBorder="1" applyAlignment="1">
      <alignment horizontal="center" vertical="center"/>
    </xf>
    <xf numFmtId="0" fontId="2" fillId="0" borderId="34" xfId="0" applyFont="1" applyBorder="1" applyAlignment="1">
      <alignment horizontal="center" vertical="center" wrapText="1"/>
    </xf>
    <xf numFmtId="0" fontId="2" fillId="0" borderId="35" xfId="0" applyFont="1" applyBorder="1" applyAlignment="1">
      <alignment wrapText="1"/>
    </xf>
    <xf numFmtId="0" fontId="2" fillId="0" borderId="37" xfId="0" applyFont="1" applyBorder="1" applyAlignment="1">
      <alignment wrapText="1"/>
    </xf>
    <xf numFmtId="0" fontId="0" fillId="0" borderId="15" xfId="0" applyBorder="1" applyAlignment="1">
      <alignment horizontal="center" vertical="center"/>
    </xf>
    <xf numFmtId="0" fontId="0" fillId="0" borderId="17" xfId="0" applyBorder="1" applyAlignment="1"/>
    <xf numFmtId="0" fontId="0" fillId="25" borderId="15" xfId="0" applyFill="1" applyBorder="1" applyAlignment="1">
      <alignment horizontal="center" vertical="center"/>
    </xf>
    <xf numFmtId="0" fontId="0" fillId="0" borderId="31" xfId="0" applyBorder="1" applyAlignment="1"/>
    <xf numFmtId="0" fontId="0" fillId="0" borderId="25" xfId="0" applyBorder="1" applyAlignment="1"/>
    <xf numFmtId="0" fontId="0" fillId="15" borderId="15" xfId="0" applyFill="1" applyBorder="1" applyAlignment="1">
      <alignment wrapText="1"/>
    </xf>
    <xf numFmtId="0" fontId="2" fillId="15" borderId="92" xfId="0" applyFont="1" applyFill="1" applyBorder="1" applyAlignment="1">
      <alignment horizontal="center" vertical="center" wrapText="1"/>
    </xf>
    <xf numFmtId="0" fontId="2" fillId="0" borderId="93" xfId="0" applyFont="1" applyBorder="1" applyAlignment="1">
      <alignment horizontal="center" wrapText="1"/>
    </xf>
    <xf numFmtId="0" fontId="0" fillId="25" borderId="31" xfId="0" applyFill="1" applyBorder="1" applyAlignment="1">
      <alignment vertical="center"/>
    </xf>
    <xf numFmtId="0" fontId="0" fillId="0" borderId="25" xfId="0" applyBorder="1" applyAlignment="1">
      <alignment vertical="center"/>
    </xf>
    <xf numFmtId="0" fontId="0" fillId="25" borderId="31" xfId="0" applyFill="1" applyBorder="1" applyAlignment="1">
      <alignment horizontal="center" vertical="center"/>
    </xf>
    <xf numFmtId="0" fontId="0" fillId="25" borderId="30" xfId="0" applyFill="1" applyBorder="1" applyAlignment="1">
      <alignment horizontal="center" vertical="center"/>
    </xf>
    <xf numFmtId="0" fontId="0" fillId="25" borderId="25" xfId="0" applyFill="1" applyBorder="1" applyAlignment="1">
      <alignment horizontal="center" vertical="center"/>
    </xf>
    <xf numFmtId="0" fontId="2" fillId="25" borderId="34" xfId="0" applyFont="1" applyFill="1" applyBorder="1" applyAlignment="1">
      <alignment horizontal="center" vertical="center" wrapText="1"/>
    </xf>
    <xf numFmtId="0" fontId="2" fillId="0" borderId="35" xfId="0" applyFont="1" applyBorder="1" applyAlignment="1">
      <alignment horizontal="center" vertical="center" wrapText="1"/>
    </xf>
    <xf numFmtId="0" fontId="2" fillId="0" borderId="37" xfId="0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25" borderId="24" xfId="0" applyFill="1" applyBorder="1" applyAlignment="1">
      <alignment horizontal="center" vertical="center"/>
    </xf>
    <xf numFmtId="0" fontId="0" fillId="25" borderId="22" xfId="0" applyFill="1" applyBorder="1" applyAlignment="1">
      <alignment horizontal="center" vertical="center"/>
    </xf>
    <xf numFmtId="0" fontId="0" fillId="25" borderId="34" xfId="0" applyFill="1" applyBorder="1" applyAlignment="1">
      <alignment horizontal="center" vertical="center"/>
    </xf>
    <xf numFmtId="0" fontId="0" fillId="0" borderId="24" xfId="0" applyBorder="1" applyAlignment="1"/>
    <xf numFmtId="0" fontId="0" fillId="0" borderId="31" xfId="0" applyBorder="1" applyAlignment="1">
      <alignment horizontal="center" vertical="top"/>
    </xf>
    <xf numFmtId="0" fontId="0" fillId="0" borderId="30" xfId="0" applyBorder="1" applyAlignment="1">
      <alignment horizontal="center" vertical="top"/>
    </xf>
    <xf numFmtId="0" fontId="0" fillId="0" borderId="25" xfId="0" applyBorder="1" applyAlignment="1">
      <alignment horizontal="center" vertical="top"/>
    </xf>
    <xf numFmtId="0" fontId="0" fillId="25" borderId="16" xfId="0" applyFill="1" applyBorder="1" applyAlignment="1">
      <alignment horizontal="center" vertical="center"/>
    </xf>
    <xf numFmtId="0" fontId="0" fillId="25" borderId="17" xfId="0" applyFill="1" applyBorder="1" applyAlignment="1">
      <alignment horizontal="center" vertical="center"/>
    </xf>
    <xf numFmtId="0" fontId="2" fillId="25" borderId="34" xfId="0" applyFont="1" applyFill="1" applyBorder="1" applyAlignment="1">
      <alignment horizontal="center" wrapText="1"/>
    </xf>
    <xf numFmtId="0" fontId="2" fillId="21" borderId="92" xfId="0" applyFont="1" applyFill="1" applyBorder="1" applyAlignment="1">
      <alignment wrapText="1"/>
    </xf>
    <xf numFmtId="0" fontId="2" fillId="0" borderId="93" xfId="0" applyFont="1" applyBorder="1" applyAlignment="1">
      <alignment wrapText="1"/>
    </xf>
    <xf numFmtId="0" fontId="0" fillId="25" borderId="34" xfId="0" applyFill="1" applyBorder="1" applyAlignment="1">
      <alignment horizontal="center" wrapText="1"/>
    </xf>
    <xf numFmtId="0" fontId="0" fillId="0" borderId="37" xfId="0" applyBorder="1" applyAlignment="1">
      <alignment wrapText="1"/>
    </xf>
    <xf numFmtId="0" fontId="0" fillId="0" borderId="92" xfId="0" applyBorder="1" applyAlignment="1">
      <alignment horizontal="center" wrapText="1"/>
    </xf>
    <xf numFmtId="0" fontId="0" fillId="0" borderId="96" xfId="0" applyBorder="1" applyAlignment="1">
      <alignment horizontal="center"/>
    </xf>
    <xf numFmtId="0" fontId="0" fillId="25" borderId="55" xfId="0" applyFill="1" applyBorder="1" applyAlignment="1">
      <alignment horizontal="center" vertical="center"/>
    </xf>
    <xf numFmtId="0" fontId="0" fillId="25" borderId="10" xfId="0" applyFill="1" applyBorder="1" applyAlignment="1">
      <alignment horizontal="center" vertical="center"/>
    </xf>
    <xf numFmtId="0" fontId="0" fillId="29" borderId="66" xfId="0" applyFill="1" applyBorder="1" applyAlignment="1">
      <alignment horizontal="center" vertical="center"/>
    </xf>
    <xf numFmtId="0" fontId="0" fillId="29" borderId="43" xfId="0" applyFill="1" applyBorder="1" applyAlignment="1">
      <alignment horizontal="center" vertical="center"/>
    </xf>
    <xf numFmtId="0" fontId="3" fillId="0" borderId="46" xfId="0" applyFont="1" applyBorder="1" applyAlignment="1">
      <alignment horizontal="right"/>
    </xf>
    <xf numFmtId="0" fontId="3" fillId="0" borderId="46" xfId="0" applyFont="1" applyBorder="1" applyAlignment="1">
      <alignment horizontal="left" wrapText="1"/>
    </xf>
    <xf numFmtId="0" fontId="3" fillId="15" borderId="14" xfId="0" applyFont="1" applyFill="1" applyBorder="1" applyAlignment="1">
      <alignment horizontal="center"/>
    </xf>
    <xf numFmtId="0" fontId="0" fillId="15" borderId="14" xfId="0" applyFill="1" applyBorder="1" applyAlignment="1">
      <alignment horizontal="center"/>
    </xf>
    <xf numFmtId="0" fontId="0" fillId="25" borderId="15" xfId="0" applyFill="1" applyBorder="1" applyAlignment="1">
      <alignment horizontal="center" vertical="top"/>
    </xf>
    <xf numFmtId="0" fontId="0" fillId="25" borderId="17" xfId="0" applyFill="1" applyBorder="1" applyAlignment="1">
      <alignment horizontal="center" vertical="top"/>
    </xf>
    <xf numFmtId="0" fontId="0" fillId="15" borderId="18" xfId="0" applyFill="1" applyBorder="1" applyAlignment="1">
      <alignment horizontal="center" vertical="center"/>
    </xf>
    <xf numFmtId="0" fontId="0" fillId="15" borderId="7" xfId="0" applyFill="1" applyBorder="1" applyAlignment="1">
      <alignment horizontal="center" vertical="center"/>
    </xf>
    <xf numFmtId="0" fontId="0" fillId="15" borderId="43" xfId="0" applyFill="1" applyBorder="1" applyAlignment="1">
      <alignment vertical="top"/>
    </xf>
    <xf numFmtId="0" fontId="0" fillId="15" borderId="10" xfId="0" applyFill="1" applyBorder="1" applyAlignment="1">
      <alignment vertical="top"/>
    </xf>
    <xf numFmtId="0" fontId="0" fillId="0" borderId="7" xfId="0" applyBorder="1" applyAlignment="1">
      <alignment wrapText="1"/>
    </xf>
    <xf numFmtId="0" fontId="0" fillId="32" borderId="46" xfId="0" applyFill="1" applyBorder="1" applyAlignment="1">
      <alignment horizontal="right"/>
    </xf>
    <xf numFmtId="0" fontId="3" fillId="21" borderId="51" xfId="0" applyFont="1" applyFill="1" applyBorder="1" applyAlignment="1">
      <alignment horizontal="center" vertical="center" wrapText="1"/>
    </xf>
    <xf numFmtId="0" fontId="3" fillId="21" borderId="52" xfId="0" applyFont="1" applyFill="1" applyBorder="1" applyAlignment="1">
      <alignment horizontal="center" vertical="center" wrapText="1"/>
    </xf>
    <xf numFmtId="0" fontId="0" fillId="15" borderId="46" xfId="0" applyFill="1" applyBorder="1" applyAlignment="1"/>
    <xf numFmtId="0" fontId="0" fillId="0" borderId="0" xfId="0" applyAlignment="1"/>
    <xf numFmtId="0" fontId="6" fillId="0" borderId="0" xfId="0" applyFont="1" applyAlignment="1"/>
    <xf numFmtId="0" fontId="6" fillId="0" borderId="0" xfId="0" applyFont="1" applyAlignment="1">
      <alignment vertical="center"/>
    </xf>
    <xf numFmtId="0" fontId="16" fillId="0" borderId="0" xfId="0" applyFont="1" applyAlignment="1">
      <alignment horizontal="center"/>
    </xf>
    <xf numFmtId="0" fontId="22" fillId="0" borderId="0" xfId="0" applyFont="1" applyAlignment="1"/>
    <xf numFmtId="0" fontId="13" fillId="0" borderId="0" xfId="0" applyFont="1" applyAlignment="1"/>
  </cellXfs>
  <cellStyles count="21">
    <cellStyle name="20% - Акцент1" xfId="1"/>
    <cellStyle name="20% - Акцент2" xfId="2"/>
    <cellStyle name="20% - Акцент3" xfId="3"/>
    <cellStyle name="20% - Акцент4" xfId="4"/>
    <cellStyle name="20% - Акцент5" xfId="5"/>
    <cellStyle name="20% - Акцент6" xfId="6"/>
    <cellStyle name="40% - Акцент1" xfId="7"/>
    <cellStyle name="40% - Акцент2" xfId="8"/>
    <cellStyle name="40% - Акцент3" xfId="9"/>
    <cellStyle name="40% - Акцент4" xfId="10"/>
    <cellStyle name="40% - Акцент5" xfId="11"/>
    <cellStyle name="40% - Акцент6" xfId="12"/>
    <cellStyle name="60% - Акцент1" xfId="13"/>
    <cellStyle name="60% - Акцент2" xfId="14"/>
    <cellStyle name="60% - Акцент3" xfId="15"/>
    <cellStyle name="60% - Акцент4" xfId="16"/>
    <cellStyle name="60% - Акцент5" xfId="17"/>
    <cellStyle name="60% - Акцент6" xfId="18"/>
    <cellStyle name="Обычный" xfId="0" builtinId="0"/>
    <cellStyle name="Обычный 2" xfId="19"/>
    <cellStyle name="Финансовый 2" xfId="2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1282212</xdr:colOff>
      <xdr:row>281</xdr:row>
      <xdr:rowOff>0</xdr:rowOff>
    </xdr:from>
    <xdr:to>
      <xdr:col>3</xdr:col>
      <xdr:colOff>1289538</xdr:colOff>
      <xdr:row>291</xdr:row>
      <xdr:rowOff>153866</xdr:rowOff>
    </xdr:to>
    <xdr:cxnSp macro="">
      <xdr:nvCxnSpPr>
        <xdr:cNvPr id="2" name="Прямая соединительная линия 1">
          <a:extLst>
            <a:ext uri="{FF2B5EF4-FFF2-40B4-BE49-F238E27FC236}">
              <a16:creationId xmlns="" xmlns:a16="http://schemas.microsoft.com/office/drawing/2014/main" id="{00000000-0008-0000-0100-000004000000}"/>
            </a:ext>
          </a:extLst>
        </xdr:cNvPr>
        <xdr:cNvCxnSpPr/>
      </xdr:nvCxnSpPr>
      <xdr:spPr>
        <a:xfrm>
          <a:off x="3777762" y="57178575"/>
          <a:ext cx="7326" cy="1773116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1282212</xdr:colOff>
      <xdr:row>281</xdr:row>
      <xdr:rowOff>0</xdr:rowOff>
    </xdr:from>
    <xdr:to>
      <xdr:col>2</xdr:col>
      <xdr:colOff>1289538</xdr:colOff>
      <xdr:row>291</xdr:row>
      <xdr:rowOff>153866</xdr:rowOff>
    </xdr:to>
    <xdr:cxnSp macro="">
      <xdr:nvCxnSpPr>
        <xdr:cNvPr id="3" name="Прямая соединительная линия 2">
          <a:extLst>
            <a:ext uri="{FF2B5EF4-FFF2-40B4-BE49-F238E27FC236}">
              <a16:creationId xmlns="" xmlns:a16="http://schemas.microsoft.com/office/drawing/2014/main" id="{00000000-0008-0000-0100-000005000000}"/>
            </a:ext>
          </a:extLst>
        </xdr:cNvPr>
        <xdr:cNvCxnSpPr/>
      </xdr:nvCxnSpPr>
      <xdr:spPr>
        <a:xfrm>
          <a:off x="3063387" y="57178575"/>
          <a:ext cx="7326" cy="1773116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1282212</xdr:colOff>
      <xdr:row>293</xdr:row>
      <xdr:rowOff>0</xdr:rowOff>
    </xdr:from>
    <xdr:to>
      <xdr:col>18</xdr:col>
      <xdr:colOff>1289538</xdr:colOff>
      <xdr:row>305</xdr:row>
      <xdr:rowOff>153866</xdr:rowOff>
    </xdr:to>
    <xdr:cxnSp macro="">
      <xdr:nvCxnSpPr>
        <xdr:cNvPr id="4" name="Прямая соединительная линия 3">
          <a:extLst>
            <a:ext uri="{FF2B5EF4-FFF2-40B4-BE49-F238E27FC236}">
              <a16:creationId xmlns="" xmlns:a16="http://schemas.microsoft.com/office/drawing/2014/main" id="{00000000-0008-0000-0100-000006000000}"/>
            </a:ext>
          </a:extLst>
        </xdr:cNvPr>
        <xdr:cNvCxnSpPr/>
      </xdr:nvCxnSpPr>
      <xdr:spPr>
        <a:xfrm>
          <a:off x="11016762" y="59283600"/>
          <a:ext cx="7326" cy="2096966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1282212</xdr:colOff>
      <xdr:row>19</xdr:row>
      <xdr:rowOff>0</xdr:rowOff>
    </xdr:from>
    <xdr:to>
      <xdr:col>23</xdr:col>
      <xdr:colOff>1289538</xdr:colOff>
      <xdr:row>30</xdr:row>
      <xdr:rowOff>153866</xdr:rowOff>
    </xdr:to>
    <xdr:cxnSp macro="">
      <xdr:nvCxnSpPr>
        <xdr:cNvPr id="5" name="Прямая соединительная линия 4">
          <a:extLst>
            <a:ext uri="{FF2B5EF4-FFF2-40B4-BE49-F238E27FC236}">
              <a16:creationId xmlns="" xmlns:a16="http://schemas.microsoft.com/office/drawing/2014/main" id="{00000000-0008-0000-0100-000004000000}"/>
            </a:ext>
          </a:extLst>
        </xdr:cNvPr>
        <xdr:cNvCxnSpPr/>
      </xdr:nvCxnSpPr>
      <xdr:spPr>
        <a:xfrm>
          <a:off x="14331462" y="3657600"/>
          <a:ext cx="7326" cy="166834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33</xdr:col>
      <xdr:colOff>204107</xdr:colOff>
      <xdr:row>44</xdr:row>
      <xdr:rowOff>7423</xdr:rowOff>
    </xdr:from>
    <xdr:to>
      <xdr:col>35</xdr:col>
      <xdr:colOff>262248</xdr:colOff>
      <xdr:row>44</xdr:row>
      <xdr:rowOff>371104</xdr:rowOff>
    </xdr:to>
    <xdr:sp macro="" textlink="">
      <xdr:nvSpPr>
        <xdr:cNvPr id="16710" name="Прямоугольник 16709">
          <a:extLst>
            <a:ext uri="{FF2B5EF4-FFF2-40B4-BE49-F238E27FC236}">
              <a16:creationId xmlns="" xmlns:a16="http://schemas.microsoft.com/office/drawing/2014/main" id="{00000000-0008-0000-0400-000046410000}"/>
            </a:ext>
          </a:extLst>
        </xdr:cNvPr>
        <xdr:cNvSpPr/>
      </xdr:nvSpPr>
      <xdr:spPr>
        <a:xfrm>
          <a:off x="15022286" y="16866673"/>
          <a:ext cx="956212" cy="363681"/>
        </a:xfrm>
        <a:prstGeom prst="rect">
          <a:avLst/>
        </a:prstGeom>
        <a:solidFill>
          <a:schemeClr val="bg1"/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ru-RU" sz="1800" b="1">
              <a:solidFill>
                <a:sysClr val="windowText" lastClr="000000"/>
              </a:solidFill>
            </a:rPr>
            <a:t>3</a:t>
          </a:r>
        </a:p>
      </xdr:txBody>
    </xdr:sp>
    <xdr:clientData/>
  </xdr:twoCellAnchor>
  <xdr:twoCellAnchor>
    <xdr:from>
      <xdr:col>35</xdr:col>
      <xdr:colOff>161925</xdr:colOff>
      <xdr:row>36</xdr:row>
      <xdr:rowOff>180974</xdr:rowOff>
    </xdr:from>
    <xdr:to>
      <xdr:col>36</xdr:col>
      <xdr:colOff>247649</xdr:colOff>
      <xdr:row>37</xdr:row>
      <xdr:rowOff>123825</xdr:rowOff>
    </xdr:to>
    <xdr:sp macro="" textlink="">
      <xdr:nvSpPr>
        <xdr:cNvPr id="44" name="Прямоугольник 43">
          <a:extLst>
            <a:ext uri="{FF2B5EF4-FFF2-40B4-BE49-F238E27FC236}">
              <a16:creationId xmlns="" xmlns:a16="http://schemas.microsoft.com/office/drawing/2014/main" id="{00000000-0008-0000-0400-00002C000000}"/>
            </a:ext>
          </a:extLst>
        </xdr:cNvPr>
        <xdr:cNvSpPr/>
      </xdr:nvSpPr>
      <xdr:spPr>
        <a:xfrm>
          <a:off x="18516600" y="13992224"/>
          <a:ext cx="533399" cy="323851"/>
        </a:xfrm>
        <a:prstGeom prst="rect">
          <a:avLst/>
        </a:prstGeom>
        <a:solidFill>
          <a:schemeClr val="bg1"/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vert270" rtlCol="0" anchor="t"/>
        <a:lstStyle/>
        <a:p>
          <a:pPr algn="l"/>
          <a:r>
            <a:rPr lang="ru-RU" sz="2400" b="1">
              <a:solidFill>
                <a:schemeClr val="tx1"/>
              </a:solidFill>
            </a:rPr>
            <a:t>К</a:t>
          </a:r>
        </a:p>
      </xdr:txBody>
    </xdr:sp>
    <xdr:clientData/>
  </xdr:twoCellAnchor>
  <xdr:twoCellAnchor>
    <xdr:from>
      <xdr:col>8</xdr:col>
      <xdr:colOff>38099</xdr:colOff>
      <xdr:row>15</xdr:row>
      <xdr:rowOff>219075</xdr:rowOff>
    </xdr:from>
    <xdr:to>
      <xdr:col>8</xdr:col>
      <xdr:colOff>390524</xdr:colOff>
      <xdr:row>16</xdr:row>
      <xdr:rowOff>114300</xdr:rowOff>
    </xdr:to>
    <xdr:sp macro="" textlink="">
      <xdr:nvSpPr>
        <xdr:cNvPr id="58" name="Прямоугольник 57">
          <a:extLst>
            <a:ext uri="{FF2B5EF4-FFF2-40B4-BE49-F238E27FC236}">
              <a16:creationId xmlns="" xmlns:a16="http://schemas.microsoft.com/office/drawing/2014/main" id="{00000000-0008-0000-0400-00003A000000}"/>
            </a:ext>
          </a:extLst>
        </xdr:cNvPr>
        <xdr:cNvSpPr/>
      </xdr:nvSpPr>
      <xdr:spPr>
        <a:xfrm>
          <a:off x="6305549" y="5934075"/>
          <a:ext cx="352425" cy="276225"/>
        </a:xfrm>
        <a:prstGeom prst="rect">
          <a:avLst/>
        </a:prstGeom>
        <a:ln>
          <a:solidFill>
            <a:schemeClr val="bg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ru-RU" sz="1400" b="1"/>
            <a:t>6</a:t>
          </a:r>
        </a:p>
      </xdr:txBody>
    </xdr:sp>
    <xdr:clientData/>
  </xdr:twoCellAnchor>
  <xdr:twoCellAnchor>
    <xdr:from>
      <xdr:col>81</xdr:col>
      <xdr:colOff>352426</xdr:colOff>
      <xdr:row>47</xdr:row>
      <xdr:rowOff>38100</xdr:rowOff>
    </xdr:from>
    <xdr:to>
      <xdr:col>82</xdr:col>
      <xdr:colOff>304801</xdr:colOff>
      <xdr:row>47</xdr:row>
      <xdr:rowOff>361949</xdr:rowOff>
    </xdr:to>
    <xdr:sp macro="" textlink="">
      <xdr:nvSpPr>
        <xdr:cNvPr id="16726" name="Прямоугольник 16725">
          <a:extLst>
            <a:ext uri="{FF2B5EF4-FFF2-40B4-BE49-F238E27FC236}">
              <a16:creationId xmlns="" xmlns:a16="http://schemas.microsoft.com/office/drawing/2014/main" id="{00000000-0008-0000-0400-000056410000}"/>
            </a:ext>
          </a:extLst>
        </xdr:cNvPr>
        <xdr:cNvSpPr/>
      </xdr:nvSpPr>
      <xdr:spPr>
        <a:xfrm>
          <a:off x="39071551" y="18040350"/>
          <a:ext cx="400050" cy="323849"/>
        </a:xfrm>
        <a:prstGeom prst="rect">
          <a:avLst/>
        </a:prstGeom>
        <a:ln>
          <a:solidFill>
            <a:schemeClr val="bg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sz="1400" b="1"/>
            <a:t>8</a:t>
          </a:r>
          <a:endParaRPr lang="ru-RU" sz="1400" b="1"/>
        </a:p>
      </xdr:txBody>
    </xdr:sp>
    <xdr:clientData/>
  </xdr:twoCellAnchor>
  <xdr:twoCellAnchor>
    <xdr:from>
      <xdr:col>86</xdr:col>
      <xdr:colOff>200025</xdr:colOff>
      <xdr:row>47</xdr:row>
      <xdr:rowOff>104776</xdr:rowOff>
    </xdr:from>
    <xdr:to>
      <xdr:col>88</xdr:col>
      <xdr:colOff>95250</xdr:colOff>
      <xdr:row>48</xdr:row>
      <xdr:rowOff>47626</xdr:rowOff>
    </xdr:to>
    <xdr:sp macro="" textlink="">
      <xdr:nvSpPr>
        <xdr:cNvPr id="16725" name="Прямоугольник 16724">
          <a:extLst>
            <a:ext uri="{FF2B5EF4-FFF2-40B4-BE49-F238E27FC236}">
              <a16:creationId xmlns="" xmlns:a16="http://schemas.microsoft.com/office/drawing/2014/main" id="{00000000-0008-0000-0400-000055410000}"/>
            </a:ext>
          </a:extLst>
        </xdr:cNvPr>
        <xdr:cNvSpPr/>
      </xdr:nvSpPr>
      <xdr:spPr>
        <a:xfrm>
          <a:off x="40586025" y="18107026"/>
          <a:ext cx="447675" cy="323850"/>
        </a:xfrm>
        <a:prstGeom prst="rect">
          <a:avLst/>
        </a:prstGeom>
        <a:ln>
          <a:solidFill>
            <a:schemeClr val="bg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sz="1400" b="1"/>
            <a:t>8</a:t>
          </a:r>
          <a:r>
            <a:rPr lang="en-US" sz="1400"/>
            <a:t> </a:t>
          </a:r>
          <a:endParaRPr lang="ru-RU" sz="1400"/>
        </a:p>
      </xdr:txBody>
    </xdr:sp>
    <xdr:clientData/>
  </xdr:twoCellAnchor>
  <xdr:twoCellAnchor>
    <xdr:from>
      <xdr:col>85</xdr:col>
      <xdr:colOff>361949</xdr:colOff>
      <xdr:row>45</xdr:row>
      <xdr:rowOff>85724</xdr:rowOff>
    </xdr:from>
    <xdr:to>
      <xdr:col>88</xdr:col>
      <xdr:colOff>104774</xdr:colOff>
      <xdr:row>46</xdr:row>
      <xdr:rowOff>266699</xdr:rowOff>
    </xdr:to>
    <xdr:sp macro="" textlink="">
      <xdr:nvSpPr>
        <xdr:cNvPr id="357" name="Прямоугольник 356">
          <a:extLst>
            <a:ext uri="{FF2B5EF4-FFF2-40B4-BE49-F238E27FC236}">
              <a16:creationId xmlns="" xmlns:a16="http://schemas.microsoft.com/office/drawing/2014/main" id="{00000000-0008-0000-0400-000065010000}"/>
            </a:ext>
          </a:extLst>
        </xdr:cNvPr>
        <xdr:cNvSpPr/>
      </xdr:nvSpPr>
      <xdr:spPr>
        <a:xfrm>
          <a:off x="40385999" y="17325974"/>
          <a:ext cx="657225" cy="561975"/>
        </a:xfrm>
        <a:prstGeom prst="rect">
          <a:avLst/>
        </a:prstGeom>
        <a:ln>
          <a:solidFill>
            <a:schemeClr val="bg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overflow" horzOverflow="overflow" rtlCol="0" anchor="t"/>
        <a:lstStyle/>
        <a:p>
          <a:pPr algn="ctr"/>
          <a:r>
            <a:rPr lang="ru-RU" sz="1200" b="1"/>
            <a:t>2</a:t>
          </a:r>
          <a:r>
            <a:rPr lang="en-US" sz="1200" b="1"/>
            <a:t>d 108</a:t>
          </a:r>
        </a:p>
        <a:p>
          <a:pPr algn="ctr"/>
          <a:r>
            <a:rPr lang="en-US" sz="1200" b="1"/>
            <a:t>dn108</a:t>
          </a:r>
        </a:p>
        <a:p>
          <a:pPr algn="ctr"/>
          <a:r>
            <a:rPr lang="en-US" sz="1200" b="1"/>
            <a:t>do108</a:t>
          </a:r>
          <a:endParaRPr lang="ru-RU" sz="1200" b="1"/>
        </a:p>
      </xdr:txBody>
    </xdr:sp>
    <xdr:clientData/>
  </xdr:twoCellAnchor>
  <xdr:twoCellAnchor>
    <xdr:from>
      <xdr:col>81</xdr:col>
      <xdr:colOff>257175</xdr:colOff>
      <xdr:row>45</xdr:row>
      <xdr:rowOff>85726</xdr:rowOff>
    </xdr:from>
    <xdr:to>
      <xdr:col>84</xdr:col>
      <xdr:colOff>47625</xdr:colOff>
      <xdr:row>46</xdr:row>
      <xdr:rowOff>285750</xdr:rowOff>
    </xdr:to>
    <xdr:sp macro="" textlink="">
      <xdr:nvSpPr>
        <xdr:cNvPr id="14" name="Прямоугольник 13">
          <a:extLst>
            <a:ext uri="{FF2B5EF4-FFF2-40B4-BE49-F238E27FC236}">
              <a16:creationId xmlns="" xmlns:a16="http://schemas.microsoft.com/office/drawing/2014/main" id="{00000000-0008-0000-0400-00000E000000}"/>
            </a:ext>
          </a:extLst>
        </xdr:cNvPr>
        <xdr:cNvSpPr/>
      </xdr:nvSpPr>
      <xdr:spPr>
        <a:xfrm>
          <a:off x="38976300" y="17325976"/>
          <a:ext cx="647700" cy="581024"/>
        </a:xfrm>
        <a:prstGeom prst="rect">
          <a:avLst/>
        </a:prstGeom>
        <a:ln>
          <a:solidFill>
            <a:schemeClr val="bg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overflow" horzOverflow="overflow" rtlCol="0" anchor="t"/>
        <a:lstStyle/>
        <a:p>
          <a:pPr algn="ctr"/>
          <a:r>
            <a:rPr lang="ru-RU" sz="1200" b="1"/>
            <a:t>2</a:t>
          </a:r>
          <a:r>
            <a:rPr lang="en-US" sz="1200" b="1"/>
            <a:t>d 108</a:t>
          </a:r>
        </a:p>
        <a:p>
          <a:pPr algn="ctr"/>
          <a:r>
            <a:rPr lang="en-US" sz="1200" b="1"/>
            <a:t>dn108</a:t>
          </a:r>
        </a:p>
        <a:p>
          <a:pPr algn="ctr"/>
          <a:r>
            <a:rPr lang="en-US" sz="1200" b="1"/>
            <a:t>do108</a:t>
          </a:r>
          <a:endParaRPr lang="ru-RU" sz="1200" b="1"/>
        </a:p>
      </xdr:txBody>
    </xdr:sp>
    <xdr:clientData/>
  </xdr:twoCellAnchor>
  <xdr:twoCellAnchor>
    <xdr:from>
      <xdr:col>89</xdr:col>
      <xdr:colOff>361950</xdr:colOff>
      <xdr:row>46</xdr:row>
      <xdr:rowOff>104775</xdr:rowOff>
    </xdr:from>
    <xdr:to>
      <xdr:col>92</xdr:col>
      <xdr:colOff>247650</xdr:colOff>
      <xdr:row>47</xdr:row>
      <xdr:rowOff>85725</xdr:rowOff>
    </xdr:to>
    <xdr:sp macro="" textlink="">
      <xdr:nvSpPr>
        <xdr:cNvPr id="42" name="Прямоугольник 41">
          <a:extLst>
            <a:ext uri="{FF2B5EF4-FFF2-40B4-BE49-F238E27FC236}">
              <a16:creationId xmlns="" xmlns:a16="http://schemas.microsoft.com/office/drawing/2014/main" id="{00000000-0008-0000-0400-00002A000000}"/>
            </a:ext>
          </a:extLst>
        </xdr:cNvPr>
        <xdr:cNvSpPr/>
      </xdr:nvSpPr>
      <xdr:spPr>
        <a:xfrm>
          <a:off x="41748075" y="17726025"/>
          <a:ext cx="1228725" cy="361950"/>
        </a:xfrm>
        <a:prstGeom prst="rect">
          <a:avLst/>
        </a:prstGeom>
        <a:ln>
          <a:solidFill>
            <a:schemeClr val="bg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ru-RU" sz="1100"/>
        </a:p>
      </xdr:txBody>
    </xdr:sp>
    <xdr:clientData/>
  </xdr:twoCellAnchor>
  <xdr:twoCellAnchor>
    <xdr:from>
      <xdr:col>7</xdr:col>
      <xdr:colOff>419100</xdr:colOff>
      <xdr:row>15</xdr:row>
      <xdr:rowOff>342899</xdr:rowOff>
    </xdr:from>
    <xdr:to>
      <xdr:col>8</xdr:col>
      <xdr:colOff>228600</xdr:colOff>
      <xdr:row>17</xdr:row>
      <xdr:rowOff>47625</xdr:rowOff>
    </xdr:to>
    <xdr:sp macro="" textlink="">
      <xdr:nvSpPr>
        <xdr:cNvPr id="4414" name="Text Box 356">
          <a:extLst>
            <a:ext uri="{FF2B5EF4-FFF2-40B4-BE49-F238E27FC236}">
              <a16:creationId xmlns="" xmlns:a16="http://schemas.microsoft.com/office/drawing/2014/main" id="{00000000-0008-0000-0400-00003E110000}"/>
            </a:ext>
          </a:extLst>
        </xdr:cNvPr>
        <xdr:cNvSpPr txBox="1">
          <a:spLocks noChangeArrowheads="1"/>
        </xdr:cNvSpPr>
      </xdr:nvSpPr>
      <xdr:spPr bwMode="auto">
        <a:xfrm flipV="1">
          <a:off x="6238875" y="6057899"/>
          <a:ext cx="257175" cy="4667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0" bIns="0" anchor="b" upright="1"/>
        <a:lstStyle/>
        <a:p>
          <a:pPr algn="l" rtl="0">
            <a:defRPr sz="1000"/>
          </a:pPr>
          <a:r>
            <a:rPr lang="ru-RU" sz="1600" b="1" i="1" u="none" strike="noStrike" baseline="0">
              <a:solidFill>
                <a:srgbClr val="FF0000"/>
              </a:solidFill>
              <a:latin typeface="Arial Cyr"/>
              <a:cs typeface="Arial Cyr"/>
            </a:rPr>
            <a:t>З  </a:t>
          </a:r>
        </a:p>
      </xdr:txBody>
    </xdr:sp>
    <xdr:clientData/>
  </xdr:twoCellAnchor>
  <xdr:twoCellAnchor>
    <xdr:from>
      <xdr:col>71</xdr:col>
      <xdr:colOff>95250</xdr:colOff>
      <xdr:row>47</xdr:row>
      <xdr:rowOff>190500</xdr:rowOff>
    </xdr:from>
    <xdr:to>
      <xdr:col>71</xdr:col>
      <xdr:colOff>95250</xdr:colOff>
      <xdr:row>54</xdr:row>
      <xdr:rowOff>9525</xdr:rowOff>
    </xdr:to>
    <xdr:sp macro="" textlink="">
      <xdr:nvSpPr>
        <xdr:cNvPr id="4097" name="Line 236">
          <a:extLst>
            <a:ext uri="{FF2B5EF4-FFF2-40B4-BE49-F238E27FC236}">
              <a16:creationId xmlns="" xmlns:a16="http://schemas.microsoft.com/office/drawing/2014/main" id="{00000000-0008-0000-0400-000001100000}"/>
            </a:ext>
          </a:extLst>
        </xdr:cNvPr>
        <xdr:cNvSpPr>
          <a:spLocks noChangeShapeType="1"/>
        </xdr:cNvSpPr>
      </xdr:nvSpPr>
      <xdr:spPr bwMode="auto">
        <a:xfrm>
          <a:off x="36356925" y="18192750"/>
          <a:ext cx="0" cy="2486025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71</xdr:col>
      <xdr:colOff>171450</xdr:colOff>
      <xdr:row>47</xdr:row>
      <xdr:rowOff>180975</xdr:rowOff>
    </xdr:from>
    <xdr:to>
      <xdr:col>71</xdr:col>
      <xdr:colOff>190500</xdr:colOff>
      <xdr:row>54</xdr:row>
      <xdr:rowOff>85725</xdr:rowOff>
    </xdr:to>
    <xdr:sp macro="" textlink="">
      <xdr:nvSpPr>
        <xdr:cNvPr id="4098" name="Line 237">
          <a:extLst>
            <a:ext uri="{FF2B5EF4-FFF2-40B4-BE49-F238E27FC236}">
              <a16:creationId xmlns="" xmlns:a16="http://schemas.microsoft.com/office/drawing/2014/main" id="{00000000-0008-0000-0400-000002100000}"/>
            </a:ext>
          </a:extLst>
        </xdr:cNvPr>
        <xdr:cNvSpPr>
          <a:spLocks noChangeShapeType="1"/>
        </xdr:cNvSpPr>
      </xdr:nvSpPr>
      <xdr:spPr bwMode="auto">
        <a:xfrm flipH="1">
          <a:off x="36433125" y="18183225"/>
          <a:ext cx="19050" cy="257175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63</xdr:col>
      <xdr:colOff>419100</xdr:colOff>
      <xdr:row>44</xdr:row>
      <xdr:rowOff>95250</xdr:rowOff>
    </xdr:from>
    <xdr:to>
      <xdr:col>63</xdr:col>
      <xdr:colOff>419100</xdr:colOff>
      <xdr:row>50</xdr:row>
      <xdr:rowOff>266700</xdr:rowOff>
    </xdr:to>
    <xdr:sp macro="" textlink="">
      <xdr:nvSpPr>
        <xdr:cNvPr id="4099" name="Line 233">
          <a:extLst>
            <a:ext uri="{FF2B5EF4-FFF2-40B4-BE49-F238E27FC236}">
              <a16:creationId xmlns="" xmlns:a16="http://schemas.microsoft.com/office/drawing/2014/main" id="{00000000-0008-0000-0400-000003100000}"/>
            </a:ext>
          </a:extLst>
        </xdr:cNvPr>
        <xdr:cNvSpPr>
          <a:spLocks noChangeShapeType="1"/>
        </xdr:cNvSpPr>
      </xdr:nvSpPr>
      <xdr:spPr bwMode="auto">
        <a:xfrm>
          <a:off x="33099375" y="16954500"/>
          <a:ext cx="0" cy="2457450"/>
        </a:xfrm>
        <a:prstGeom prst="line">
          <a:avLst/>
        </a:prstGeom>
        <a:noFill/>
        <a:ln w="28575">
          <a:solidFill>
            <a:srgbClr val="ED7D31"/>
          </a:solidFill>
          <a:round/>
          <a:headEnd/>
          <a:tailEnd/>
        </a:ln>
      </xdr:spPr>
    </xdr:sp>
    <xdr:clientData/>
  </xdr:twoCellAnchor>
  <xdr:twoCellAnchor>
    <xdr:from>
      <xdr:col>63</xdr:col>
      <xdr:colOff>419100</xdr:colOff>
      <xdr:row>40</xdr:row>
      <xdr:rowOff>304800</xdr:rowOff>
    </xdr:from>
    <xdr:to>
      <xdr:col>63</xdr:col>
      <xdr:colOff>419100</xdr:colOff>
      <xdr:row>47</xdr:row>
      <xdr:rowOff>95250</xdr:rowOff>
    </xdr:to>
    <xdr:sp macro="" textlink="">
      <xdr:nvSpPr>
        <xdr:cNvPr id="4100" name="Line 228">
          <a:extLst>
            <a:ext uri="{FF2B5EF4-FFF2-40B4-BE49-F238E27FC236}">
              <a16:creationId xmlns="" xmlns:a16="http://schemas.microsoft.com/office/drawing/2014/main" id="{00000000-0008-0000-0400-000004100000}"/>
            </a:ext>
          </a:extLst>
        </xdr:cNvPr>
        <xdr:cNvSpPr>
          <a:spLocks noChangeShapeType="1"/>
        </xdr:cNvSpPr>
      </xdr:nvSpPr>
      <xdr:spPr bwMode="auto">
        <a:xfrm>
          <a:off x="33099375" y="15640050"/>
          <a:ext cx="0" cy="2457450"/>
        </a:xfrm>
        <a:prstGeom prst="line">
          <a:avLst/>
        </a:prstGeom>
        <a:noFill/>
        <a:ln w="31750">
          <a:solidFill>
            <a:schemeClr val="accent5">
              <a:lumMod val="75000"/>
            </a:schemeClr>
          </a:solidFill>
          <a:round/>
          <a:headEnd/>
          <a:tailEnd/>
        </a:ln>
      </xdr:spPr>
    </xdr:sp>
    <xdr:clientData/>
  </xdr:twoCellAnchor>
  <xdr:twoCellAnchor>
    <xdr:from>
      <xdr:col>64</xdr:col>
      <xdr:colOff>38100</xdr:colOff>
      <xdr:row>40</xdr:row>
      <xdr:rowOff>295275</xdr:rowOff>
    </xdr:from>
    <xdr:to>
      <xdr:col>64</xdr:col>
      <xdr:colOff>47625</xdr:colOff>
      <xdr:row>47</xdr:row>
      <xdr:rowOff>161925</xdr:rowOff>
    </xdr:to>
    <xdr:sp macro="" textlink="">
      <xdr:nvSpPr>
        <xdr:cNvPr id="4101" name="Line 229">
          <a:extLst>
            <a:ext uri="{FF2B5EF4-FFF2-40B4-BE49-F238E27FC236}">
              <a16:creationId xmlns="" xmlns:a16="http://schemas.microsoft.com/office/drawing/2014/main" id="{00000000-0008-0000-0400-000005100000}"/>
            </a:ext>
          </a:extLst>
        </xdr:cNvPr>
        <xdr:cNvSpPr>
          <a:spLocks noChangeShapeType="1"/>
        </xdr:cNvSpPr>
      </xdr:nvSpPr>
      <xdr:spPr bwMode="auto">
        <a:xfrm>
          <a:off x="33166050" y="15630525"/>
          <a:ext cx="9525" cy="2533650"/>
        </a:xfrm>
        <a:prstGeom prst="line">
          <a:avLst/>
        </a:prstGeom>
        <a:noFill/>
        <a:ln w="31750">
          <a:solidFill>
            <a:schemeClr val="accent5">
              <a:lumMod val="75000"/>
            </a:schemeClr>
          </a:solidFill>
          <a:round/>
          <a:headEnd/>
          <a:tailEnd/>
        </a:ln>
      </xdr:spPr>
    </xdr:sp>
    <xdr:clientData/>
  </xdr:twoCellAnchor>
  <xdr:twoCellAnchor>
    <xdr:from>
      <xdr:col>36</xdr:col>
      <xdr:colOff>9525</xdr:colOff>
      <xdr:row>44</xdr:row>
      <xdr:rowOff>85725</xdr:rowOff>
    </xdr:from>
    <xdr:to>
      <xdr:col>36</xdr:col>
      <xdr:colOff>9525</xdr:colOff>
      <xdr:row>47</xdr:row>
      <xdr:rowOff>257175</xdr:rowOff>
    </xdr:to>
    <xdr:sp macro="" textlink="">
      <xdr:nvSpPr>
        <xdr:cNvPr id="4102" name="Line 81">
          <a:extLst>
            <a:ext uri="{FF2B5EF4-FFF2-40B4-BE49-F238E27FC236}">
              <a16:creationId xmlns="" xmlns:a16="http://schemas.microsoft.com/office/drawing/2014/main" id="{00000000-0008-0000-0400-000006100000}"/>
            </a:ext>
          </a:extLst>
        </xdr:cNvPr>
        <xdr:cNvSpPr>
          <a:spLocks noChangeShapeType="1"/>
        </xdr:cNvSpPr>
      </xdr:nvSpPr>
      <xdr:spPr bwMode="auto">
        <a:xfrm>
          <a:off x="20602575" y="16944975"/>
          <a:ext cx="0" cy="1314450"/>
        </a:xfrm>
        <a:prstGeom prst="line">
          <a:avLst/>
        </a:prstGeom>
        <a:noFill/>
        <a:ln w="28575">
          <a:solidFill>
            <a:srgbClr val="ED7D31"/>
          </a:solidFill>
          <a:round/>
          <a:headEnd/>
          <a:tailEnd/>
        </a:ln>
      </xdr:spPr>
    </xdr:sp>
    <xdr:clientData/>
  </xdr:twoCellAnchor>
  <xdr:twoCellAnchor>
    <xdr:from>
      <xdr:col>37</xdr:col>
      <xdr:colOff>390525</xdr:colOff>
      <xdr:row>33</xdr:row>
      <xdr:rowOff>180975</xdr:rowOff>
    </xdr:from>
    <xdr:to>
      <xdr:col>39</xdr:col>
      <xdr:colOff>38100</xdr:colOff>
      <xdr:row>33</xdr:row>
      <xdr:rowOff>180975</xdr:rowOff>
    </xdr:to>
    <xdr:sp macro="" textlink="">
      <xdr:nvSpPr>
        <xdr:cNvPr id="4103" name="Line 3">
          <a:extLst>
            <a:ext uri="{FF2B5EF4-FFF2-40B4-BE49-F238E27FC236}">
              <a16:creationId xmlns="" xmlns:a16="http://schemas.microsoft.com/office/drawing/2014/main" id="{00000000-0008-0000-0400-000007100000}"/>
            </a:ext>
          </a:extLst>
        </xdr:cNvPr>
        <xdr:cNvSpPr>
          <a:spLocks noChangeShapeType="1"/>
        </xdr:cNvSpPr>
      </xdr:nvSpPr>
      <xdr:spPr bwMode="auto">
        <a:xfrm flipH="1">
          <a:off x="21431250" y="12849225"/>
          <a:ext cx="542925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35</xdr:col>
      <xdr:colOff>438150</xdr:colOff>
      <xdr:row>33</xdr:row>
      <xdr:rowOff>180975</xdr:rowOff>
    </xdr:from>
    <xdr:to>
      <xdr:col>37</xdr:col>
      <xdr:colOff>438150</xdr:colOff>
      <xdr:row>33</xdr:row>
      <xdr:rowOff>180975</xdr:rowOff>
    </xdr:to>
    <xdr:sp macro="" textlink="">
      <xdr:nvSpPr>
        <xdr:cNvPr id="4104" name="Line 4">
          <a:extLst>
            <a:ext uri="{FF2B5EF4-FFF2-40B4-BE49-F238E27FC236}">
              <a16:creationId xmlns="" xmlns:a16="http://schemas.microsoft.com/office/drawing/2014/main" id="{00000000-0008-0000-0400-000008100000}"/>
            </a:ext>
          </a:extLst>
        </xdr:cNvPr>
        <xdr:cNvSpPr>
          <a:spLocks noChangeShapeType="1"/>
        </xdr:cNvSpPr>
      </xdr:nvSpPr>
      <xdr:spPr bwMode="auto">
        <a:xfrm flipH="1">
          <a:off x="20583525" y="12849225"/>
          <a:ext cx="895350" cy="0"/>
        </a:xfrm>
        <a:prstGeom prst="line">
          <a:avLst/>
        </a:prstGeom>
        <a:noFill/>
        <a:ln w="28575">
          <a:solidFill>
            <a:srgbClr val="000000"/>
          </a:solidFill>
          <a:prstDash val="lgDash"/>
          <a:round/>
          <a:headEnd/>
          <a:tailEnd/>
        </a:ln>
      </xdr:spPr>
    </xdr:sp>
    <xdr:clientData/>
  </xdr:twoCellAnchor>
  <xdr:twoCellAnchor>
    <xdr:from>
      <xdr:col>35</xdr:col>
      <xdr:colOff>447674</xdr:colOff>
      <xdr:row>26</xdr:row>
      <xdr:rowOff>9524</xdr:rowOff>
    </xdr:from>
    <xdr:to>
      <xdr:col>36</xdr:col>
      <xdr:colOff>28574</xdr:colOff>
      <xdr:row>33</xdr:row>
      <xdr:rowOff>133349</xdr:rowOff>
    </xdr:to>
    <xdr:sp macro="" textlink="">
      <xdr:nvSpPr>
        <xdr:cNvPr id="4107" name="Line 9">
          <a:extLst>
            <a:ext uri="{FF2B5EF4-FFF2-40B4-BE49-F238E27FC236}">
              <a16:creationId xmlns="" xmlns:a16="http://schemas.microsoft.com/office/drawing/2014/main" id="{00000000-0008-0000-0400-00000B100000}"/>
            </a:ext>
          </a:extLst>
        </xdr:cNvPr>
        <xdr:cNvSpPr>
          <a:spLocks noChangeShapeType="1"/>
        </xdr:cNvSpPr>
      </xdr:nvSpPr>
      <xdr:spPr bwMode="auto">
        <a:xfrm flipH="1" flipV="1">
          <a:off x="16116299" y="9915524"/>
          <a:ext cx="28575" cy="2886075"/>
        </a:xfrm>
        <a:prstGeom prst="line">
          <a:avLst/>
        </a:prstGeom>
        <a:noFill/>
        <a:ln w="9525">
          <a:solidFill>
            <a:srgbClr val="ED7D31"/>
          </a:solidFill>
          <a:prstDash val="lgDash"/>
          <a:round/>
          <a:headEnd/>
          <a:tailEnd/>
        </a:ln>
      </xdr:spPr>
    </xdr:sp>
    <xdr:clientData/>
  </xdr:twoCellAnchor>
  <xdr:twoCellAnchor>
    <xdr:from>
      <xdr:col>37</xdr:col>
      <xdr:colOff>9525</xdr:colOff>
      <xdr:row>20</xdr:row>
      <xdr:rowOff>161925</xdr:rowOff>
    </xdr:from>
    <xdr:to>
      <xdr:col>37</xdr:col>
      <xdr:colOff>19050</xdr:colOff>
      <xdr:row>26</xdr:row>
      <xdr:rowOff>9525</xdr:rowOff>
    </xdr:to>
    <xdr:sp macro="" textlink="">
      <xdr:nvSpPr>
        <xdr:cNvPr id="4108" name="Line 10">
          <a:extLst>
            <a:ext uri="{FF2B5EF4-FFF2-40B4-BE49-F238E27FC236}">
              <a16:creationId xmlns="" xmlns:a16="http://schemas.microsoft.com/office/drawing/2014/main" id="{00000000-0008-0000-0400-00000C100000}"/>
            </a:ext>
          </a:extLst>
        </xdr:cNvPr>
        <xdr:cNvSpPr>
          <a:spLocks noChangeShapeType="1"/>
        </xdr:cNvSpPr>
      </xdr:nvSpPr>
      <xdr:spPr bwMode="auto">
        <a:xfrm flipH="1" flipV="1">
          <a:off x="16573500" y="7781925"/>
          <a:ext cx="9525" cy="2133600"/>
        </a:xfrm>
        <a:prstGeom prst="line">
          <a:avLst/>
        </a:prstGeom>
        <a:noFill/>
        <a:ln w="9525">
          <a:solidFill>
            <a:srgbClr val="ED7D31"/>
          </a:solidFill>
          <a:prstDash val="lgDash"/>
          <a:round/>
          <a:headEnd/>
          <a:tailEnd/>
        </a:ln>
      </xdr:spPr>
    </xdr:sp>
    <xdr:clientData/>
  </xdr:twoCellAnchor>
  <xdr:twoCellAnchor>
    <xdr:from>
      <xdr:col>35</xdr:col>
      <xdr:colOff>76200</xdr:colOff>
      <xdr:row>20</xdr:row>
      <xdr:rowOff>123825</xdr:rowOff>
    </xdr:from>
    <xdr:to>
      <xdr:col>37</xdr:col>
      <xdr:colOff>0</xdr:colOff>
      <xdr:row>20</xdr:row>
      <xdr:rowOff>123825</xdr:rowOff>
    </xdr:to>
    <xdr:sp macro="" textlink="">
      <xdr:nvSpPr>
        <xdr:cNvPr id="4109" name="Line 12">
          <a:extLst>
            <a:ext uri="{FF2B5EF4-FFF2-40B4-BE49-F238E27FC236}">
              <a16:creationId xmlns="" xmlns:a16="http://schemas.microsoft.com/office/drawing/2014/main" id="{00000000-0008-0000-0400-00000D100000}"/>
            </a:ext>
          </a:extLst>
        </xdr:cNvPr>
        <xdr:cNvSpPr>
          <a:spLocks noChangeShapeType="1"/>
        </xdr:cNvSpPr>
      </xdr:nvSpPr>
      <xdr:spPr bwMode="auto">
        <a:xfrm flipH="1" flipV="1">
          <a:off x="20221575" y="7743825"/>
          <a:ext cx="819150" cy="0"/>
        </a:xfrm>
        <a:prstGeom prst="line">
          <a:avLst/>
        </a:prstGeom>
        <a:noFill/>
        <a:ln w="9525">
          <a:solidFill>
            <a:srgbClr val="ED7D31"/>
          </a:solidFill>
          <a:round/>
          <a:headEnd/>
          <a:tailEnd/>
        </a:ln>
      </xdr:spPr>
    </xdr:sp>
    <xdr:clientData/>
  </xdr:twoCellAnchor>
  <xdr:twoCellAnchor>
    <xdr:from>
      <xdr:col>35</xdr:col>
      <xdr:colOff>57150</xdr:colOff>
      <xdr:row>15</xdr:row>
      <xdr:rowOff>0</xdr:rowOff>
    </xdr:from>
    <xdr:to>
      <xdr:col>35</xdr:col>
      <xdr:colOff>66675</xdr:colOff>
      <xdr:row>20</xdr:row>
      <xdr:rowOff>114300</xdr:rowOff>
    </xdr:to>
    <xdr:sp macro="" textlink="">
      <xdr:nvSpPr>
        <xdr:cNvPr id="4110" name="Line 13">
          <a:extLst>
            <a:ext uri="{FF2B5EF4-FFF2-40B4-BE49-F238E27FC236}">
              <a16:creationId xmlns="" xmlns:a16="http://schemas.microsoft.com/office/drawing/2014/main" id="{00000000-0008-0000-0400-00000E100000}"/>
            </a:ext>
          </a:extLst>
        </xdr:cNvPr>
        <xdr:cNvSpPr>
          <a:spLocks noChangeShapeType="1"/>
        </xdr:cNvSpPr>
      </xdr:nvSpPr>
      <xdr:spPr bwMode="auto">
        <a:xfrm flipH="1" flipV="1">
          <a:off x="20202525" y="5715000"/>
          <a:ext cx="9525" cy="2019300"/>
        </a:xfrm>
        <a:prstGeom prst="line">
          <a:avLst/>
        </a:prstGeom>
        <a:noFill/>
        <a:ln w="28575">
          <a:solidFill>
            <a:srgbClr val="ED7D31"/>
          </a:solidFill>
          <a:prstDash val="lgDash"/>
          <a:round/>
          <a:headEnd/>
          <a:tailEnd/>
        </a:ln>
      </xdr:spPr>
    </xdr:sp>
    <xdr:clientData/>
  </xdr:twoCellAnchor>
  <xdr:twoCellAnchor>
    <xdr:from>
      <xdr:col>20</xdr:col>
      <xdr:colOff>28575</xdr:colOff>
      <xdr:row>15</xdr:row>
      <xdr:rowOff>0</xdr:rowOff>
    </xdr:from>
    <xdr:to>
      <xdr:col>35</xdr:col>
      <xdr:colOff>57150</xdr:colOff>
      <xdr:row>15</xdr:row>
      <xdr:rowOff>0</xdr:rowOff>
    </xdr:to>
    <xdr:sp macro="" textlink="">
      <xdr:nvSpPr>
        <xdr:cNvPr id="4111" name="Line 14">
          <a:extLst>
            <a:ext uri="{FF2B5EF4-FFF2-40B4-BE49-F238E27FC236}">
              <a16:creationId xmlns="" xmlns:a16="http://schemas.microsoft.com/office/drawing/2014/main" id="{00000000-0008-0000-0400-00000F100000}"/>
            </a:ext>
          </a:extLst>
        </xdr:cNvPr>
        <xdr:cNvSpPr>
          <a:spLocks noChangeShapeType="1"/>
        </xdr:cNvSpPr>
      </xdr:nvSpPr>
      <xdr:spPr bwMode="auto">
        <a:xfrm flipH="1">
          <a:off x="13458825" y="5715000"/>
          <a:ext cx="6743700" cy="0"/>
        </a:xfrm>
        <a:prstGeom prst="line">
          <a:avLst/>
        </a:prstGeom>
        <a:noFill/>
        <a:ln w="9525">
          <a:solidFill>
            <a:srgbClr val="C55A11"/>
          </a:solidFill>
          <a:prstDash val="lgDash"/>
          <a:round/>
          <a:headEnd/>
          <a:tailEnd/>
        </a:ln>
      </xdr:spPr>
    </xdr:sp>
    <xdr:clientData/>
  </xdr:twoCellAnchor>
  <xdr:twoCellAnchor>
    <xdr:from>
      <xdr:col>21</xdr:col>
      <xdr:colOff>371475</xdr:colOff>
      <xdr:row>18</xdr:row>
      <xdr:rowOff>257175</xdr:rowOff>
    </xdr:from>
    <xdr:to>
      <xdr:col>21</xdr:col>
      <xdr:colOff>409575</xdr:colOff>
      <xdr:row>18</xdr:row>
      <xdr:rowOff>257175</xdr:rowOff>
    </xdr:to>
    <xdr:sp macro="" textlink="">
      <xdr:nvSpPr>
        <xdr:cNvPr id="4112" name="Line 15">
          <a:extLst>
            <a:ext uri="{FF2B5EF4-FFF2-40B4-BE49-F238E27FC236}">
              <a16:creationId xmlns="" xmlns:a16="http://schemas.microsoft.com/office/drawing/2014/main" id="{00000000-0008-0000-0400-000010100000}"/>
            </a:ext>
          </a:extLst>
        </xdr:cNvPr>
        <xdr:cNvSpPr>
          <a:spLocks noChangeShapeType="1"/>
        </xdr:cNvSpPr>
      </xdr:nvSpPr>
      <xdr:spPr bwMode="auto">
        <a:xfrm>
          <a:off x="14249400" y="7115175"/>
          <a:ext cx="38100" cy="0"/>
        </a:xfrm>
        <a:prstGeom prst="line">
          <a:avLst/>
        </a:prstGeom>
        <a:noFill/>
        <a:ln w="28575">
          <a:solidFill>
            <a:srgbClr val="000000"/>
          </a:solidFill>
          <a:prstDash val="lgDash"/>
          <a:round/>
          <a:headEnd/>
          <a:tailEnd/>
        </a:ln>
      </xdr:spPr>
    </xdr:sp>
    <xdr:clientData/>
  </xdr:twoCellAnchor>
  <xdr:twoCellAnchor>
    <xdr:from>
      <xdr:col>21</xdr:col>
      <xdr:colOff>352425</xdr:colOff>
      <xdr:row>25</xdr:row>
      <xdr:rowOff>209550</xdr:rowOff>
    </xdr:from>
    <xdr:to>
      <xdr:col>21</xdr:col>
      <xdr:colOff>409574</xdr:colOff>
      <xdr:row>25</xdr:row>
      <xdr:rowOff>228600</xdr:rowOff>
    </xdr:to>
    <xdr:sp macro="" textlink="">
      <xdr:nvSpPr>
        <xdr:cNvPr id="4113" name="Line 16">
          <a:extLst>
            <a:ext uri="{FF2B5EF4-FFF2-40B4-BE49-F238E27FC236}">
              <a16:creationId xmlns="" xmlns:a16="http://schemas.microsoft.com/office/drawing/2014/main" id="{00000000-0008-0000-0400-000011100000}"/>
            </a:ext>
          </a:extLst>
        </xdr:cNvPr>
        <xdr:cNvSpPr>
          <a:spLocks noChangeShapeType="1"/>
        </xdr:cNvSpPr>
      </xdr:nvSpPr>
      <xdr:spPr bwMode="auto">
        <a:xfrm flipV="1">
          <a:off x="14230350" y="9734550"/>
          <a:ext cx="57149" cy="19050"/>
        </a:xfrm>
        <a:prstGeom prst="line">
          <a:avLst/>
        </a:prstGeom>
        <a:noFill/>
        <a:ln w="28575">
          <a:solidFill>
            <a:srgbClr val="000000"/>
          </a:solidFill>
          <a:prstDash val="lgDash"/>
          <a:round/>
          <a:headEnd/>
          <a:tailEnd/>
        </a:ln>
      </xdr:spPr>
    </xdr:sp>
    <xdr:clientData/>
  </xdr:twoCellAnchor>
  <xdr:twoCellAnchor>
    <xdr:from>
      <xdr:col>22</xdr:col>
      <xdr:colOff>114300</xdr:colOff>
      <xdr:row>20</xdr:row>
      <xdr:rowOff>209550</xdr:rowOff>
    </xdr:from>
    <xdr:to>
      <xdr:col>23</xdr:col>
      <xdr:colOff>266700</xdr:colOff>
      <xdr:row>24</xdr:row>
      <xdr:rowOff>66675</xdr:rowOff>
    </xdr:to>
    <xdr:sp macro="" textlink="">
      <xdr:nvSpPr>
        <xdr:cNvPr id="16403" name="Rectangle 19">
          <a:extLst>
            <a:ext uri="{FF2B5EF4-FFF2-40B4-BE49-F238E27FC236}">
              <a16:creationId xmlns="" xmlns:a16="http://schemas.microsoft.com/office/drawing/2014/main" id="{00000000-0008-0000-0400-000013400000}"/>
            </a:ext>
          </a:extLst>
        </xdr:cNvPr>
        <xdr:cNvSpPr>
          <a:spLocks noChangeArrowheads="1"/>
        </xdr:cNvSpPr>
      </xdr:nvSpPr>
      <xdr:spPr bwMode="auto">
        <a:xfrm>
          <a:off x="14439900" y="7829550"/>
          <a:ext cx="600075" cy="1381125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28575">
          <a:solidFill>
            <a:srgbClr val="000000"/>
          </a:solidFill>
          <a:miter lim="800000"/>
          <a:headEnd/>
          <a:tailEnd/>
        </a:ln>
      </xdr:spPr>
      <xdr:txBody>
        <a:bodyPr vertOverflow="clip" vert="vert270" wrap="square" lIns="36576" tIns="32004" rIns="0" bIns="0" anchor="ctr" upright="1"/>
        <a:lstStyle/>
        <a:p>
          <a:pPr algn="ctr" rtl="0">
            <a:defRPr sz="1000"/>
          </a:pPr>
          <a:r>
            <a:rPr lang="ru-RU" sz="11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ОАО "Автоколона № 1655</a:t>
          </a:r>
          <a:r>
            <a:rPr lang="ru-RU" sz="16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"</a:t>
          </a:r>
        </a:p>
      </xdr:txBody>
    </xdr:sp>
    <xdr:clientData/>
  </xdr:twoCellAnchor>
  <xdr:twoCellAnchor>
    <xdr:from>
      <xdr:col>20</xdr:col>
      <xdr:colOff>9525</xdr:colOff>
      <xdr:row>15</xdr:row>
      <xdr:rowOff>0</xdr:rowOff>
    </xdr:from>
    <xdr:to>
      <xdr:col>20</xdr:col>
      <xdr:colOff>9525</xdr:colOff>
      <xdr:row>15</xdr:row>
      <xdr:rowOff>304800</xdr:rowOff>
    </xdr:to>
    <xdr:sp macro="" textlink="">
      <xdr:nvSpPr>
        <xdr:cNvPr id="4120" name="Line 23">
          <a:extLst>
            <a:ext uri="{FF2B5EF4-FFF2-40B4-BE49-F238E27FC236}">
              <a16:creationId xmlns="" xmlns:a16="http://schemas.microsoft.com/office/drawing/2014/main" id="{00000000-0008-0000-0400-000018100000}"/>
            </a:ext>
          </a:extLst>
        </xdr:cNvPr>
        <xdr:cNvSpPr>
          <a:spLocks noChangeShapeType="1"/>
        </xdr:cNvSpPr>
      </xdr:nvSpPr>
      <xdr:spPr bwMode="auto">
        <a:xfrm>
          <a:off x="13439775" y="5715000"/>
          <a:ext cx="0" cy="304800"/>
        </a:xfrm>
        <a:prstGeom prst="line">
          <a:avLst/>
        </a:prstGeom>
        <a:noFill/>
        <a:ln w="9525">
          <a:solidFill>
            <a:srgbClr val="C55A11"/>
          </a:solidFill>
          <a:prstDash val="lgDash"/>
          <a:round/>
          <a:headEnd/>
          <a:tailEnd/>
        </a:ln>
      </xdr:spPr>
    </xdr:sp>
    <xdr:clientData/>
  </xdr:twoCellAnchor>
  <xdr:twoCellAnchor>
    <xdr:from>
      <xdr:col>16</xdr:col>
      <xdr:colOff>295275</xdr:colOff>
      <xdr:row>15</xdr:row>
      <xdr:rowOff>285750</xdr:rowOff>
    </xdr:from>
    <xdr:to>
      <xdr:col>20</xdr:col>
      <xdr:colOff>9525</xdr:colOff>
      <xdr:row>15</xdr:row>
      <xdr:rowOff>285750</xdr:rowOff>
    </xdr:to>
    <xdr:sp macro="" textlink="">
      <xdr:nvSpPr>
        <xdr:cNvPr id="4121" name="Line 24">
          <a:extLst>
            <a:ext uri="{FF2B5EF4-FFF2-40B4-BE49-F238E27FC236}">
              <a16:creationId xmlns="" xmlns:a16="http://schemas.microsoft.com/office/drawing/2014/main" id="{00000000-0008-0000-0400-000019100000}"/>
            </a:ext>
          </a:extLst>
        </xdr:cNvPr>
        <xdr:cNvSpPr>
          <a:spLocks noChangeShapeType="1"/>
        </xdr:cNvSpPr>
      </xdr:nvSpPr>
      <xdr:spPr bwMode="auto">
        <a:xfrm flipH="1">
          <a:off x="7458075" y="6000750"/>
          <a:ext cx="1504950" cy="0"/>
        </a:xfrm>
        <a:prstGeom prst="line">
          <a:avLst/>
        </a:prstGeom>
        <a:noFill/>
        <a:ln w="9525">
          <a:solidFill>
            <a:srgbClr val="C55A11"/>
          </a:solidFill>
          <a:prstDash val="lgDash"/>
          <a:round/>
          <a:headEnd/>
          <a:tailEnd/>
        </a:ln>
      </xdr:spPr>
    </xdr:sp>
    <xdr:clientData/>
  </xdr:twoCellAnchor>
  <xdr:oneCellAnchor>
    <xdr:from>
      <xdr:col>17</xdr:col>
      <xdr:colOff>419100</xdr:colOff>
      <xdr:row>13</xdr:row>
      <xdr:rowOff>190500</xdr:rowOff>
    </xdr:from>
    <xdr:ext cx="704850" cy="592726"/>
    <xdr:sp macro="" textlink="">
      <xdr:nvSpPr>
        <xdr:cNvPr id="16410" name="Rectangle 26">
          <a:extLst>
            <a:ext uri="{FF2B5EF4-FFF2-40B4-BE49-F238E27FC236}">
              <a16:creationId xmlns="" xmlns:a16="http://schemas.microsoft.com/office/drawing/2014/main" id="{00000000-0008-0000-0400-00001A400000}"/>
            </a:ext>
          </a:extLst>
        </xdr:cNvPr>
        <xdr:cNvSpPr>
          <a:spLocks noChangeArrowheads="1"/>
        </xdr:cNvSpPr>
      </xdr:nvSpPr>
      <xdr:spPr bwMode="auto">
        <a:xfrm>
          <a:off x="10715625" y="5143500"/>
          <a:ext cx="704850" cy="592726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28575">
          <a:solidFill>
            <a:srgbClr val="000000"/>
          </a:solidFill>
          <a:miter lim="800000"/>
          <a:headEnd/>
          <a:tailEnd/>
        </a:ln>
      </xdr:spPr>
      <xdr:txBody>
        <a:bodyPr vertOverflow="overflow" horzOverflow="overflow" wrap="square" lIns="36576" tIns="32004" rIns="0" bIns="0" anchor="ctr" upright="1">
          <a:spAutoFit/>
        </a:bodyPr>
        <a:lstStyle/>
        <a:p>
          <a:pPr algn="ctr" rtl="0">
            <a:defRPr sz="1000"/>
          </a:pPr>
          <a:r>
            <a:rPr lang="ru-RU" sz="11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ООО "Монтаж-ник</a:t>
          </a:r>
          <a:r>
            <a:rPr lang="ru-RU" sz="16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"</a:t>
          </a:r>
        </a:p>
      </xdr:txBody>
    </xdr:sp>
    <xdr:clientData/>
  </xdr:oneCellAnchor>
  <xdr:twoCellAnchor>
    <xdr:from>
      <xdr:col>16</xdr:col>
      <xdr:colOff>295275</xdr:colOff>
      <xdr:row>15</xdr:row>
      <xdr:rowOff>285750</xdr:rowOff>
    </xdr:from>
    <xdr:to>
      <xdr:col>16</xdr:col>
      <xdr:colOff>295275</xdr:colOff>
      <xdr:row>16</xdr:row>
      <xdr:rowOff>209550</xdr:rowOff>
    </xdr:to>
    <xdr:sp macro="" textlink="">
      <xdr:nvSpPr>
        <xdr:cNvPr id="4124" name="Line 27">
          <a:extLst>
            <a:ext uri="{FF2B5EF4-FFF2-40B4-BE49-F238E27FC236}">
              <a16:creationId xmlns="" xmlns:a16="http://schemas.microsoft.com/office/drawing/2014/main" id="{00000000-0008-0000-0400-00001C100000}"/>
            </a:ext>
          </a:extLst>
        </xdr:cNvPr>
        <xdr:cNvSpPr>
          <a:spLocks noChangeShapeType="1"/>
        </xdr:cNvSpPr>
      </xdr:nvSpPr>
      <xdr:spPr bwMode="auto">
        <a:xfrm>
          <a:off x="7458075" y="6000750"/>
          <a:ext cx="0" cy="304800"/>
        </a:xfrm>
        <a:prstGeom prst="line">
          <a:avLst/>
        </a:prstGeom>
        <a:noFill/>
        <a:ln w="9525">
          <a:solidFill>
            <a:schemeClr val="accent2"/>
          </a:solidFill>
          <a:prstDash val="lgDash"/>
          <a:round/>
          <a:headEnd/>
          <a:tailEnd/>
        </a:ln>
      </xdr:spPr>
    </xdr:sp>
    <xdr:clientData/>
  </xdr:twoCellAnchor>
  <xdr:twoCellAnchor>
    <xdr:from>
      <xdr:col>6</xdr:col>
      <xdr:colOff>428625</xdr:colOff>
      <xdr:row>16</xdr:row>
      <xdr:rowOff>171450</xdr:rowOff>
    </xdr:from>
    <xdr:to>
      <xdr:col>16</xdr:col>
      <xdr:colOff>171450</xdr:colOff>
      <xdr:row>16</xdr:row>
      <xdr:rowOff>180975</xdr:rowOff>
    </xdr:to>
    <xdr:sp macro="" textlink="">
      <xdr:nvSpPr>
        <xdr:cNvPr id="4125" name="Line 28">
          <a:extLst>
            <a:ext uri="{FF2B5EF4-FFF2-40B4-BE49-F238E27FC236}">
              <a16:creationId xmlns="" xmlns:a16="http://schemas.microsoft.com/office/drawing/2014/main" id="{00000000-0008-0000-0400-00001D100000}"/>
            </a:ext>
          </a:extLst>
        </xdr:cNvPr>
        <xdr:cNvSpPr>
          <a:spLocks noChangeShapeType="1"/>
        </xdr:cNvSpPr>
      </xdr:nvSpPr>
      <xdr:spPr bwMode="auto">
        <a:xfrm flipH="1" flipV="1">
          <a:off x="7591425" y="6267450"/>
          <a:ext cx="4219575" cy="9525"/>
        </a:xfrm>
        <a:prstGeom prst="line">
          <a:avLst/>
        </a:prstGeom>
        <a:noFill/>
        <a:ln w="9525">
          <a:solidFill>
            <a:srgbClr val="C55A11"/>
          </a:solidFill>
          <a:prstDash val="lgDash"/>
          <a:round/>
          <a:headEnd/>
          <a:tailEnd/>
        </a:ln>
      </xdr:spPr>
    </xdr:sp>
    <xdr:clientData/>
  </xdr:twoCellAnchor>
  <xdr:twoCellAnchor>
    <xdr:from>
      <xdr:col>15</xdr:col>
      <xdr:colOff>323850</xdr:colOff>
      <xdr:row>14</xdr:row>
      <xdr:rowOff>76201</xdr:rowOff>
    </xdr:from>
    <xdr:to>
      <xdr:col>16</xdr:col>
      <xdr:colOff>219075</xdr:colOff>
      <xdr:row>14</xdr:row>
      <xdr:rowOff>342901</xdr:rowOff>
    </xdr:to>
    <xdr:sp macro="" textlink="">
      <xdr:nvSpPr>
        <xdr:cNvPr id="16413" name="Text Box 29">
          <a:extLst>
            <a:ext uri="{FF2B5EF4-FFF2-40B4-BE49-F238E27FC236}">
              <a16:creationId xmlns="" xmlns:a16="http://schemas.microsoft.com/office/drawing/2014/main" id="{00000000-0008-0000-0400-00001D400000}"/>
            </a:ext>
          </a:extLst>
        </xdr:cNvPr>
        <xdr:cNvSpPr txBox="1">
          <a:spLocks noChangeArrowheads="1"/>
        </xdr:cNvSpPr>
      </xdr:nvSpPr>
      <xdr:spPr bwMode="auto">
        <a:xfrm>
          <a:off x="7038975" y="5410201"/>
          <a:ext cx="342900" cy="266700"/>
        </a:xfrm>
        <a:prstGeom prst="rect">
          <a:avLst/>
        </a:prstGeom>
        <a:noFill/>
        <a:ln>
          <a:noFill/>
        </a:ln>
      </xdr:spPr>
      <xdr:txBody>
        <a:bodyPr vertOverflow="clip" wrap="square" lIns="36576" tIns="32004" rIns="0" bIns="0" anchor="t" upright="1"/>
        <a:lstStyle/>
        <a:p>
          <a:pPr algn="l" rtl="0">
            <a:defRPr sz="1000"/>
          </a:pPr>
          <a:endParaRPr lang="ru-RU" sz="1600" b="0" i="0" u="none" strike="noStrike" baseline="0">
            <a:solidFill>
              <a:srgbClr val="000000"/>
            </a:solidFill>
            <a:latin typeface="Arial Cyr"/>
            <a:cs typeface="Arial Cyr"/>
          </a:endParaRPr>
        </a:p>
      </xdr:txBody>
    </xdr:sp>
    <xdr:clientData/>
  </xdr:twoCellAnchor>
  <xdr:twoCellAnchor>
    <xdr:from>
      <xdr:col>11</xdr:col>
      <xdr:colOff>314325</xdr:colOff>
      <xdr:row>16</xdr:row>
      <xdr:rowOff>257175</xdr:rowOff>
    </xdr:from>
    <xdr:to>
      <xdr:col>13</xdr:col>
      <xdr:colOff>9525</xdr:colOff>
      <xdr:row>17</xdr:row>
      <xdr:rowOff>190500</xdr:rowOff>
    </xdr:to>
    <xdr:sp macro="" textlink="">
      <xdr:nvSpPr>
        <xdr:cNvPr id="16414" name="Text Box 30">
          <a:extLst>
            <a:ext uri="{FF2B5EF4-FFF2-40B4-BE49-F238E27FC236}">
              <a16:creationId xmlns="" xmlns:a16="http://schemas.microsoft.com/office/drawing/2014/main" id="{00000000-0008-0000-0400-00001E400000}"/>
            </a:ext>
          </a:extLst>
        </xdr:cNvPr>
        <xdr:cNvSpPr txBox="1">
          <a:spLocks noChangeArrowheads="1"/>
        </xdr:cNvSpPr>
      </xdr:nvSpPr>
      <xdr:spPr bwMode="auto">
        <a:xfrm>
          <a:off x="9715500" y="6353175"/>
          <a:ext cx="590550" cy="314325"/>
        </a:xfrm>
        <a:prstGeom prst="rect">
          <a:avLst/>
        </a:prstGeom>
        <a:noFill/>
        <a:ln>
          <a:noFill/>
        </a:ln>
      </xdr:spPr>
      <xdr:txBody>
        <a:bodyPr vertOverflow="clip" wrap="square" lIns="36576" tIns="32004" rIns="0" bIns="0" anchor="t" upright="1"/>
        <a:lstStyle/>
        <a:p>
          <a:pPr algn="l" rtl="0">
            <a:defRPr sz="1000"/>
          </a:pPr>
          <a:r>
            <a:rPr lang="ru-RU" sz="16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90</a:t>
          </a:r>
        </a:p>
      </xdr:txBody>
    </xdr:sp>
    <xdr:clientData/>
  </xdr:twoCellAnchor>
  <xdr:twoCellAnchor>
    <xdr:from>
      <xdr:col>9</xdr:col>
      <xdr:colOff>9525</xdr:colOff>
      <xdr:row>15</xdr:row>
      <xdr:rowOff>152400</xdr:rowOff>
    </xdr:from>
    <xdr:to>
      <xdr:col>9</xdr:col>
      <xdr:colOff>9525</xdr:colOff>
      <xdr:row>16</xdr:row>
      <xdr:rowOff>161925</xdr:rowOff>
    </xdr:to>
    <xdr:sp macro="" textlink="">
      <xdr:nvSpPr>
        <xdr:cNvPr id="4128" name="Line 32">
          <a:extLst>
            <a:ext uri="{FF2B5EF4-FFF2-40B4-BE49-F238E27FC236}">
              <a16:creationId xmlns="" xmlns:a16="http://schemas.microsoft.com/office/drawing/2014/main" id="{00000000-0008-0000-0400-000020100000}"/>
            </a:ext>
          </a:extLst>
        </xdr:cNvPr>
        <xdr:cNvSpPr>
          <a:spLocks noChangeShapeType="1"/>
        </xdr:cNvSpPr>
      </xdr:nvSpPr>
      <xdr:spPr bwMode="auto">
        <a:xfrm flipV="1">
          <a:off x="6724650" y="5867400"/>
          <a:ext cx="0" cy="390525"/>
        </a:xfrm>
        <a:prstGeom prst="line">
          <a:avLst/>
        </a:prstGeom>
        <a:noFill/>
        <a:ln w="28575">
          <a:solidFill>
            <a:srgbClr val="000000"/>
          </a:solidFill>
          <a:prstDash val="dash"/>
          <a:round/>
          <a:headEnd/>
          <a:tailEnd/>
        </a:ln>
      </xdr:spPr>
    </xdr:sp>
    <xdr:clientData/>
  </xdr:twoCellAnchor>
  <xdr:twoCellAnchor>
    <xdr:from>
      <xdr:col>7</xdr:col>
      <xdr:colOff>428623</xdr:colOff>
      <xdr:row>15</xdr:row>
      <xdr:rowOff>142874</xdr:rowOff>
    </xdr:from>
    <xdr:to>
      <xdr:col>7</xdr:col>
      <xdr:colOff>428624</xdr:colOff>
      <xdr:row>16</xdr:row>
      <xdr:rowOff>114297</xdr:rowOff>
    </xdr:to>
    <xdr:sp macro="" textlink="">
      <xdr:nvSpPr>
        <xdr:cNvPr id="4129" name="Line 33">
          <a:extLst>
            <a:ext uri="{FF2B5EF4-FFF2-40B4-BE49-F238E27FC236}">
              <a16:creationId xmlns="" xmlns:a16="http://schemas.microsoft.com/office/drawing/2014/main" id="{00000000-0008-0000-0400-000021100000}"/>
            </a:ext>
          </a:extLst>
        </xdr:cNvPr>
        <xdr:cNvSpPr>
          <a:spLocks noChangeShapeType="1"/>
        </xdr:cNvSpPr>
      </xdr:nvSpPr>
      <xdr:spPr bwMode="auto">
        <a:xfrm flipV="1">
          <a:off x="8039098" y="5857874"/>
          <a:ext cx="1" cy="352423"/>
        </a:xfrm>
        <a:prstGeom prst="line">
          <a:avLst/>
        </a:prstGeom>
        <a:noFill/>
        <a:ln w="28575">
          <a:solidFill>
            <a:srgbClr val="000000"/>
          </a:solidFill>
          <a:prstDash val="dash"/>
          <a:round/>
          <a:headEnd/>
          <a:tailEnd/>
        </a:ln>
      </xdr:spPr>
    </xdr:sp>
    <xdr:clientData/>
  </xdr:twoCellAnchor>
  <xdr:twoCellAnchor>
    <xdr:from>
      <xdr:col>7</xdr:col>
      <xdr:colOff>171450</xdr:colOff>
      <xdr:row>14</xdr:row>
      <xdr:rowOff>295275</xdr:rowOff>
    </xdr:from>
    <xdr:to>
      <xdr:col>15</xdr:col>
      <xdr:colOff>257175</xdr:colOff>
      <xdr:row>15</xdr:row>
      <xdr:rowOff>238125</xdr:rowOff>
    </xdr:to>
    <xdr:sp macro="" textlink="">
      <xdr:nvSpPr>
        <xdr:cNvPr id="16418" name="Rectangle 34">
          <a:extLst>
            <a:ext uri="{FF2B5EF4-FFF2-40B4-BE49-F238E27FC236}">
              <a16:creationId xmlns="" xmlns:a16="http://schemas.microsoft.com/office/drawing/2014/main" id="{00000000-0008-0000-0400-000022400000}"/>
            </a:ext>
          </a:extLst>
        </xdr:cNvPr>
        <xdr:cNvSpPr>
          <a:spLocks noChangeArrowheads="1"/>
        </xdr:cNvSpPr>
      </xdr:nvSpPr>
      <xdr:spPr bwMode="auto">
        <a:xfrm>
          <a:off x="5991225" y="5629275"/>
          <a:ext cx="3667125" cy="323850"/>
        </a:xfrm>
        <a:prstGeom prst="rect">
          <a:avLst/>
        </a:prstGeom>
        <a:solidFill>
          <a:srgbClr val="FFFFFF"/>
        </a:solidFill>
        <a:ln w="28575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36576" tIns="32004" rIns="0" bIns="0" anchor="t" upright="1"/>
        <a:lstStyle/>
        <a:p>
          <a:pPr algn="l" rtl="0">
            <a:defRPr sz="1000"/>
          </a:pPr>
          <a:r>
            <a:rPr lang="ru-RU" sz="16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   4</a:t>
          </a:r>
          <a:r>
            <a:rPr lang="ru-RU" sz="10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            </a:t>
          </a:r>
          <a:r>
            <a:rPr lang="ru-RU" sz="14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 </a:t>
          </a:r>
          <a:r>
            <a:rPr lang="ru-RU" sz="10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                                   </a:t>
          </a:r>
          <a:r>
            <a:rPr lang="ru-RU" sz="16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5</a:t>
          </a:r>
        </a:p>
      </xdr:txBody>
    </xdr:sp>
    <xdr:clientData/>
  </xdr:twoCellAnchor>
  <xdr:twoCellAnchor>
    <xdr:from>
      <xdr:col>5</xdr:col>
      <xdr:colOff>266700</xdr:colOff>
      <xdr:row>9</xdr:row>
      <xdr:rowOff>323850</xdr:rowOff>
    </xdr:from>
    <xdr:to>
      <xdr:col>6</xdr:col>
      <xdr:colOff>428625</xdr:colOff>
      <xdr:row>16</xdr:row>
      <xdr:rowOff>171450</xdr:rowOff>
    </xdr:to>
    <xdr:sp macro="" textlink="">
      <xdr:nvSpPr>
        <xdr:cNvPr id="4133" name="Line 37">
          <a:extLst>
            <a:ext uri="{FF2B5EF4-FFF2-40B4-BE49-F238E27FC236}">
              <a16:creationId xmlns="" xmlns:a16="http://schemas.microsoft.com/office/drawing/2014/main" id="{00000000-0008-0000-0400-000025100000}"/>
            </a:ext>
          </a:extLst>
        </xdr:cNvPr>
        <xdr:cNvSpPr>
          <a:spLocks noChangeShapeType="1"/>
        </xdr:cNvSpPr>
      </xdr:nvSpPr>
      <xdr:spPr bwMode="auto">
        <a:xfrm flipH="1" flipV="1">
          <a:off x="6981825" y="3752850"/>
          <a:ext cx="609600" cy="2514600"/>
        </a:xfrm>
        <a:prstGeom prst="line">
          <a:avLst/>
        </a:prstGeom>
        <a:noFill/>
        <a:ln w="28575">
          <a:solidFill>
            <a:srgbClr val="000000"/>
          </a:solidFill>
          <a:prstDash val="lgDash"/>
          <a:round/>
          <a:headEnd/>
          <a:tailEnd/>
        </a:ln>
      </xdr:spPr>
    </xdr:sp>
    <xdr:clientData/>
  </xdr:twoCellAnchor>
  <xdr:twoCellAnchor>
    <xdr:from>
      <xdr:col>4</xdr:col>
      <xdr:colOff>257175</xdr:colOff>
      <xdr:row>8</xdr:row>
      <xdr:rowOff>190500</xdr:rowOff>
    </xdr:from>
    <xdr:to>
      <xdr:col>6</xdr:col>
      <xdr:colOff>371475</xdr:colOff>
      <xdr:row>9</xdr:row>
      <xdr:rowOff>266700</xdr:rowOff>
    </xdr:to>
    <xdr:sp macro="" textlink="">
      <xdr:nvSpPr>
        <xdr:cNvPr id="16422" name="Rectangle 38">
          <a:extLst>
            <a:ext uri="{FF2B5EF4-FFF2-40B4-BE49-F238E27FC236}">
              <a16:creationId xmlns="" xmlns:a16="http://schemas.microsoft.com/office/drawing/2014/main" id="{00000000-0008-0000-0400-000026400000}"/>
            </a:ext>
          </a:extLst>
        </xdr:cNvPr>
        <xdr:cNvSpPr>
          <a:spLocks noChangeArrowheads="1"/>
        </xdr:cNvSpPr>
      </xdr:nvSpPr>
      <xdr:spPr bwMode="auto">
        <a:xfrm>
          <a:off x="6524625" y="3238500"/>
          <a:ext cx="1009650" cy="457200"/>
        </a:xfrm>
        <a:prstGeom prst="rect">
          <a:avLst/>
        </a:prstGeom>
        <a:solidFill>
          <a:srgbClr val="FFFFFF"/>
        </a:solidFill>
        <a:ln w="2857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32004" rIns="0" bIns="0" anchor="t" upright="1"/>
        <a:lstStyle/>
        <a:p>
          <a:pPr algn="ctr" rtl="0">
            <a:defRPr sz="1000"/>
          </a:pPr>
          <a:r>
            <a:rPr lang="ru-RU" sz="16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2        1</a:t>
          </a:r>
        </a:p>
      </xdr:txBody>
    </xdr:sp>
    <xdr:clientData/>
  </xdr:twoCellAnchor>
  <xdr:twoCellAnchor>
    <xdr:from>
      <xdr:col>4</xdr:col>
      <xdr:colOff>314325</xdr:colOff>
      <xdr:row>9</xdr:row>
      <xdr:rowOff>323850</xdr:rowOff>
    </xdr:from>
    <xdr:to>
      <xdr:col>5</xdr:col>
      <xdr:colOff>400050</xdr:colOff>
      <xdr:row>9</xdr:row>
      <xdr:rowOff>323850</xdr:rowOff>
    </xdr:to>
    <xdr:sp macro="" textlink="">
      <xdr:nvSpPr>
        <xdr:cNvPr id="4135" name="Line 39">
          <a:extLst>
            <a:ext uri="{FF2B5EF4-FFF2-40B4-BE49-F238E27FC236}">
              <a16:creationId xmlns="" xmlns:a16="http://schemas.microsoft.com/office/drawing/2014/main" id="{00000000-0008-0000-0400-000027100000}"/>
            </a:ext>
          </a:extLst>
        </xdr:cNvPr>
        <xdr:cNvSpPr>
          <a:spLocks noChangeShapeType="1"/>
        </xdr:cNvSpPr>
      </xdr:nvSpPr>
      <xdr:spPr bwMode="auto">
        <a:xfrm>
          <a:off x="6581775" y="3752850"/>
          <a:ext cx="533400" cy="0"/>
        </a:xfrm>
        <a:prstGeom prst="line">
          <a:avLst/>
        </a:prstGeom>
        <a:noFill/>
        <a:ln w="28575">
          <a:solidFill>
            <a:srgbClr val="000000"/>
          </a:solidFill>
          <a:prstDash val="lgDash"/>
          <a:round/>
          <a:headEnd/>
          <a:tailEnd/>
        </a:ln>
      </xdr:spPr>
    </xdr:sp>
    <xdr:clientData/>
  </xdr:twoCellAnchor>
  <xdr:twoCellAnchor>
    <xdr:from>
      <xdr:col>4</xdr:col>
      <xdr:colOff>314325</xdr:colOff>
      <xdr:row>9</xdr:row>
      <xdr:rowOff>285750</xdr:rowOff>
    </xdr:from>
    <xdr:to>
      <xdr:col>4</xdr:col>
      <xdr:colOff>314325</xdr:colOff>
      <xdr:row>9</xdr:row>
      <xdr:rowOff>323850</xdr:rowOff>
    </xdr:to>
    <xdr:sp macro="" textlink="">
      <xdr:nvSpPr>
        <xdr:cNvPr id="4136" name="Line 40">
          <a:extLst>
            <a:ext uri="{FF2B5EF4-FFF2-40B4-BE49-F238E27FC236}">
              <a16:creationId xmlns="" xmlns:a16="http://schemas.microsoft.com/office/drawing/2014/main" id="{00000000-0008-0000-0400-000028100000}"/>
            </a:ext>
          </a:extLst>
        </xdr:cNvPr>
        <xdr:cNvSpPr>
          <a:spLocks noChangeShapeType="1"/>
        </xdr:cNvSpPr>
      </xdr:nvSpPr>
      <xdr:spPr bwMode="auto">
        <a:xfrm flipV="1">
          <a:off x="6581775" y="3714750"/>
          <a:ext cx="0" cy="3810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400050</xdr:colOff>
      <xdr:row>9</xdr:row>
      <xdr:rowOff>285750</xdr:rowOff>
    </xdr:from>
    <xdr:to>
      <xdr:col>5</xdr:col>
      <xdr:colOff>400050</xdr:colOff>
      <xdr:row>9</xdr:row>
      <xdr:rowOff>323850</xdr:rowOff>
    </xdr:to>
    <xdr:sp macro="" textlink="">
      <xdr:nvSpPr>
        <xdr:cNvPr id="4137" name="Line 41">
          <a:extLst>
            <a:ext uri="{FF2B5EF4-FFF2-40B4-BE49-F238E27FC236}">
              <a16:creationId xmlns="" xmlns:a16="http://schemas.microsoft.com/office/drawing/2014/main" id="{00000000-0008-0000-0400-000029100000}"/>
            </a:ext>
          </a:extLst>
        </xdr:cNvPr>
        <xdr:cNvSpPr>
          <a:spLocks noChangeShapeType="1"/>
        </xdr:cNvSpPr>
      </xdr:nvSpPr>
      <xdr:spPr bwMode="auto">
        <a:xfrm flipV="1">
          <a:off x="7115175" y="3714750"/>
          <a:ext cx="0" cy="3810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104775</xdr:colOff>
      <xdr:row>9</xdr:row>
      <xdr:rowOff>285750</xdr:rowOff>
    </xdr:from>
    <xdr:to>
      <xdr:col>5</xdr:col>
      <xdr:colOff>190500</xdr:colOff>
      <xdr:row>10</xdr:row>
      <xdr:rowOff>247650</xdr:rowOff>
    </xdr:to>
    <xdr:sp macro="" textlink="">
      <xdr:nvSpPr>
        <xdr:cNvPr id="16426" name="Text Box 42">
          <a:extLst>
            <a:ext uri="{FF2B5EF4-FFF2-40B4-BE49-F238E27FC236}">
              <a16:creationId xmlns="" xmlns:a16="http://schemas.microsoft.com/office/drawing/2014/main" id="{00000000-0008-0000-0400-00002A400000}"/>
            </a:ext>
          </a:extLst>
        </xdr:cNvPr>
        <xdr:cNvSpPr txBox="1">
          <a:spLocks noChangeArrowheads="1"/>
        </xdr:cNvSpPr>
      </xdr:nvSpPr>
      <xdr:spPr bwMode="auto">
        <a:xfrm>
          <a:off x="6372225" y="3714750"/>
          <a:ext cx="533400" cy="342900"/>
        </a:xfrm>
        <a:prstGeom prst="rect">
          <a:avLst/>
        </a:prstGeom>
        <a:noFill/>
        <a:ln>
          <a:noFill/>
        </a:ln>
      </xdr:spPr>
      <xdr:txBody>
        <a:bodyPr vertOverflow="clip" wrap="square" lIns="36576" tIns="32004" rIns="0" bIns="0" anchor="t" upright="1"/>
        <a:lstStyle/>
        <a:p>
          <a:pPr algn="l" rtl="0">
            <a:defRPr sz="1000"/>
          </a:pPr>
          <a:r>
            <a:rPr lang="en-US" sz="16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36</a:t>
          </a:r>
          <a:endParaRPr lang="ru-RU" sz="1600" b="0" i="0" u="none" strike="noStrike" baseline="0">
            <a:solidFill>
              <a:srgbClr val="000000"/>
            </a:solidFill>
            <a:latin typeface="Arial Cyr"/>
            <a:cs typeface="Arial Cyr"/>
          </a:endParaRPr>
        </a:p>
      </xdr:txBody>
    </xdr:sp>
    <xdr:clientData/>
  </xdr:twoCellAnchor>
  <xdr:twoCellAnchor>
    <xdr:from>
      <xdr:col>5</xdr:col>
      <xdr:colOff>390525</xdr:colOff>
      <xdr:row>9</xdr:row>
      <xdr:rowOff>314325</xdr:rowOff>
    </xdr:from>
    <xdr:to>
      <xdr:col>6</xdr:col>
      <xdr:colOff>200025</xdr:colOff>
      <xdr:row>10</xdr:row>
      <xdr:rowOff>209550</xdr:rowOff>
    </xdr:to>
    <xdr:sp macro="" textlink="">
      <xdr:nvSpPr>
        <xdr:cNvPr id="16427" name="Text Box 43">
          <a:extLst>
            <a:ext uri="{FF2B5EF4-FFF2-40B4-BE49-F238E27FC236}">
              <a16:creationId xmlns="" xmlns:a16="http://schemas.microsoft.com/office/drawing/2014/main" id="{00000000-0008-0000-0400-00002B400000}"/>
            </a:ext>
          </a:extLst>
        </xdr:cNvPr>
        <xdr:cNvSpPr txBox="1">
          <a:spLocks noChangeArrowheads="1"/>
        </xdr:cNvSpPr>
      </xdr:nvSpPr>
      <xdr:spPr bwMode="auto">
        <a:xfrm>
          <a:off x="7105650" y="3743325"/>
          <a:ext cx="257175" cy="276225"/>
        </a:xfrm>
        <a:prstGeom prst="rect">
          <a:avLst/>
        </a:prstGeom>
        <a:noFill/>
        <a:ln>
          <a:noFill/>
        </a:ln>
      </xdr:spPr>
      <xdr:txBody>
        <a:bodyPr vertOverflow="clip" wrap="square" lIns="36576" tIns="32004" rIns="0" bIns="0" anchor="t" upright="1"/>
        <a:lstStyle/>
        <a:p>
          <a:pPr algn="l" rtl="0">
            <a:defRPr sz="1000"/>
          </a:pPr>
          <a:r>
            <a:rPr lang="en-US" sz="16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5</a:t>
          </a:r>
          <a:endParaRPr lang="ru-RU" sz="1600" b="0" i="0" u="none" strike="noStrike" baseline="0">
            <a:solidFill>
              <a:srgbClr val="000000"/>
            </a:solidFill>
            <a:latin typeface="Arial Cyr"/>
            <a:cs typeface="Arial Cyr"/>
          </a:endParaRPr>
        </a:p>
      </xdr:txBody>
    </xdr:sp>
    <xdr:clientData/>
  </xdr:twoCellAnchor>
  <xdr:twoCellAnchor>
    <xdr:from>
      <xdr:col>5</xdr:col>
      <xdr:colOff>190500</xdr:colOff>
      <xdr:row>12</xdr:row>
      <xdr:rowOff>323850</xdr:rowOff>
    </xdr:from>
    <xdr:to>
      <xdr:col>6</xdr:col>
      <xdr:colOff>266700</xdr:colOff>
      <xdr:row>13</xdr:row>
      <xdr:rowOff>342900</xdr:rowOff>
    </xdr:to>
    <xdr:sp macro="" textlink="">
      <xdr:nvSpPr>
        <xdr:cNvPr id="16428" name="Text Box 44">
          <a:extLst>
            <a:ext uri="{FF2B5EF4-FFF2-40B4-BE49-F238E27FC236}">
              <a16:creationId xmlns="" xmlns:a16="http://schemas.microsoft.com/office/drawing/2014/main" id="{00000000-0008-0000-0400-00002C400000}"/>
            </a:ext>
          </a:extLst>
        </xdr:cNvPr>
        <xdr:cNvSpPr txBox="1">
          <a:spLocks noChangeArrowheads="1"/>
        </xdr:cNvSpPr>
      </xdr:nvSpPr>
      <xdr:spPr bwMode="auto">
        <a:xfrm>
          <a:off x="6905625" y="4895850"/>
          <a:ext cx="523875" cy="400050"/>
        </a:xfrm>
        <a:prstGeom prst="rect">
          <a:avLst/>
        </a:prstGeom>
        <a:noFill/>
        <a:ln>
          <a:noFill/>
        </a:ln>
      </xdr:spPr>
      <xdr:txBody>
        <a:bodyPr vertOverflow="clip" wrap="square" lIns="36576" tIns="32004" rIns="0" bIns="0" anchor="t" upright="1"/>
        <a:lstStyle/>
        <a:p>
          <a:pPr algn="l" rtl="0">
            <a:defRPr sz="1000"/>
          </a:pPr>
          <a:r>
            <a:rPr lang="en-US" sz="16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79</a:t>
          </a:r>
          <a:endParaRPr lang="ru-RU" sz="1600" b="0" i="0" u="none" strike="noStrike" baseline="0">
            <a:solidFill>
              <a:srgbClr val="000000"/>
            </a:solidFill>
            <a:latin typeface="Arial Cyr"/>
            <a:cs typeface="Arial Cyr"/>
          </a:endParaRPr>
        </a:p>
      </xdr:txBody>
    </xdr:sp>
    <xdr:clientData/>
  </xdr:twoCellAnchor>
  <xdr:twoCellAnchor>
    <xdr:from>
      <xdr:col>6</xdr:col>
      <xdr:colOff>114300</xdr:colOff>
      <xdr:row>11</xdr:row>
      <xdr:rowOff>66675</xdr:rowOff>
    </xdr:from>
    <xdr:to>
      <xdr:col>7</xdr:col>
      <xdr:colOff>219075</xdr:colOff>
      <xdr:row>12</xdr:row>
      <xdr:rowOff>85725</xdr:rowOff>
    </xdr:to>
    <xdr:sp macro="" textlink="">
      <xdr:nvSpPr>
        <xdr:cNvPr id="16430" name="Text Box 46">
          <a:extLst>
            <a:ext uri="{FF2B5EF4-FFF2-40B4-BE49-F238E27FC236}">
              <a16:creationId xmlns="" xmlns:a16="http://schemas.microsoft.com/office/drawing/2014/main" id="{00000000-0008-0000-0400-00002E400000}"/>
            </a:ext>
          </a:extLst>
        </xdr:cNvPr>
        <xdr:cNvSpPr txBox="1">
          <a:spLocks noChangeArrowheads="1"/>
        </xdr:cNvSpPr>
      </xdr:nvSpPr>
      <xdr:spPr bwMode="auto">
        <a:xfrm>
          <a:off x="7277100" y="4257675"/>
          <a:ext cx="552450" cy="400050"/>
        </a:xfrm>
        <a:prstGeom prst="rect">
          <a:avLst/>
        </a:prstGeom>
        <a:noFill/>
        <a:ln>
          <a:noFill/>
        </a:ln>
      </xdr:spPr>
      <xdr:txBody>
        <a:bodyPr vertOverflow="clip" wrap="square" lIns="36576" tIns="32004" rIns="0" bIns="0" anchor="t" upright="1"/>
        <a:lstStyle/>
        <a:p>
          <a:pPr algn="l" rtl="0">
            <a:defRPr sz="1000"/>
          </a:pPr>
          <a:endParaRPr lang="ru-RU" sz="1600" b="0" i="0" u="none" strike="noStrike" baseline="0">
            <a:solidFill>
              <a:srgbClr val="000000"/>
            </a:solidFill>
            <a:latin typeface="Arial Cyr"/>
            <a:cs typeface="Arial Cyr"/>
          </a:endParaRPr>
        </a:p>
      </xdr:txBody>
    </xdr:sp>
    <xdr:clientData/>
  </xdr:twoCellAnchor>
  <xdr:twoCellAnchor>
    <xdr:from>
      <xdr:col>4</xdr:col>
      <xdr:colOff>400050</xdr:colOff>
      <xdr:row>10</xdr:row>
      <xdr:rowOff>266700</xdr:rowOff>
    </xdr:from>
    <xdr:to>
      <xdr:col>6</xdr:col>
      <xdr:colOff>47625</xdr:colOff>
      <xdr:row>11</xdr:row>
      <xdr:rowOff>361950</xdr:rowOff>
    </xdr:to>
    <xdr:sp macro="" textlink="">
      <xdr:nvSpPr>
        <xdr:cNvPr id="16431" name="Text Box 47">
          <a:extLst>
            <a:ext uri="{FF2B5EF4-FFF2-40B4-BE49-F238E27FC236}">
              <a16:creationId xmlns="" xmlns:a16="http://schemas.microsoft.com/office/drawing/2014/main" id="{00000000-0008-0000-0400-00002F400000}"/>
            </a:ext>
          </a:extLst>
        </xdr:cNvPr>
        <xdr:cNvSpPr txBox="1">
          <a:spLocks noChangeArrowheads="1"/>
        </xdr:cNvSpPr>
      </xdr:nvSpPr>
      <xdr:spPr bwMode="auto">
        <a:xfrm>
          <a:off x="6667500" y="4076700"/>
          <a:ext cx="542925" cy="476250"/>
        </a:xfrm>
        <a:prstGeom prst="rect">
          <a:avLst/>
        </a:prstGeom>
        <a:noFill/>
        <a:ln>
          <a:noFill/>
        </a:ln>
      </xdr:spPr>
      <xdr:txBody>
        <a:bodyPr vertOverflow="clip" wrap="square" lIns="36576" tIns="32004" rIns="0" bIns="0" anchor="t" upright="1"/>
        <a:lstStyle/>
        <a:p>
          <a:pPr algn="l" rtl="0">
            <a:defRPr sz="1000"/>
          </a:pPr>
          <a:endParaRPr lang="ru-RU" sz="1600" b="0" i="0" u="none" strike="noStrike" baseline="0">
            <a:solidFill>
              <a:srgbClr val="000000"/>
            </a:solidFill>
            <a:latin typeface="Arial Cyr"/>
            <a:cs typeface="Arial Cyr"/>
          </a:endParaRPr>
        </a:p>
      </xdr:txBody>
    </xdr:sp>
    <xdr:clientData/>
  </xdr:twoCellAnchor>
  <xdr:twoCellAnchor>
    <xdr:from>
      <xdr:col>8</xdr:col>
      <xdr:colOff>28575</xdr:colOff>
      <xdr:row>11</xdr:row>
      <xdr:rowOff>9525</xdr:rowOff>
    </xdr:from>
    <xdr:to>
      <xdr:col>9</xdr:col>
      <xdr:colOff>200025</xdr:colOff>
      <xdr:row>12</xdr:row>
      <xdr:rowOff>200025</xdr:rowOff>
    </xdr:to>
    <xdr:sp macro="" textlink="">
      <xdr:nvSpPr>
        <xdr:cNvPr id="16434" name="Rectangle 50">
          <a:extLst>
            <a:ext uri="{FF2B5EF4-FFF2-40B4-BE49-F238E27FC236}">
              <a16:creationId xmlns="" xmlns:a16="http://schemas.microsoft.com/office/drawing/2014/main" id="{00000000-0008-0000-0400-000032400000}"/>
            </a:ext>
          </a:extLst>
        </xdr:cNvPr>
        <xdr:cNvSpPr>
          <a:spLocks noChangeArrowheads="1"/>
        </xdr:cNvSpPr>
      </xdr:nvSpPr>
      <xdr:spPr bwMode="auto">
        <a:xfrm>
          <a:off x="8086725" y="4200525"/>
          <a:ext cx="619125" cy="571500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2857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32004" rIns="0" bIns="0" anchor="ctr" upright="1"/>
        <a:lstStyle/>
        <a:p>
          <a:pPr algn="ctr" rtl="0">
            <a:defRPr sz="1000"/>
          </a:pPr>
          <a:r>
            <a:rPr lang="ru-RU" sz="11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ИП Никитин</a:t>
          </a:r>
        </a:p>
      </xdr:txBody>
    </xdr:sp>
    <xdr:clientData/>
  </xdr:twoCellAnchor>
  <xdr:twoCellAnchor>
    <xdr:from>
      <xdr:col>7</xdr:col>
      <xdr:colOff>66675</xdr:colOff>
      <xdr:row>11</xdr:row>
      <xdr:rowOff>142875</xdr:rowOff>
    </xdr:from>
    <xdr:to>
      <xdr:col>8</xdr:col>
      <xdr:colOff>152400</xdr:colOff>
      <xdr:row>12</xdr:row>
      <xdr:rowOff>19050</xdr:rowOff>
    </xdr:to>
    <xdr:sp macro="" textlink="">
      <xdr:nvSpPr>
        <xdr:cNvPr id="16436" name="Text Box 52">
          <a:extLst>
            <a:ext uri="{FF2B5EF4-FFF2-40B4-BE49-F238E27FC236}">
              <a16:creationId xmlns="" xmlns:a16="http://schemas.microsoft.com/office/drawing/2014/main" id="{00000000-0008-0000-0400-000034400000}"/>
            </a:ext>
          </a:extLst>
        </xdr:cNvPr>
        <xdr:cNvSpPr txBox="1">
          <a:spLocks noChangeArrowheads="1"/>
        </xdr:cNvSpPr>
      </xdr:nvSpPr>
      <xdr:spPr bwMode="auto">
        <a:xfrm>
          <a:off x="7677150" y="4333875"/>
          <a:ext cx="533400" cy="257175"/>
        </a:xfrm>
        <a:prstGeom prst="rect">
          <a:avLst/>
        </a:prstGeom>
        <a:noFill/>
        <a:ln>
          <a:noFill/>
        </a:ln>
      </xdr:spPr>
      <xdr:txBody>
        <a:bodyPr vertOverflow="clip" wrap="square" lIns="36576" tIns="32004" rIns="0" bIns="0" anchor="t" upright="1"/>
        <a:lstStyle/>
        <a:p>
          <a:pPr algn="l" rtl="0">
            <a:defRPr sz="1000"/>
          </a:pPr>
          <a:endParaRPr lang="ru-RU" sz="1600" b="0" i="0" u="none" strike="noStrike" baseline="0">
            <a:solidFill>
              <a:srgbClr val="000000"/>
            </a:solidFill>
            <a:latin typeface="Arial Cyr"/>
            <a:cs typeface="Arial Cyr"/>
          </a:endParaRPr>
        </a:p>
      </xdr:txBody>
    </xdr:sp>
    <xdr:clientData/>
  </xdr:twoCellAnchor>
  <xdr:twoCellAnchor>
    <xdr:from>
      <xdr:col>2</xdr:col>
      <xdr:colOff>57150</xdr:colOff>
      <xdr:row>16</xdr:row>
      <xdr:rowOff>247650</xdr:rowOff>
    </xdr:from>
    <xdr:to>
      <xdr:col>3</xdr:col>
      <xdr:colOff>57150</xdr:colOff>
      <xdr:row>17</xdr:row>
      <xdr:rowOff>295275</xdr:rowOff>
    </xdr:to>
    <xdr:sp macro="" textlink="">
      <xdr:nvSpPr>
        <xdr:cNvPr id="16438" name="Text Box 54">
          <a:extLst>
            <a:ext uri="{FF2B5EF4-FFF2-40B4-BE49-F238E27FC236}">
              <a16:creationId xmlns="" xmlns:a16="http://schemas.microsoft.com/office/drawing/2014/main" id="{00000000-0008-0000-0400-000036400000}"/>
            </a:ext>
          </a:extLst>
        </xdr:cNvPr>
        <xdr:cNvSpPr txBox="1">
          <a:spLocks noChangeArrowheads="1"/>
        </xdr:cNvSpPr>
      </xdr:nvSpPr>
      <xdr:spPr bwMode="auto">
        <a:xfrm>
          <a:off x="5429250" y="6343650"/>
          <a:ext cx="447675" cy="428625"/>
        </a:xfrm>
        <a:prstGeom prst="rect">
          <a:avLst/>
        </a:prstGeom>
        <a:noFill/>
        <a:ln>
          <a:noFill/>
        </a:ln>
      </xdr:spPr>
      <xdr:txBody>
        <a:bodyPr vertOverflow="clip" wrap="square" lIns="36576" tIns="32004" rIns="0" bIns="0" anchor="t" upright="1"/>
        <a:lstStyle/>
        <a:p>
          <a:pPr algn="l" rtl="0">
            <a:defRPr sz="1000"/>
          </a:pPr>
          <a:endParaRPr lang="ru-RU" sz="1600" b="0" i="0" u="none" strike="noStrike" baseline="0">
            <a:solidFill>
              <a:srgbClr val="000000"/>
            </a:solidFill>
            <a:latin typeface="Arial Cyr"/>
            <a:cs typeface="Arial Cyr"/>
          </a:endParaRPr>
        </a:p>
      </xdr:txBody>
    </xdr:sp>
    <xdr:clientData/>
  </xdr:twoCellAnchor>
  <xdr:twoCellAnchor>
    <xdr:from>
      <xdr:col>6</xdr:col>
      <xdr:colOff>438150</xdr:colOff>
      <xdr:row>12</xdr:row>
      <xdr:rowOff>228600</xdr:rowOff>
    </xdr:from>
    <xdr:to>
      <xdr:col>7</xdr:col>
      <xdr:colOff>438150</xdr:colOff>
      <xdr:row>13</xdr:row>
      <xdr:rowOff>66675</xdr:rowOff>
    </xdr:to>
    <xdr:sp macro="" textlink="">
      <xdr:nvSpPr>
        <xdr:cNvPr id="16440" name="Text Box 56">
          <a:extLst>
            <a:ext uri="{FF2B5EF4-FFF2-40B4-BE49-F238E27FC236}">
              <a16:creationId xmlns="" xmlns:a16="http://schemas.microsoft.com/office/drawing/2014/main" id="{00000000-0008-0000-0400-000038400000}"/>
            </a:ext>
          </a:extLst>
        </xdr:cNvPr>
        <xdr:cNvSpPr txBox="1">
          <a:spLocks noChangeArrowheads="1"/>
        </xdr:cNvSpPr>
      </xdr:nvSpPr>
      <xdr:spPr bwMode="auto">
        <a:xfrm>
          <a:off x="7600950" y="4800600"/>
          <a:ext cx="447675" cy="219075"/>
        </a:xfrm>
        <a:prstGeom prst="rect">
          <a:avLst/>
        </a:prstGeom>
        <a:noFill/>
        <a:ln>
          <a:noFill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endParaRPr lang="ru-RU" sz="1100" b="0" i="0" u="none" strike="noStrike" baseline="0">
            <a:solidFill>
              <a:srgbClr val="000000"/>
            </a:solidFill>
            <a:latin typeface="Arial Cyr"/>
            <a:cs typeface="Arial Cyr"/>
          </a:endParaRPr>
        </a:p>
      </xdr:txBody>
    </xdr:sp>
    <xdr:clientData/>
  </xdr:twoCellAnchor>
  <xdr:twoCellAnchor>
    <xdr:from>
      <xdr:col>0</xdr:col>
      <xdr:colOff>0</xdr:colOff>
      <xdr:row>15</xdr:row>
      <xdr:rowOff>123825</xdr:rowOff>
    </xdr:from>
    <xdr:to>
      <xdr:col>0</xdr:col>
      <xdr:colOff>123825</xdr:colOff>
      <xdr:row>16</xdr:row>
      <xdr:rowOff>142875</xdr:rowOff>
    </xdr:to>
    <xdr:sp macro="" textlink="">
      <xdr:nvSpPr>
        <xdr:cNvPr id="16447" name="Text Box 63">
          <a:extLst>
            <a:ext uri="{FF2B5EF4-FFF2-40B4-BE49-F238E27FC236}">
              <a16:creationId xmlns="" xmlns:a16="http://schemas.microsoft.com/office/drawing/2014/main" id="{00000000-0008-0000-0400-00003F400000}"/>
            </a:ext>
          </a:extLst>
        </xdr:cNvPr>
        <xdr:cNvSpPr txBox="1">
          <a:spLocks noChangeArrowheads="1"/>
        </xdr:cNvSpPr>
      </xdr:nvSpPr>
      <xdr:spPr bwMode="auto">
        <a:xfrm>
          <a:off x="4076700" y="5838825"/>
          <a:ext cx="523875" cy="400050"/>
        </a:xfrm>
        <a:prstGeom prst="rect">
          <a:avLst/>
        </a:prstGeom>
        <a:noFill/>
        <a:ln>
          <a:noFill/>
        </a:ln>
      </xdr:spPr>
      <xdr:txBody>
        <a:bodyPr vertOverflow="clip" wrap="square" lIns="36576" tIns="32004" rIns="0" bIns="0" anchor="t" upright="1"/>
        <a:lstStyle/>
        <a:p>
          <a:pPr algn="l" rtl="0">
            <a:defRPr sz="1000"/>
          </a:pPr>
          <a:endParaRPr lang="ru-RU" sz="1600" b="0" i="0" u="none" strike="noStrike" baseline="0">
            <a:solidFill>
              <a:srgbClr val="000000"/>
            </a:solidFill>
            <a:latin typeface="Arial Cyr"/>
            <a:cs typeface="Arial Cyr"/>
          </a:endParaRPr>
        </a:p>
      </xdr:txBody>
    </xdr:sp>
    <xdr:clientData/>
  </xdr:twoCellAnchor>
  <xdr:twoCellAnchor>
    <xdr:from>
      <xdr:col>36</xdr:col>
      <xdr:colOff>76200</xdr:colOff>
      <xdr:row>32</xdr:row>
      <xdr:rowOff>228600</xdr:rowOff>
    </xdr:from>
    <xdr:to>
      <xdr:col>37</xdr:col>
      <xdr:colOff>142875</xdr:colOff>
      <xdr:row>33</xdr:row>
      <xdr:rowOff>171450</xdr:rowOff>
    </xdr:to>
    <xdr:sp macro="" textlink="">
      <xdr:nvSpPr>
        <xdr:cNvPr id="16454" name="Text Box 70">
          <a:extLst>
            <a:ext uri="{FF2B5EF4-FFF2-40B4-BE49-F238E27FC236}">
              <a16:creationId xmlns="" xmlns:a16="http://schemas.microsoft.com/office/drawing/2014/main" id="{00000000-0008-0000-0400-000046400000}"/>
            </a:ext>
          </a:extLst>
        </xdr:cNvPr>
        <xdr:cNvSpPr txBox="1">
          <a:spLocks noChangeArrowheads="1"/>
        </xdr:cNvSpPr>
      </xdr:nvSpPr>
      <xdr:spPr bwMode="auto">
        <a:xfrm>
          <a:off x="20669250" y="12420600"/>
          <a:ext cx="514350" cy="323850"/>
        </a:xfrm>
        <a:prstGeom prst="rect">
          <a:avLst/>
        </a:prstGeom>
        <a:noFill/>
        <a:ln>
          <a:noFill/>
        </a:ln>
      </xdr:spPr>
      <xdr:txBody>
        <a:bodyPr vertOverflow="clip" wrap="square" lIns="36576" tIns="32004" rIns="0" bIns="0" anchor="t" upright="1"/>
        <a:lstStyle/>
        <a:p>
          <a:pPr algn="l" rtl="0">
            <a:defRPr sz="1000"/>
          </a:pPr>
          <a:endParaRPr lang="ru-RU" sz="1600" b="0" i="0" u="none" strike="noStrike" baseline="0">
            <a:solidFill>
              <a:srgbClr val="000000"/>
            </a:solidFill>
            <a:latin typeface="Arial Cyr"/>
            <a:cs typeface="Arial Cyr"/>
          </a:endParaRPr>
        </a:p>
      </xdr:txBody>
    </xdr:sp>
    <xdr:clientData/>
  </xdr:twoCellAnchor>
  <xdr:twoCellAnchor>
    <xdr:from>
      <xdr:col>36</xdr:col>
      <xdr:colOff>247650</xdr:colOff>
      <xdr:row>33</xdr:row>
      <xdr:rowOff>238125</xdr:rowOff>
    </xdr:from>
    <xdr:to>
      <xdr:col>37</xdr:col>
      <xdr:colOff>314325</xdr:colOff>
      <xdr:row>34</xdr:row>
      <xdr:rowOff>142875</xdr:rowOff>
    </xdr:to>
    <xdr:sp macro="" textlink="">
      <xdr:nvSpPr>
        <xdr:cNvPr id="16455" name="Text Box 71">
          <a:extLst>
            <a:ext uri="{FF2B5EF4-FFF2-40B4-BE49-F238E27FC236}">
              <a16:creationId xmlns="" xmlns:a16="http://schemas.microsoft.com/office/drawing/2014/main" id="{00000000-0008-0000-0400-000047400000}"/>
            </a:ext>
          </a:extLst>
        </xdr:cNvPr>
        <xdr:cNvSpPr txBox="1">
          <a:spLocks noChangeArrowheads="1"/>
        </xdr:cNvSpPr>
      </xdr:nvSpPr>
      <xdr:spPr bwMode="auto">
        <a:xfrm>
          <a:off x="20840700" y="12811125"/>
          <a:ext cx="514350" cy="285750"/>
        </a:xfrm>
        <a:prstGeom prst="rect">
          <a:avLst/>
        </a:prstGeom>
        <a:noFill/>
        <a:ln>
          <a:noFill/>
        </a:ln>
      </xdr:spPr>
      <xdr:txBody>
        <a:bodyPr vertOverflow="clip" wrap="square" lIns="36576" tIns="32004" rIns="0" bIns="0" anchor="t" upright="1"/>
        <a:lstStyle/>
        <a:p>
          <a:pPr algn="l" rtl="0">
            <a:defRPr sz="1000"/>
          </a:pPr>
          <a:r>
            <a:rPr lang="ru-RU" sz="16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16</a:t>
          </a:r>
        </a:p>
      </xdr:txBody>
    </xdr:sp>
    <xdr:clientData/>
  </xdr:twoCellAnchor>
  <xdr:twoCellAnchor>
    <xdr:from>
      <xdr:col>37</xdr:col>
      <xdr:colOff>438150</xdr:colOff>
      <xdr:row>33</xdr:row>
      <xdr:rowOff>247650</xdr:rowOff>
    </xdr:from>
    <xdr:to>
      <xdr:col>39</xdr:col>
      <xdr:colOff>0</xdr:colOff>
      <xdr:row>34</xdr:row>
      <xdr:rowOff>114300</xdr:rowOff>
    </xdr:to>
    <xdr:sp macro="" textlink="">
      <xdr:nvSpPr>
        <xdr:cNvPr id="16456" name="Text Box 72">
          <a:extLst>
            <a:ext uri="{FF2B5EF4-FFF2-40B4-BE49-F238E27FC236}">
              <a16:creationId xmlns="" xmlns:a16="http://schemas.microsoft.com/office/drawing/2014/main" id="{00000000-0008-0000-0400-000048400000}"/>
            </a:ext>
          </a:extLst>
        </xdr:cNvPr>
        <xdr:cNvSpPr txBox="1">
          <a:spLocks noChangeArrowheads="1"/>
        </xdr:cNvSpPr>
      </xdr:nvSpPr>
      <xdr:spPr bwMode="auto">
        <a:xfrm>
          <a:off x="21478875" y="12820650"/>
          <a:ext cx="457200" cy="247650"/>
        </a:xfrm>
        <a:prstGeom prst="rect">
          <a:avLst/>
        </a:prstGeom>
        <a:noFill/>
        <a:ln>
          <a:noFill/>
        </a:ln>
      </xdr:spPr>
      <xdr:txBody>
        <a:bodyPr vertOverflow="clip" wrap="square" lIns="36576" tIns="32004" rIns="0" bIns="0" anchor="t" upright="1"/>
        <a:lstStyle/>
        <a:p>
          <a:pPr algn="l" rtl="0">
            <a:defRPr sz="1000"/>
          </a:pPr>
          <a:r>
            <a:rPr lang="ru-RU" sz="16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11</a:t>
          </a:r>
        </a:p>
      </xdr:txBody>
    </xdr:sp>
    <xdr:clientData/>
  </xdr:twoCellAnchor>
  <xdr:twoCellAnchor>
    <xdr:from>
      <xdr:col>36</xdr:col>
      <xdr:colOff>0</xdr:colOff>
      <xdr:row>33</xdr:row>
      <xdr:rowOff>171450</xdr:rowOff>
    </xdr:from>
    <xdr:to>
      <xdr:col>36</xdr:col>
      <xdr:colOff>0</xdr:colOff>
      <xdr:row>44</xdr:row>
      <xdr:rowOff>104775</xdr:rowOff>
    </xdr:to>
    <xdr:sp macro="" textlink="">
      <xdr:nvSpPr>
        <xdr:cNvPr id="4163" name="Line 73">
          <a:extLst>
            <a:ext uri="{FF2B5EF4-FFF2-40B4-BE49-F238E27FC236}">
              <a16:creationId xmlns="" xmlns:a16="http://schemas.microsoft.com/office/drawing/2014/main" id="{00000000-0008-0000-0400-000043100000}"/>
            </a:ext>
          </a:extLst>
        </xdr:cNvPr>
        <xdr:cNvSpPr>
          <a:spLocks noChangeShapeType="1"/>
        </xdr:cNvSpPr>
      </xdr:nvSpPr>
      <xdr:spPr bwMode="auto">
        <a:xfrm>
          <a:off x="16165286" y="12839700"/>
          <a:ext cx="0" cy="4124325"/>
        </a:xfrm>
        <a:prstGeom prst="line">
          <a:avLst/>
        </a:prstGeom>
        <a:noFill/>
        <a:ln w="28575">
          <a:solidFill>
            <a:schemeClr val="accent5">
              <a:lumMod val="75000"/>
            </a:schemeClr>
          </a:solidFill>
          <a:prstDash val="lgDash"/>
          <a:round/>
          <a:headEnd/>
          <a:tailEnd/>
        </a:ln>
      </xdr:spPr>
    </xdr:sp>
    <xdr:clientData/>
  </xdr:twoCellAnchor>
  <xdr:twoCellAnchor>
    <xdr:from>
      <xdr:col>32</xdr:col>
      <xdr:colOff>104775</xdr:colOff>
      <xdr:row>36</xdr:row>
      <xdr:rowOff>304801</xdr:rowOff>
    </xdr:from>
    <xdr:to>
      <xdr:col>32</xdr:col>
      <xdr:colOff>171450</xdr:colOff>
      <xdr:row>37</xdr:row>
      <xdr:rowOff>1</xdr:rowOff>
    </xdr:to>
    <xdr:sp macro="" textlink="">
      <xdr:nvSpPr>
        <xdr:cNvPr id="16458" name="Text Box 74">
          <a:extLst>
            <a:ext uri="{FF2B5EF4-FFF2-40B4-BE49-F238E27FC236}">
              <a16:creationId xmlns="" xmlns:a16="http://schemas.microsoft.com/office/drawing/2014/main" id="{00000000-0008-0000-0400-00004A400000}"/>
            </a:ext>
          </a:extLst>
        </xdr:cNvPr>
        <xdr:cNvSpPr txBox="1">
          <a:spLocks noChangeArrowheads="1"/>
        </xdr:cNvSpPr>
      </xdr:nvSpPr>
      <xdr:spPr bwMode="auto">
        <a:xfrm flipV="1">
          <a:off x="17116425" y="14116051"/>
          <a:ext cx="66675" cy="76200"/>
        </a:xfrm>
        <a:prstGeom prst="rect">
          <a:avLst/>
        </a:prstGeom>
        <a:noFill/>
        <a:ln>
          <a:noFill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endParaRPr lang="ru-RU" sz="2000" b="0" i="0" u="none" strike="noStrike" baseline="0">
            <a:solidFill>
              <a:srgbClr val="000000"/>
            </a:solidFill>
            <a:latin typeface="Arial Cyr"/>
            <a:cs typeface="Arial Cyr"/>
          </a:endParaRPr>
        </a:p>
      </xdr:txBody>
    </xdr:sp>
    <xdr:clientData/>
  </xdr:twoCellAnchor>
  <xdr:twoCellAnchor>
    <xdr:from>
      <xdr:col>35</xdr:col>
      <xdr:colOff>438150</xdr:colOff>
      <xdr:row>44</xdr:row>
      <xdr:rowOff>76200</xdr:rowOff>
    </xdr:from>
    <xdr:to>
      <xdr:col>43</xdr:col>
      <xdr:colOff>47625</xdr:colOff>
      <xdr:row>44</xdr:row>
      <xdr:rowOff>76200</xdr:rowOff>
    </xdr:to>
    <xdr:sp macro="" textlink="">
      <xdr:nvSpPr>
        <xdr:cNvPr id="4165" name="Line 75">
          <a:extLst>
            <a:ext uri="{FF2B5EF4-FFF2-40B4-BE49-F238E27FC236}">
              <a16:creationId xmlns="" xmlns:a16="http://schemas.microsoft.com/office/drawing/2014/main" id="{00000000-0008-0000-0400-000045100000}"/>
            </a:ext>
          </a:extLst>
        </xdr:cNvPr>
        <xdr:cNvSpPr>
          <a:spLocks noChangeShapeType="1"/>
        </xdr:cNvSpPr>
      </xdr:nvSpPr>
      <xdr:spPr bwMode="auto">
        <a:xfrm>
          <a:off x="20583525" y="16935450"/>
          <a:ext cx="3190875" cy="0"/>
        </a:xfrm>
        <a:prstGeom prst="line">
          <a:avLst/>
        </a:prstGeom>
        <a:noFill/>
        <a:ln w="28575">
          <a:solidFill>
            <a:schemeClr val="accent5">
              <a:lumMod val="75000"/>
            </a:schemeClr>
          </a:solidFill>
          <a:prstDash val="lgDash"/>
          <a:round/>
          <a:headEnd/>
          <a:tailEnd/>
        </a:ln>
      </xdr:spPr>
    </xdr:sp>
    <xdr:clientData/>
  </xdr:twoCellAnchor>
  <xdr:twoCellAnchor>
    <xdr:from>
      <xdr:col>36</xdr:col>
      <xdr:colOff>238125</xdr:colOff>
      <xdr:row>44</xdr:row>
      <xdr:rowOff>0</xdr:rowOff>
    </xdr:from>
    <xdr:to>
      <xdr:col>36</xdr:col>
      <xdr:colOff>238125</xdr:colOff>
      <xdr:row>44</xdr:row>
      <xdr:rowOff>190500</xdr:rowOff>
    </xdr:to>
    <xdr:sp macro="" textlink="">
      <xdr:nvSpPr>
        <xdr:cNvPr id="4166" name="Line 76">
          <a:extLst>
            <a:ext uri="{FF2B5EF4-FFF2-40B4-BE49-F238E27FC236}">
              <a16:creationId xmlns="" xmlns:a16="http://schemas.microsoft.com/office/drawing/2014/main" id="{00000000-0008-0000-0400-000046100000}"/>
            </a:ext>
          </a:extLst>
        </xdr:cNvPr>
        <xdr:cNvSpPr>
          <a:spLocks noChangeShapeType="1"/>
        </xdr:cNvSpPr>
      </xdr:nvSpPr>
      <xdr:spPr bwMode="auto">
        <a:xfrm>
          <a:off x="20831175" y="16859250"/>
          <a:ext cx="0" cy="190500"/>
        </a:xfrm>
        <a:prstGeom prst="line">
          <a:avLst/>
        </a:prstGeom>
        <a:noFill/>
        <a:ln w="571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36</xdr:col>
      <xdr:colOff>19050</xdr:colOff>
      <xdr:row>44</xdr:row>
      <xdr:rowOff>123825</xdr:rowOff>
    </xdr:from>
    <xdr:to>
      <xdr:col>39</xdr:col>
      <xdr:colOff>114300</xdr:colOff>
      <xdr:row>45</xdr:row>
      <xdr:rowOff>57150</xdr:rowOff>
    </xdr:to>
    <xdr:sp macro="" textlink="">
      <xdr:nvSpPr>
        <xdr:cNvPr id="16461" name="Text Box 77">
          <a:extLst>
            <a:ext uri="{FF2B5EF4-FFF2-40B4-BE49-F238E27FC236}">
              <a16:creationId xmlns="" xmlns:a16="http://schemas.microsoft.com/office/drawing/2014/main" id="{00000000-0008-0000-0400-00004D400000}"/>
            </a:ext>
          </a:extLst>
        </xdr:cNvPr>
        <xdr:cNvSpPr txBox="1">
          <a:spLocks noChangeArrowheads="1"/>
        </xdr:cNvSpPr>
      </xdr:nvSpPr>
      <xdr:spPr bwMode="auto">
        <a:xfrm>
          <a:off x="20612100" y="16887825"/>
          <a:ext cx="1438275" cy="314325"/>
        </a:xfrm>
        <a:prstGeom prst="rect">
          <a:avLst/>
        </a:prstGeom>
        <a:noFill/>
        <a:ln>
          <a:noFill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1200" b="1" i="0" u="none" strike="noStrike" baseline="0">
              <a:solidFill>
                <a:srgbClr val="000000"/>
              </a:solidFill>
              <a:latin typeface="Arial Cyr"/>
              <a:cs typeface="Arial Cyr"/>
            </a:rPr>
            <a:t>Зад Ду200</a:t>
          </a:r>
          <a:r>
            <a:rPr lang="ru-RU" sz="12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-2</a:t>
          </a:r>
        </a:p>
      </xdr:txBody>
    </xdr:sp>
    <xdr:clientData/>
  </xdr:twoCellAnchor>
  <xdr:twoCellAnchor>
    <xdr:from>
      <xdr:col>32</xdr:col>
      <xdr:colOff>285750</xdr:colOff>
      <xdr:row>43</xdr:row>
      <xdr:rowOff>86592</xdr:rowOff>
    </xdr:from>
    <xdr:to>
      <xdr:col>35</xdr:col>
      <xdr:colOff>381000</xdr:colOff>
      <xdr:row>44</xdr:row>
      <xdr:rowOff>51956</xdr:rowOff>
    </xdr:to>
    <xdr:sp macro="" textlink="">
      <xdr:nvSpPr>
        <xdr:cNvPr id="16464" name="Text Box 80">
          <a:extLst>
            <a:ext uri="{FF2B5EF4-FFF2-40B4-BE49-F238E27FC236}">
              <a16:creationId xmlns="" xmlns:a16="http://schemas.microsoft.com/office/drawing/2014/main" id="{00000000-0008-0000-0400-000050400000}"/>
            </a:ext>
          </a:extLst>
        </xdr:cNvPr>
        <xdr:cNvSpPr txBox="1">
          <a:spLocks noChangeArrowheads="1"/>
        </xdr:cNvSpPr>
      </xdr:nvSpPr>
      <xdr:spPr bwMode="auto">
        <a:xfrm>
          <a:off x="14694477" y="16573501"/>
          <a:ext cx="1446068" cy="346364"/>
        </a:xfrm>
        <a:prstGeom prst="rect">
          <a:avLst/>
        </a:prstGeom>
        <a:noFill/>
        <a:ln>
          <a:noFill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1200" b="1" i="0" u="none" strike="noStrike" baseline="0">
              <a:solidFill>
                <a:srgbClr val="000000"/>
              </a:solidFill>
              <a:latin typeface="Arial Cyr"/>
              <a:cs typeface="Arial Cyr"/>
            </a:rPr>
            <a:t>Зад Ду80</a:t>
          </a:r>
          <a:r>
            <a:rPr lang="ru-RU" sz="12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-4</a:t>
          </a:r>
        </a:p>
      </xdr:txBody>
    </xdr:sp>
    <xdr:clientData/>
  </xdr:twoCellAnchor>
  <xdr:twoCellAnchor>
    <xdr:from>
      <xdr:col>36</xdr:col>
      <xdr:colOff>19050</xdr:colOff>
      <xdr:row>47</xdr:row>
      <xdr:rowOff>238125</xdr:rowOff>
    </xdr:from>
    <xdr:to>
      <xdr:col>41</xdr:col>
      <xdr:colOff>19050</xdr:colOff>
      <xdr:row>47</xdr:row>
      <xdr:rowOff>238125</xdr:rowOff>
    </xdr:to>
    <xdr:sp macro="" textlink="">
      <xdr:nvSpPr>
        <xdr:cNvPr id="4169" name="Line 82">
          <a:extLst>
            <a:ext uri="{FF2B5EF4-FFF2-40B4-BE49-F238E27FC236}">
              <a16:creationId xmlns="" xmlns:a16="http://schemas.microsoft.com/office/drawing/2014/main" id="{00000000-0008-0000-0400-000049100000}"/>
            </a:ext>
          </a:extLst>
        </xdr:cNvPr>
        <xdr:cNvSpPr>
          <a:spLocks noChangeShapeType="1"/>
        </xdr:cNvSpPr>
      </xdr:nvSpPr>
      <xdr:spPr bwMode="auto">
        <a:xfrm>
          <a:off x="20612100" y="18240375"/>
          <a:ext cx="2238375" cy="0"/>
        </a:xfrm>
        <a:prstGeom prst="line">
          <a:avLst/>
        </a:prstGeom>
        <a:noFill/>
        <a:ln w="28575">
          <a:solidFill>
            <a:srgbClr val="ED7D31"/>
          </a:solidFill>
          <a:prstDash val="lgDash"/>
          <a:round/>
          <a:headEnd/>
          <a:tailEnd/>
        </a:ln>
      </xdr:spPr>
    </xdr:sp>
    <xdr:clientData/>
  </xdr:twoCellAnchor>
  <xdr:twoCellAnchor>
    <xdr:from>
      <xdr:col>40</xdr:col>
      <xdr:colOff>438150</xdr:colOff>
      <xdr:row>47</xdr:row>
      <xdr:rowOff>238125</xdr:rowOff>
    </xdr:from>
    <xdr:to>
      <xdr:col>41</xdr:col>
      <xdr:colOff>9525</xdr:colOff>
      <xdr:row>58</xdr:row>
      <xdr:rowOff>19050</xdr:rowOff>
    </xdr:to>
    <xdr:sp macro="" textlink="">
      <xdr:nvSpPr>
        <xdr:cNvPr id="4170" name="Line 83">
          <a:extLst>
            <a:ext uri="{FF2B5EF4-FFF2-40B4-BE49-F238E27FC236}">
              <a16:creationId xmlns="" xmlns:a16="http://schemas.microsoft.com/office/drawing/2014/main" id="{00000000-0008-0000-0400-00004A100000}"/>
            </a:ext>
          </a:extLst>
        </xdr:cNvPr>
        <xdr:cNvSpPr>
          <a:spLocks noChangeShapeType="1"/>
        </xdr:cNvSpPr>
      </xdr:nvSpPr>
      <xdr:spPr bwMode="auto">
        <a:xfrm flipH="1">
          <a:off x="22821900" y="18240375"/>
          <a:ext cx="19050" cy="3971925"/>
        </a:xfrm>
        <a:prstGeom prst="line">
          <a:avLst/>
        </a:prstGeom>
        <a:noFill/>
        <a:ln w="28575">
          <a:solidFill>
            <a:srgbClr val="ED7D31"/>
          </a:solidFill>
          <a:prstDash val="lgDash"/>
          <a:round/>
          <a:headEnd/>
          <a:tailEnd/>
        </a:ln>
      </xdr:spPr>
    </xdr:sp>
    <xdr:clientData/>
  </xdr:twoCellAnchor>
  <xdr:twoCellAnchor>
    <xdr:from>
      <xdr:col>40</xdr:col>
      <xdr:colOff>238125</xdr:colOff>
      <xdr:row>52</xdr:row>
      <xdr:rowOff>171450</xdr:rowOff>
    </xdr:from>
    <xdr:to>
      <xdr:col>41</xdr:col>
      <xdr:colOff>209550</xdr:colOff>
      <xdr:row>53</xdr:row>
      <xdr:rowOff>123825</xdr:rowOff>
    </xdr:to>
    <xdr:sp macro="" textlink="">
      <xdr:nvSpPr>
        <xdr:cNvPr id="16468" name="Text Box 84">
          <a:extLst>
            <a:ext uri="{FF2B5EF4-FFF2-40B4-BE49-F238E27FC236}">
              <a16:creationId xmlns="" xmlns:a16="http://schemas.microsoft.com/office/drawing/2014/main" id="{00000000-0008-0000-0400-000054400000}"/>
            </a:ext>
          </a:extLst>
        </xdr:cNvPr>
        <xdr:cNvSpPr txBox="1">
          <a:spLocks noChangeArrowheads="1"/>
        </xdr:cNvSpPr>
      </xdr:nvSpPr>
      <xdr:spPr bwMode="auto">
        <a:xfrm>
          <a:off x="22621875" y="19983450"/>
          <a:ext cx="419100" cy="333375"/>
        </a:xfrm>
        <a:prstGeom prst="rect">
          <a:avLst/>
        </a:prstGeom>
        <a:noFill/>
        <a:ln>
          <a:noFill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ru-RU" sz="16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К</a:t>
          </a:r>
        </a:p>
      </xdr:txBody>
    </xdr:sp>
    <xdr:clientData/>
  </xdr:twoCellAnchor>
  <xdr:twoCellAnchor>
    <xdr:from>
      <xdr:col>37</xdr:col>
      <xdr:colOff>19050</xdr:colOff>
      <xdr:row>58</xdr:row>
      <xdr:rowOff>9525</xdr:rowOff>
    </xdr:from>
    <xdr:to>
      <xdr:col>40</xdr:col>
      <xdr:colOff>438150</xdr:colOff>
      <xdr:row>58</xdr:row>
      <xdr:rowOff>9525</xdr:rowOff>
    </xdr:to>
    <xdr:sp macro="" textlink="">
      <xdr:nvSpPr>
        <xdr:cNvPr id="4172" name="Line 85">
          <a:extLst>
            <a:ext uri="{FF2B5EF4-FFF2-40B4-BE49-F238E27FC236}">
              <a16:creationId xmlns="" xmlns:a16="http://schemas.microsoft.com/office/drawing/2014/main" id="{00000000-0008-0000-0400-00004C100000}"/>
            </a:ext>
          </a:extLst>
        </xdr:cNvPr>
        <xdr:cNvSpPr>
          <a:spLocks noChangeShapeType="1"/>
        </xdr:cNvSpPr>
      </xdr:nvSpPr>
      <xdr:spPr bwMode="auto">
        <a:xfrm flipH="1">
          <a:off x="21059775" y="22202775"/>
          <a:ext cx="1762125" cy="0"/>
        </a:xfrm>
        <a:prstGeom prst="line">
          <a:avLst/>
        </a:prstGeom>
        <a:noFill/>
        <a:ln w="28575">
          <a:solidFill>
            <a:srgbClr val="ED7D31"/>
          </a:solidFill>
          <a:prstDash val="lgDash"/>
          <a:round/>
          <a:headEnd/>
          <a:tailEnd/>
        </a:ln>
      </xdr:spPr>
    </xdr:sp>
    <xdr:clientData/>
  </xdr:twoCellAnchor>
  <xdr:twoCellAnchor>
    <xdr:from>
      <xdr:col>36</xdr:col>
      <xdr:colOff>438150</xdr:colOff>
      <xdr:row>56</xdr:row>
      <xdr:rowOff>257175</xdr:rowOff>
    </xdr:from>
    <xdr:to>
      <xdr:col>37</xdr:col>
      <xdr:colOff>9525</xdr:colOff>
      <xdr:row>58</xdr:row>
      <xdr:rowOff>9525</xdr:rowOff>
    </xdr:to>
    <xdr:sp macro="" textlink="">
      <xdr:nvSpPr>
        <xdr:cNvPr id="4173" name="Line 86">
          <a:extLst>
            <a:ext uri="{FF2B5EF4-FFF2-40B4-BE49-F238E27FC236}">
              <a16:creationId xmlns="" xmlns:a16="http://schemas.microsoft.com/office/drawing/2014/main" id="{00000000-0008-0000-0400-00004D100000}"/>
            </a:ext>
          </a:extLst>
        </xdr:cNvPr>
        <xdr:cNvSpPr>
          <a:spLocks noChangeShapeType="1"/>
        </xdr:cNvSpPr>
      </xdr:nvSpPr>
      <xdr:spPr bwMode="auto">
        <a:xfrm flipH="1" flipV="1">
          <a:off x="21031200" y="21688425"/>
          <a:ext cx="19050" cy="514350"/>
        </a:xfrm>
        <a:prstGeom prst="line">
          <a:avLst/>
        </a:prstGeom>
        <a:noFill/>
        <a:ln w="28575">
          <a:solidFill>
            <a:srgbClr val="ED7D31"/>
          </a:solidFill>
          <a:prstDash val="lgDash"/>
          <a:round/>
          <a:headEnd/>
          <a:tailEnd/>
        </a:ln>
      </xdr:spPr>
    </xdr:sp>
    <xdr:clientData/>
  </xdr:twoCellAnchor>
  <xdr:twoCellAnchor>
    <xdr:from>
      <xdr:col>35</xdr:col>
      <xdr:colOff>247650</xdr:colOff>
      <xdr:row>56</xdr:row>
      <xdr:rowOff>266700</xdr:rowOff>
    </xdr:from>
    <xdr:to>
      <xdr:col>36</xdr:col>
      <xdr:colOff>428625</xdr:colOff>
      <xdr:row>56</xdr:row>
      <xdr:rowOff>266700</xdr:rowOff>
    </xdr:to>
    <xdr:sp macro="" textlink="">
      <xdr:nvSpPr>
        <xdr:cNvPr id="4174" name="Line 87">
          <a:extLst>
            <a:ext uri="{FF2B5EF4-FFF2-40B4-BE49-F238E27FC236}">
              <a16:creationId xmlns="" xmlns:a16="http://schemas.microsoft.com/office/drawing/2014/main" id="{00000000-0008-0000-0400-00004E100000}"/>
            </a:ext>
          </a:extLst>
        </xdr:cNvPr>
        <xdr:cNvSpPr>
          <a:spLocks noChangeShapeType="1"/>
        </xdr:cNvSpPr>
      </xdr:nvSpPr>
      <xdr:spPr bwMode="auto">
        <a:xfrm flipH="1">
          <a:off x="20393025" y="21697950"/>
          <a:ext cx="628650" cy="0"/>
        </a:xfrm>
        <a:prstGeom prst="line">
          <a:avLst/>
        </a:prstGeom>
        <a:noFill/>
        <a:ln w="28575">
          <a:solidFill>
            <a:srgbClr val="ED7D31"/>
          </a:solidFill>
          <a:prstDash val="lgDash"/>
          <a:round/>
          <a:headEnd/>
          <a:tailEnd/>
        </a:ln>
      </xdr:spPr>
    </xdr:sp>
    <xdr:clientData/>
  </xdr:twoCellAnchor>
  <xdr:twoCellAnchor>
    <xdr:from>
      <xdr:col>35</xdr:col>
      <xdr:colOff>247650</xdr:colOff>
      <xdr:row>53</xdr:row>
      <xdr:rowOff>333375</xdr:rowOff>
    </xdr:from>
    <xdr:to>
      <xdr:col>35</xdr:col>
      <xdr:colOff>247650</xdr:colOff>
      <xdr:row>56</xdr:row>
      <xdr:rowOff>266700</xdr:rowOff>
    </xdr:to>
    <xdr:sp macro="" textlink="">
      <xdr:nvSpPr>
        <xdr:cNvPr id="4175" name="Line 88">
          <a:extLst>
            <a:ext uri="{FF2B5EF4-FFF2-40B4-BE49-F238E27FC236}">
              <a16:creationId xmlns="" xmlns:a16="http://schemas.microsoft.com/office/drawing/2014/main" id="{00000000-0008-0000-0400-00004F100000}"/>
            </a:ext>
          </a:extLst>
        </xdr:cNvPr>
        <xdr:cNvSpPr>
          <a:spLocks noChangeShapeType="1"/>
        </xdr:cNvSpPr>
      </xdr:nvSpPr>
      <xdr:spPr bwMode="auto">
        <a:xfrm flipV="1">
          <a:off x="20393025" y="20621625"/>
          <a:ext cx="0" cy="1076325"/>
        </a:xfrm>
        <a:prstGeom prst="line">
          <a:avLst/>
        </a:prstGeom>
        <a:noFill/>
        <a:ln w="28575">
          <a:solidFill>
            <a:srgbClr val="ED7D31"/>
          </a:solidFill>
          <a:prstDash val="lgDash"/>
          <a:round/>
          <a:headEnd/>
          <a:tailEnd/>
        </a:ln>
      </xdr:spPr>
    </xdr:sp>
    <xdr:clientData/>
  </xdr:twoCellAnchor>
  <xdr:twoCellAnchor>
    <xdr:from>
      <xdr:col>31</xdr:col>
      <xdr:colOff>209550</xdr:colOff>
      <xdr:row>53</xdr:row>
      <xdr:rowOff>333375</xdr:rowOff>
    </xdr:from>
    <xdr:to>
      <xdr:col>35</xdr:col>
      <xdr:colOff>238125</xdr:colOff>
      <xdr:row>53</xdr:row>
      <xdr:rowOff>342900</xdr:rowOff>
    </xdr:to>
    <xdr:sp macro="" textlink="">
      <xdr:nvSpPr>
        <xdr:cNvPr id="4176" name="Line 89">
          <a:extLst>
            <a:ext uri="{FF2B5EF4-FFF2-40B4-BE49-F238E27FC236}">
              <a16:creationId xmlns="" xmlns:a16="http://schemas.microsoft.com/office/drawing/2014/main" id="{00000000-0008-0000-0400-000050100000}"/>
            </a:ext>
          </a:extLst>
        </xdr:cNvPr>
        <xdr:cNvSpPr>
          <a:spLocks noChangeShapeType="1"/>
        </xdr:cNvSpPr>
      </xdr:nvSpPr>
      <xdr:spPr bwMode="auto">
        <a:xfrm flipH="1">
          <a:off x="18564225" y="20621625"/>
          <a:ext cx="1819275" cy="9525"/>
        </a:xfrm>
        <a:prstGeom prst="line">
          <a:avLst/>
        </a:prstGeom>
        <a:noFill/>
        <a:ln w="28575">
          <a:solidFill>
            <a:srgbClr val="ED7D31"/>
          </a:solidFill>
          <a:prstDash val="lgDash"/>
          <a:round/>
          <a:headEnd/>
          <a:tailEnd/>
        </a:ln>
      </xdr:spPr>
    </xdr:sp>
    <xdr:clientData/>
  </xdr:twoCellAnchor>
  <xdr:twoCellAnchor>
    <xdr:from>
      <xdr:col>31</xdr:col>
      <xdr:colOff>295275</xdr:colOff>
      <xdr:row>47</xdr:row>
      <xdr:rowOff>219075</xdr:rowOff>
    </xdr:from>
    <xdr:to>
      <xdr:col>33</xdr:col>
      <xdr:colOff>76200</xdr:colOff>
      <xdr:row>48</xdr:row>
      <xdr:rowOff>209550</xdr:rowOff>
    </xdr:to>
    <xdr:sp macro="" textlink="">
      <xdr:nvSpPr>
        <xdr:cNvPr id="16474" name="Text Box 90">
          <a:extLst>
            <a:ext uri="{FF2B5EF4-FFF2-40B4-BE49-F238E27FC236}">
              <a16:creationId xmlns="" xmlns:a16="http://schemas.microsoft.com/office/drawing/2014/main" id="{00000000-0008-0000-0400-00005A400000}"/>
            </a:ext>
          </a:extLst>
        </xdr:cNvPr>
        <xdr:cNvSpPr txBox="1">
          <a:spLocks noChangeArrowheads="1"/>
        </xdr:cNvSpPr>
      </xdr:nvSpPr>
      <xdr:spPr bwMode="auto">
        <a:xfrm>
          <a:off x="18649950" y="18126075"/>
          <a:ext cx="676275" cy="371475"/>
        </a:xfrm>
        <a:prstGeom prst="rect">
          <a:avLst/>
        </a:prstGeom>
        <a:noFill/>
        <a:ln>
          <a:noFill/>
        </a:ln>
      </xdr:spPr>
      <xdr:txBody>
        <a:bodyPr vertOverflow="clip" wrap="square" lIns="36576" tIns="32004" rIns="0" bIns="0" anchor="t" upright="1"/>
        <a:lstStyle/>
        <a:p>
          <a:pPr algn="l" rtl="0">
            <a:defRPr sz="1000"/>
          </a:pPr>
          <a:r>
            <a:rPr lang="ru-RU" sz="16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65</a:t>
          </a:r>
        </a:p>
      </xdr:txBody>
    </xdr:sp>
    <xdr:clientData/>
  </xdr:twoCellAnchor>
  <xdr:twoCellAnchor>
    <xdr:from>
      <xdr:col>38</xdr:col>
      <xdr:colOff>304800</xdr:colOff>
      <xdr:row>58</xdr:row>
      <xdr:rowOff>180975</xdr:rowOff>
    </xdr:from>
    <xdr:to>
      <xdr:col>39</xdr:col>
      <xdr:colOff>180975</xdr:colOff>
      <xdr:row>59</xdr:row>
      <xdr:rowOff>171450</xdr:rowOff>
    </xdr:to>
    <xdr:sp macro="" textlink="">
      <xdr:nvSpPr>
        <xdr:cNvPr id="16475" name="Text Box 91">
          <a:extLst>
            <a:ext uri="{FF2B5EF4-FFF2-40B4-BE49-F238E27FC236}">
              <a16:creationId xmlns="" xmlns:a16="http://schemas.microsoft.com/office/drawing/2014/main" id="{00000000-0008-0000-0400-00005B400000}"/>
            </a:ext>
          </a:extLst>
        </xdr:cNvPr>
        <xdr:cNvSpPr txBox="1">
          <a:spLocks noChangeArrowheads="1"/>
        </xdr:cNvSpPr>
      </xdr:nvSpPr>
      <xdr:spPr bwMode="auto">
        <a:xfrm>
          <a:off x="21793200" y="22278975"/>
          <a:ext cx="323850" cy="371475"/>
        </a:xfrm>
        <a:prstGeom prst="rect">
          <a:avLst/>
        </a:prstGeom>
        <a:noFill/>
        <a:ln>
          <a:noFill/>
        </a:ln>
      </xdr:spPr>
      <xdr:txBody>
        <a:bodyPr vertOverflow="clip" wrap="square" lIns="36576" tIns="32004" rIns="0" bIns="0" anchor="t" upright="1"/>
        <a:lstStyle/>
        <a:p>
          <a:pPr algn="l" rtl="0">
            <a:defRPr sz="1000"/>
          </a:pPr>
          <a:r>
            <a:rPr lang="ru-RU" sz="12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38</a:t>
          </a:r>
        </a:p>
      </xdr:txBody>
    </xdr:sp>
    <xdr:clientData/>
  </xdr:twoCellAnchor>
  <xdr:twoCellAnchor>
    <xdr:from>
      <xdr:col>37</xdr:col>
      <xdr:colOff>66675</xdr:colOff>
      <xdr:row>57</xdr:row>
      <xdr:rowOff>0</xdr:rowOff>
    </xdr:from>
    <xdr:to>
      <xdr:col>37</xdr:col>
      <xdr:colOff>390525</xdr:colOff>
      <xdr:row>57</xdr:row>
      <xdr:rowOff>371475</xdr:rowOff>
    </xdr:to>
    <xdr:sp macro="" textlink="">
      <xdr:nvSpPr>
        <xdr:cNvPr id="16476" name="Text Box 92">
          <a:extLst>
            <a:ext uri="{FF2B5EF4-FFF2-40B4-BE49-F238E27FC236}">
              <a16:creationId xmlns="" xmlns:a16="http://schemas.microsoft.com/office/drawing/2014/main" id="{00000000-0008-0000-0400-00005C400000}"/>
            </a:ext>
          </a:extLst>
        </xdr:cNvPr>
        <xdr:cNvSpPr txBox="1">
          <a:spLocks noChangeArrowheads="1"/>
        </xdr:cNvSpPr>
      </xdr:nvSpPr>
      <xdr:spPr bwMode="auto">
        <a:xfrm>
          <a:off x="21107400" y="21717000"/>
          <a:ext cx="323850" cy="371475"/>
        </a:xfrm>
        <a:prstGeom prst="rect">
          <a:avLst/>
        </a:prstGeom>
        <a:noFill/>
        <a:ln>
          <a:noFill/>
        </a:ln>
      </xdr:spPr>
      <xdr:txBody>
        <a:bodyPr vertOverflow="clip" wrap="square" lIns="36576" tIns="32004" rIns="0" bIns="0" anchor="t" upright="1"/>
        <a:lstStyle/>
        <a:p>
          <a:pPr algn="l" rtl="0">
            <a:defRPr sz="1000"/>
          </a:pPr>
          <a:r>
            <a:rPr lang="ru-RU" sz="12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6</a:t>
          </a:r>
        </a:p>
      </xdr:txBody>
    </xdr:sp>
    <xdr:clientData/>
  </xdr:twoCellAnchor>
  <xdr:twoCellAnchor>
    <xdr:from>
      <xdr:col>35</xdr:col>
      <xdr:colOff>419100</xdr:colOff>
      <xdr:row>55</xdr:row>
      <xdr:rowOff>323850</xdr:rowOff>
    </xdr:from>
    <xdr:to>
      <xdr:col>36</xdr:col>
      <xdr:colOff>295275</xdr:colOff>
      <xdr:row>56</xdr:row>
      <xdr:rowOff>314325</xdr:rowOff>
    </xdr:to>
    <xdr:sp macro="" textlink="">
      <xdr:nvSpPr>
        <xdr:cNvPr id="16477" name="Text Box 93">
          <a:extLst>
            <a:ext uri="{FF2B5EF4-FFF2-40B4-BE49-F238E27FC236}">
              <a16:creationId xmlns="" xmlns:a16="http://schemas.microsoft.com/office/drawing/2014/main" id="{00000000-0008-0000-0400-00005D400000}"/>
            </a:ext>
          </a:extLst>
        </xdr:cNvPr>
        <xdr:cNvSpPr txBox="1">
          <a:spLocks noChangeArrowheads="1"/>
        </xdr:cNvSpPr>
      </xdr:nvSpPr>
      <xdr:spPr bwMode="auto">
        <a:xfrm>
          <a:off x="20564475" y="21278850"/>
          <a:ext cx="323850" cy="371475"/>
        </a:xfrm>
        <a:prstGeom prst="rect">
          <a:avLst/>
        </a:prstGeom>
        <a:noFill/>
        <a:ln>
          <a:noFill/>
        </a:ln>
      </xdr:spPr>
      <xdr:txBody>
        <a:bodyPr vertOverflow="clip" wrap="square" lIns="36576" tIns="32004" rIns="0" bIns="0" anchor="t" upright="1"/>
        <a:lstStyle/>
        <a:p>
          <a:pPr algn="l" rtl="0">
            <a:defRPr sz="1000"/>
          </a:pPr>
          <a:r>
            <a:rPr lang="ru-RU" sz="12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16</a:t>
          </a:r>
        </a:p>
      </xdr:txBody>
    </xdr:sp>
    <xdr:clientData/>
  </xdr:twoCellAnchor>
  <xdr:twoCellAnchor>
    <xdr:from>
      <xdr:col>34</xdr:col>
      <xdr:colOff>371475</xdr:colOff>
      <xdr:row>55</xdr:row>
      <xdr:rowOff>85724</xdr:rowOff>
    </xdr:from>
    <xdr:to>
      <xdr:col>35</xdr:col>
      <xdr:colOff>247650</xdr:colOff>
      <xdr:row>56</xdr:row>
      <xdr:rowOff>76199</xdr:rowOff>
    </xdr:to>
    <xdr:sp macro="" textlink="">
      <xdr:nvSpPr>
        <xdr:cNvPr id="16478" name="Text Box 94">
          <a:extLst>
            <a:ext uri="{FF2B5EF4-FFF2-40B4-BE49-F238E27FC236}">
              <a16:creationId xmlns="" xmlns:a16="http://schemas.microsoft.com/office/drawing/2014/main" id="{00000000-0008-0000-0400-00005E400000}"/>
            </a:ext>
          </a:extLst>
        </xdr:cNvPr>
        <xdr:cNvSpPr txBox="1">
          <a:spLocks noChangeArrowheads="1"/>
        </xdr:cNvSpPr>
      </xdr:nvSpPr>
      <xdr:spPr bwMode="auto">
        <a:xfrm>
          <a:off x="18278475" y="21135974"/>
          <a:ext cx="323850" cy="371475"/>
        </a:xfrm>
        <a:prstGeom prst="rect">
          <a:avLst/>
        </a:prstGeom>
        <a:noFill/>
        <a:ln>
          <a:noFill/>
        </a:ln>
      </xdr:spPr>
      <xdr:txBody>
        <a:bodyPr vertOverflow="clip" wrap="square" lIns="36576" tIns="32004" rIns="0" bIns="0" anchor="ctr" upright="1"/>
        <a:lstStyle/>
        <a:p>
          <a:pPr algn="l" rtl="0">
            <a:defRPr sz="1000"/>
          </a:pPr>
          <a:r>
            <a:rPr lang="ru-RU" sz="12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30</a:t>
          </a:r>
        </a:p>
      </xdr:txBody>
    </xdr:sp>
    <xdr:clientData/>
  </xdr:twoCellAnchor>
  <xdr:twoCellAnchor>
    <xdr:from>
      <xdr:col>33</xdr:col>
      <xdr:colOff>38100</xdr:colOff>
      <xdr:row>53</xdr:row>
      <xdr:rowOff>342900</xdr:rowOff>
    </xdr:from>
    <xdr:to>
      <xdr:col>33</xdr:col>
      <xdr:colOff>361950</xdr:colOff>
      <xdr:row>54</xdr:row>
      <xdr:rowOff>333375</xdr:rowOff>
    </xdr:to>
    <xdr:sp macro="" textlink="">
      <xdr:nvSpPr>
        <xdr:cNvPr id="16479" name="Text Box 95">
          <a:extLst>
            <a:ext uri="{FF2B5EF4-FFF2-40B4-BE49-F238E27FC236}">
              <a16:creationId xmlns="" xmlns:a16="http://schemas.microsoft.com/office/drawing/2014/main" id="{00000000-0008-0000-0400-00005F400000}"/>
            </a:ext>
          </a:extLst>
        </xdr:cNvPr>
        <xdr:cNvSpPr txBox="1">
          <a:spLocks noChangeArrowheads="1"/>
        </xdr:cNvSpPr>
      </xdr:nvSpPr>
      <xdr:spPr bwMode="auto">
        <a:xfrm>
          <a:off x="19288125" y="20535900"/>
          <a:ext cx="323850" cy="371475"/>
        </a:xfrm>
        <a:prstGeom prst="rect">
          <a:avLst/>
        </a:prstGeom>
        <a:noFill/>
        <a:ln>
          <a:noFill/>
        </a:ln>
      </xdr:spPr>
      <xdr:txBody>
        <a:bodyPr vertOverflow="clip" wrap="square" lIns="36576" tIns="32004" rIns="0" bIns="0" anchor="ctr" upright="1"/>
        <a:lstStyle/>
        <a:p>
          <a:pPr algn="l" rtl="0">
            <a:defRPr sz="1000"/>
          </a:pPr>
          <a:r>
            <a:rPr lang="ru-RU" sz="11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54</a:t>
          </a:r>
        </a:p>
      </xdr:txBody>
    </xdr:sp>
    <xdr:clientData/>
  </xdr:twoCellAnchor>
  <xdr:twoCellAnchor>
    <xdr:from>
      <xdr:col>31</xdr:col>
      <xdr:colOff>228600</xdr:colOff>
      <xdr:row>53</xdr:row>
      <xdr:rowOff>95250</xdr:rowOff>
    </xdr:from>
    <xdr:to>
      <xdr:col>31</xdr:col>
      <xdr:colOff>228600</xdr:colOff>
      <xdr:row>53</xdr:row>
      <xdr:rowOff>342900</xdr:rowOff>
    </xdr:to>
    <xdr:sp macro="" textlink="">
      <xdr:nvSpPr>
        <xdr:cNvPr id="4183" name="Line 96">
          <a:extLst>
            <a:ext uri="{FF2B5EF4-FFF2-40B4-BE49-F238E27FC236}">
              <a16:creationId xmlns="" xmlns:a16="http://schemas.microsoft.com/office/drawing/2014/main" id="{00000000-0008-0000-0400-000057100000}"/>
            </a:ext>
          </a:extLst>
        </xdr:cNvPr>
        <xdr:cNvSpPr>
          <a:spLocks noChangeShapeType="1"/>
        </xdr:cNvSpPr>
      </xdr:nvSpPr>
      <xdr:spPr bwMode="auto">
        <a:xfrm flipV="1">
          <a:off x="18583275" y="20383500"/>
          <a:ext cx="0" cy="247650"/>
        </a:xfrm>
        <a:prstGeom prst="line">
          <a:avLst/>
        </a:prstGeom>
        <a:noFill/>
        <a:ln w="28575">
          <a:solidFill>
            <a:srgbClr val="ED7D31"/>
          </a:solidFill>
          <a:prstDash val="lgDash"/>
          <a:round/>
          <a:headEnd/>
          <a:tailEnd/>
        </a:ln>
      </xdr:spPr>
    </xdr:sp>
    <xdr:clientData/>
  </xdr:twoCellAnchor>
  <xdr:twoCellAnchor>
    <xdr:from>
      <xdr:col>29</xdr:col>
      <xdr:colOff>266700</xdr:colOff>
      <xdr:row>51</xdr:row>
      <xdr:rowOff>200025</xdr:rowOff>
    </xdr:from>
    <xdr:to>
      <xdr:col>34</xdr:col>
      <xdr:colOff>295275</xdr:colOff>
      <xdr:row>53</xdr:row>
      <xdr:rowOff>95250</xdr:rowOff>
    </xdr:to>
    <xdr:sp macro="" textlink="">
      <xdr:nvSpPr>
        <xdr:cNvPr id="16481" name="Rectangle 97">
          <a:extLst>
            <a:ext uri="{FF2B5EF4-FFF2-40B4-BE49-F238E27FC236}">
              <a16:creationId xmlns="" xmlns:a16="http://schemas.microsoft.com/office/drawing/2014/main" id="{00000000-0008-0000-0400-000061400000}"/>
            </a:ext>
          </a:extLst>
        </xdr:cNvPr>
        <xdr:cNvSpPr>
          <a:spLocks noChangeArrowheads="1"/>
        </xdr:cNvSpPr>
      </xdr:nvSpPr>
      <xdr:spPr bwMode="auto">
        <a:xfrm>
          <a:off x="17726025" y="19631025"/>
          <a:ext cx="2266950" cy="657225"/>
        </a:xfrm>
        <a:prstGeom prst="rect">
          <a:avLst/>
        </a:prstGeom>
        <a:solidFill>
          <a:srgbClr val="FFFFFF"/>
        </a:solidFill>
        <a:ln w="2857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32004" rIns="0" bIns="0" anchor="ctr" upright="1"/>
        <a:lstStyle/>
        <a:p>
          <a:pPr algn="ctr" rtl="0">
            <a:defRPr sz="1000"/>
          </a:pPr>
          <a:r>
            <a:rPr lang="ru-RU" sz="16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6</a:t>
          </a:r>
        </a:p>
      </xdr:txBody>
    </xdr:sp>
    <xdr:clientData/>
  </xdr:twoCellAnchor>
  <xdr:twoCellAnchor>
    <xdr:from>
      <xdr:col>29</xdr:col>
      <xdr:colOff>200025</xdr:colOff>
      <xdr:row>47</xdr:row>
      <xdr:rowOff>238125</xdr:rowOff>
    </xdr:from>
    <xdr:to>
      <xdr:col>36</xdr:col>
      <xdr:colOff>19050</xdr:colOff>
      <xdr:row>47</xdr:row>
      <xdr:rowOff>238125</xdr:rowOff>
    </xdr:to>
    <xdr:sp macro="" textlink="">
      <xdr:nvSpPr>
        <xdr:cNvPr id="4185" name="Line 98">
          <a:extLst>
            <a:ext uri="{FF2B5EF4-FFF2-40B4-BE49-F238E27FC236}">
              <a16:creationId xmlns="" xmlns:a16="http://schemas.microsoft.com/office/drawing/2014/main" id="{00000000-0008-0000-0400-000059100000}"/>
            </a:ext>
          </a:extLst>
        </xdr:cNvPr>
        <xdr:cNvSpPr>
          <a:spLocks noChangeShapeType="1"/>
        </xdr:cNvSpPr>
      </xdr:nvSpPr>
      <xdr:spPr bwMode="auto">
        <a:xfrm flipH="1">
          <a:off x="17659350" y="18240375"/>
          <a:ext cx="2952750" cy="0"/>
        </a:xfrm>
        <a:prstGeom prst="line">
          <a:avLst/>
        </a:prstGeom>
        <a:noFill/>
        <a:ln w="28575">
          <a:solidFill>
            <a:srgbClr val="ED7D31"/>
          </a:solidFill>
          <a:round/>
          <a:headEnd/>
          <a:tailEnd/>
        </a:ln>
      </xdr:spPr>
    </xdr:sp>
    <xdr:clientData/>
  </xdr:twoCellAnchor>
  <xdr:twoCellAnchor>
    <xdr:from>
      <xdr:col>33</xdr:col>
      <xdr:colOff>295275</xdr:colOff>
      <xdr:row>47</xdr:row>
      <xdr:rowOff>114300</xdr:rowOff>
    </xdr:from>
    <xdr:to>
      <xdr:col>34</xdr:col>
      <xdr:colOff>361950</xdr:colOff>
      <xdr:row>48</xdr:row>
      <xdr:rowOff>247650</xdr:rowOff>
    </xdr:to>
    <xdr:sp macro="" textlink="">
      <xdr:nvSpPr>
        <xdr:cNvPr id="16483" name="Text Box 99">
          <a:extLst>
            <a:ext uri="{FF2B5EF4-FFF2-40B4-BE49-F238E27FC236}">
              <a16:creationId xmlns="" xmlns:a16="http://schemas.microsoft.com/office/drawing/2014/main" id="{00000000-0008-0000-0400-000063400000}"/>
            </a:ext>
          </a:extLst>
        </xdr:cNvPr>
        <xdr:cNvSpPr txBox="1">
          <a:spLocks noChangeArrowheads="1"/>
        </xdr:cNvSpPr>
      </xdr:nvSpPr>
      <xdr:spPr bwMode="auto">
        <a:xfrm>
          <a:off x="19545300" y="18021300"/>
          <a:ext cx="514350" cy="514350"/>
        </a:xfrm>
        <a:prstGeom prst="rect">
          <a:avLst/>
        </a:prstGeom>
        <a:noFill/>
        <a:ln>
          <a:noFill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ru-RU" sz="16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К</a:t>
          </a:r>
        </a:p>
      </xdr:txBody>
    </xdr:sp>
    <xdr:clientData/>
  </xdr:twoCellAnchor>
  <xdr:twoCellAnchor>
    <xdr:from>
      <xdr:col>40</xdr:col>
      <xdr:colOff>0</xdr:colOff>
      <xdr:row>50</xdr:row>
      <xdr:rowOff>247651</xdr:rowOff>
    </xdr:from>
    <xdr:to>
      <xdr:col>41</xdr:col>
      <xdr:colOff>9525</xdr:colOff>
      <xdr:row>52</xdr:row>
      <xdr:rowOff>114300</xdr:rowOff>
    </xdr:to>
    <xdr:sp macro="" textlink="">
      <xdr:nvSpPr>
        <xdr:cNvPr id="16484" name="Text Box 100">
          <a:extLst>
            <a:ext uri="{FF2B5EF4-FFF2-40B4-BE49-F238E27FC236}">
              <a16:creationId xmlns="" xmlns:a16="http://schemas.microsoft.com/office/drawing/2014/main" id="{00000000-0008-0000-0400-000064400000}"/>
            </a:ext>
          </a:extLst>
        </xdr:cNvPr>
        <xdr:cNvSpPr txBox="1">
          <a:spLocks noChangeArrowheads="1"/>
        </xdr:cNvSpPr>
      </xdr:nvSpPr>
      <xdr:spPr bwMode="auto">
        <a:xfrm>
          <a:off x="20593050" y="19392901"/>
          <a:ext cx="457200" cy="628649"/>
        </a:xfrm>
        <a:prstGeom prst="rect">
          <a:avLst/>
        </a:prstGeom>
        <a:noFill/>
        <a:ln>
          <a:noFill/>
        </a:ln>
      </xdr:spPr>
      <xdr:txBody>
        <a:bodyPr vertOverflow="clip" wrap="square" lIns="36576" tIns="32004" rIns="0" bIns="0" anchor="t" upright="1"/>
        <a:lstStyle/>
        <a:p>
          <a:pPr algn="l" rtl="0">
            <a:defRPr sz="1000"/>
          </a:pPr>
          <a:r>
            <a:rPr lang="ru-RU" sz="16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103</a:t>
          </a:r>
        </a:p>
      </xdr:txBody>
    </xdr:sp>
    <xdr:clientData/>
  </xdr:twoCellAnchor>
  <xdr:twoCellAnchor>
    <xdr:from>
      <xdr:col>29</xdr:col>
      <xdr:colOff>200025</xdr:colOff>
      <xdr:row>47</xdr:row>
      <xdr:rowOff>228600</xdr:rowOff>
    </xdr:from>
    <xdr:to>
      <xdr:col>29</xdr:col>
      <xdr:colOff>200025</xdr:colOff>
      <xdr:row>48</xdr:row>
      <xdr:rowOff>228600</xdr:rowOff>
    </xdr:to>
    <xdr:sp macro="" textlink="">
      <xdr:nvSpPr>
        <xdr:cNvPr id="4188" name="Line 101">
          <a:extLst>
            <a:ext uri="{FF2B5EF4-FFF2-40B4-BE49-F238E27FC236}">
              <a16:creationId xmlns="" xmlns:a16="http://schemas.microsoft.com/office/drawing/2014/main" id="{00000000-0008-0000-0400-00005C100000}"/>
            </a:ext>
          </a:extLst>
        </xdr:cNvPr>
        <xdr:cNvSpPr>
          <a:spLocks noChangeShapeType="1"/>
        </xdr:cNvSpPr>
      </xdr:nvSpPr>
      <xdr:spPr bwMode="auto">
        <a:xfrm>
          <a:off x="17659350" y="18230850"/>
          <a:ext cx="0" cy="381000"/>
        </a:xfrm>
        <a:prstGeom prst="line">
          <a:avLst/>
        </a:prstGeom>
        <a:noFill/>
        <a:ln w="28575">
          <a:solidFill>
            <a:srgbClr val="ED7D31"/>
          </a:solidFill>
          <a:round/>
          <a:headEnd/>
          <a:tailEnd/>
        </a:ln>
      </xdr:spPr>
    </xdr:sp>
    <xdr:clientData/>
  </xdr:twoCellAnchor>
  <xdr:twoCellAnchor>
    <xdr:from>
      <xdr:col>26</xdr:col>
      <xdr:colOff>428625</xdr:colOff>
      <xdr:row>48</xdr:row>
      <xdr:rowOff>228600</xdr:rowOff>
    </xdr:from>
    <xdr:to>
      <xdr:col>29</xdr:col>
      <xdr:colOff>200025</xdr:colOff>
      <xdr:row>48</xdr:row>
      <xdr:rowOff>228600</xdr:rowOff>
    </xdr:to>
    <xdr:sp macro="" textlink="">
      <xdr:nvSpPr>
        <xdr:cNvPr id="4189" name="Line 102">
          <a:extLst>
            <a:ext uri="{FF2B5EF4-FFF2-40B4-BE49-F238E27FC236}">
              <a16:creationId xmlns="" xmlns:a16="http://schemas.microsoft.com/office/drawing/2014/main" id="{00000000-0008-0000-0400-00005D100000}"/>
            </a:ext>
          </a:extLst>
        </xdr:cNvPr>
        <xdr:cNvSpPr>
          <a:spLocks noChangeShapeType="1"/>
        </xdr:cNvSpPr>
      </xdr:nvSpPr>
      <xdr:spPr bwMode="auto">
        <a:xfrm flipH="1">
          <a:off x="16544925" y="18611850"/>
          <a:ext cx="1114425" cy="0"/>
        </a:xfrm>
        <a:prstGeom prst="line">
          <a:avLst/>
        </a:prstGeom>
        <a:noFill/>
        <a:ln w="28575">
          <a:solidFill>
            <a:srgbClr val="ED7D31"/>
          </a:solidFill>
          <a:round/>
          <a:headEnd/>
          <a:tailEnd/>
        </a:ln>
      </xdr:spPr>
    </xdr:sp>
    <xdr:clientData/>
  </xdr:twoCellAnchor>
  <xdr:twoCellAnchor>
    <xdr:from>
      <xdr:col>29</xdr:col>
      <xdr:colOff>190500</xdr:colOff>
      <xdr:row>47</xdr:row>
      <xdr:rowOff>342900</xdr:rowOff>
    </xdr:from>
    <xdr:to>
      <xdr:col>30</xdr:col>
      <xdr:colOff>419100</xdr:colOff>
      <xdr:row>48</xdr:row>
      <xdr:rowOff>333375</xdr:rowOff>
    </xdr:to>
    <xdr:sp macro="" textlink="">
      <xdr:nvSpPr>
        <xdr:cNvPr id="16487" name="Text Box 103">
          <a:extLst>
            <a:ext uri="{FF2B5EF4-FFF2-40B4-BE49-F238E27FC236}">
              <a16:creationId xmlns="" xmlns:a16="http://schemas.microsoft.com/office/drawing/2014/main" id="{00000000-0008-0000-0400-000067400000}"/>
            </a:ext>
          </a:extLst>
        </xdr:cNvPr>
        <xdr:cNvSpPr txBox="1">
          <a:spLocks noChangeArrowheads="1"/>
        </xdr:cNvSpPr>
      </xdr:nvSpPr>
      <xdr:spPr bwMode="auto">
        <a:xfrm>
          <a:off x="17649825" y="18249900"/>
          <a:ext cx="676275" cy="371475"/>
        </a:xfrm>
        <a:prstGeom prst="rect">
          <a:avLst/>
        </a:prstGeom>
        <a:noFill/>
        <a:ln>
          <a:noFill/>
        </a:ln>
      </xdr:spPr>
      <xdr:txBody>
        <a:bodyPr vertOverflow="clip" wrap="square" lIns="36576" tIns="32004" rIns="0" bIns="0" anchor="t" upright="1"/>
        <a:lstStyle/>
        <a:p>
          <a:pPr algn="l" rtl="0">
            <a:defRPr sz="1000"/>
          </a:pPr>
          <a:r>
            <a:rPr lang="ru-RU" sz="16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10</a:t>
          </a:r>
        </a:p>
      </xdr:txBody>
    </xdr:sp>
    <xdr:clientData/>
  </xdr:twoCellAnchor>
  <xdr:twoCellAnchor>
    <xdr:from>
      <xdr:col>28</xdr:col>
      <xdr:colOff>38100</xdr:colOff>
      <xdr:row>47</xdr:row>
      <xdr:rowOff>352425</xdr:rowOff>
    </xdr:from>
    <xdr:to>
      <xdr:col>29</xdr:col>
      <xdr:colOff>266700</xdr:colOff>
      <xdr:row>48</xdr:row>
      <xdr:rowOff>342900</xdr:rowOff>
    </xdr:to>
    <xdr:sp macro="" textlink="">
      <xdr:nvSpPr>
        <xdr:cNvPr id="16488" name="Text Box 104">
          <a:extLst>
            <a:ext uri="{FF2B5EF4-FFF2-40B4-BE49-F238E27FC236}">
              <a16:creationId xmlns="" xmlns:a16="http://schemas.microsoft.com/office/drawing/2014/main" id="{00000000-0008-0000-0400-000068400000}"/>
            </a:ext>
          </a:extLst>
        </xdr:cNvPr>
        <xdr:cNvSpPr txBox="1">
          <a:spLocks noChangeArrowheads="1"/>
        </xdr:cNvSpPr>
      </xdr:nvSpPr>
      <xdr:spPr bwMode="auto">
        <a:xfrm>
          <a:off x="17049750" y="18259425"/>
          <a:ext cx="676275" cy="371475"/>
        </a:xfrm>
        <a:prstGeom prst="rect">
          <a:avLst/>
        </a:prstGeom>
        <a:noFill/>
        <a:ln>
          <a:noFill/>
        </a:ln>
      </xdr:spPr>
      <xdr:txBody>
        <a:bodyPr vertOverflow="clip" wrap="square" lIns="36576" tIns="32004" rIns="0" bIns="0" anchor="t" upright="1"/>
        <a:lstStyle/>
        <a:p>
          <a:pPr algn="l" rtl="0">
            <a:defRPr sz="1000"/>
          </a:pPr>
          <a:r>
            <a:rPr lang="ru-RU" sz="16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25</a:t>
          </a:r>
        </a:p>
      </xdr:txBody>
    </xdr:sp>
    <xdr:clientData/>
  </xdr:twoCellAnchor>
  <xdr:twoCellAnchor>
    <xdr:from>
      <xdr:col>26</xdr:col>
      <xdr:colOff>438150</xdr:colOff>
      <xdr:row>48</xdr:row>
      <xdr:rowOff>228600</xdr:rowOff>
    </xdr:from>
    <xdr:to>
      <xdr:col>26</xdr:col>
      <xdr:colOff>438150</xdr:colOff>
      <xdr:row>50</xdr:row>
      <xdr:rowOff>171450</xdr:rowOff>
    </xdr:to>
    <xdr:sp macro="" textlink="">
      <xdr:nvSpPr>
        <xdr:cNvPr id="4192" name="Line 105">
          <a:extLst>
            <a:ext uri="{FF2B5EF4-FFF2-40B4-BE49-F238E27FC236}">
              <a16:creationId xmlns="" xmlns:a16="http://schemas.microsoft.com/office/drawing/2014/main" id="{00000000-0008-0000-0400-000060100000}"/>
            </a:ext>
          </a:extLst>
        </xdr:cNvPr>
        <xdr:cNvSpPr>
          <a:spLocks noChangeShapeType="1"/>
        </xdr:cNvSpPr>
      </xdr:nvSpPr>
      <xdr:spPr bwMode="auto">
        <a:xfrm>
          <a:off x="16554450" y="18611850"/>
          <a:ext cx="0" cy="704850"/>
        </a:xfrm>
        <a:prstGeom prst="line">
          <a:avLst/>
        </a:prstGeom>
        <a:noFill/>
        <a:ln w="28575">
          <a:solidFill>
            <a:srgbClr val="ED7D31"/>
          </a:solidFill>
          <a:prstDash val="lgDash"/>
          <a:round/>
          <a:headEnd/>
          <a:tailEnd/>
        </a:ln>
      </xdr:spPr>
    </xdr:sp>
    <xdr:clientData/>
  </xdr:twoCellAnchor>
  <xdr:twoCellAnchor>
    <xdr:from>
      <xdr:col>14</xdr:col>
      <xdr:colOff>371475</xdr:colOff>
      <xdr:row>50</xdr:row>
      <xdr:rowOff>171450</xdr:rowOff>
    </xdr:from>
    <xdr:to>
      <xdr:col>26</xdr:col>
      <xdr:colOff>438150</xdr:colOff>
      <xdr:row>50</xdr:row>
      <xdr:rowOff>171450</xdr:rowOff>
    </xdr:to>
    <xdr:sp macro="" textlink="">
      <xdr:nvSpPr>
        <xdr:cNvPr id="4193" name="Line 106">
          <a:extLst>
            <a:ext uri="{FF2B5EF4-FFF2-40B4-BE49-F238E27FC236}">
              <a16:creationId xmlns="" xmlns:a16="http://schemas.microsoft.com/office/drawing/2014/main" id="{00000000-0008-0000-0400-000061100000}"/>
            </a:ext>
          </a:extLst>
        </xdr:cNvPr>
        <xdr:cNvSpPr>
          <a:spLocks noChangeShapeType="1"/>
        </xdr:cNvSpPr>
      </xdr:nvSpPr>
      <xdr:spPr bwMode="auto">
        <a:xfrm flipH="1">
          <a:off x="11115675" y="19316700"/>
          <a:ext cx="5438775" cy="0"/>
        </a:xfrm>
        <a:prstGeom prst="line">
          <a:avLst/>
        </a:prstGeom>
        <a:noFill/>
        <a:ln w="28575">
          <a:solidFill>
            <a:srgbClr val="ED7D31"/>
          </a:solidFill>
          <a:prstDash val="lgDash"/>
          <a:round/>
          <a:headEnd/>
          <a:tailEnd/>
        </a:ln>
      </xdr:spPr>
    </xdr:sp>
    <xdr:clientData/>
  </xdr:twoCellAnchor>
  <xdr:twoCellAnchor>
    <xdr:from>
      <xdr:col>20</xdr:col>
      <xdr:colOff>76200</xdr:colOff>
      <xdr:row>49</xdr:row>
      <xdr:rowOff>266700</xdr:rowOff>
    </xdr:from>
    <xdr:to>
      <xdr:col>21</xdr:col>
      <xdr:colOff>304800</xdr:colOff>
      <xdr:row>50</xdr:row>
      <xdr:rowOff>257175</xdr:rowOff>
    </xdr:to>
    <xdr:sp macro="" textlink="">
      <xdr:nvSpPr>
        <xdr:cNvPr id="16491" name="Text Box 107">
          <a:extLst>
            <a:ext uri="{FF2B5EF4-FFF2-40B4-BE49-F238E27FC236}">
              <a16:creationId xmlns="" xmlns:a16="http://schemas.microsoft.com/office/drawing/2014/main" id="{00000000-0008-0000-0400-00006B400000}"/>
            </a:ext>
          </a:extLst>
        </xdr:cNvPr>
        <xdr:cNvSpPr txBox="1">
          <a:spLocks noChangeArrowheads="1"/>
        </xdr:cNvSpPr>
      </xdr:nvSpPr>
      <xdr:spPr bwMode="auto">
        <a:xfrm>
          <a:off x="13506450" y="18935700"/>
          <a:ext cx="676275" cy="371475"/>
        </a:xfrm>
        <a:prstGeom prst="rect">
          <a:avLst/>
        </a:prstGeom>
        <a:noFill/>
        <a:ln>
          <a:noFill/>
        </a:ln>
      </xdr:spPr>
      <xdr:txBody>
        <a:bodyPr vertOverflow="clip" wrap="square" lIns="36576" tIns="32004" rIns="0" bIns="0" anchor="t" upright="1"/>
        <a:lstStyle/>
        <a:p>
          <a:pPr algn="l" rtl="0">
            <a:defRPr sz="1000"/>
          </a:pPr>
          <a:r>
            <a:rPr lang="ru-RU" sz="16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120</a:t>
          </a:r>
        </a:p>
      </xdr:txBody>
    </xdr:sp>
    <xdr:clientData/>
  </xdr:twoCellAnchor>
  <xdr:twoCellAnchor>
    <xdr:from>
      <xdr:col>14</xdr:col>
      <xdr:colOff>323850</xdr:colOff>
      <xdr:row>50</xdr:row>
      <xdr:rowOff>171450</xdr:rowOff>
    </xdr:from>
    <xdr:to>
      <xdr:col>14</xdr:col>
      <xdr:colOff>323850</xdr:colOff>
      <xdr:row>57</xdr:row>
      <xdr:rowOff>361950</xdr:rowOff>
    </xdr:to>
    <xdr:sp macro="" textlink="">
      <xdr:nvSpPr>
        <xdr:cNvPr id="4195" name="Line 108">
          <a:extLst>
            <a:ext uri="{FF2B5EF4-FFF2-40B4-BE49-F238E27FC236}">
              <a16:creationId xmlns="" xmlns:a16="http://schemas.microsoft.com/office/drawing/2014/main" id="{00000000-0008-0000-0400-000063100000}"/>
            </a:ext>
          </a:extLst>
        </xdr:cNvPr>
        <xdr:cNvSpPr>
          <a:spLocks noChangeShapeType="1"/>
        </xdr:cNvSpPr>
      </xdr:nvSpPr>
      <xdr:spPr bwMode="auto">
        <a:xfrm flipH="1">
          <a:off x="11068050" y="19316700"/>
          <a:ext cx="0" cy="2857500"/>
        </a:xfrm>
        <a:prstGeom prst="line">
          <a:avLst/>
        </a:prstGeom>
        <a:noFill/>
        <a:ln w="28575">
          <a:solidFill>
            <a:srgbClr val="ED7D31"/>
          </a:solidFill>
          <a:prstDash val="lgDash"/>
          <a:round/>
          <a:headEnd/>
          <a:tailEnd/>
        </a:ln>
      </xdr:spPr>
    </xdr:sp>
    <xdr:clientData/>
  </xdr:twoCellAnchor>
  <xdr:twoCellAnchor>
    <xdr:from>
      <xdr:col>14</xdr:col>
      <xdr:colOff>323850</xdr:colOff>
      <xdr:row>58</xdr:row>
      <xdr:rowOff>0</xdr:rowOff>
    </xdr:from>
    <xdr:to>
      <xdr:col>14</xdr:col>
      <xdr:colOff>323850</xdr:colOff>
      <xdr:row>61</xdr:row>
      <xdr:rowOff>9525</xdr:rowOff>
    </xdr:to>
    <xdr:sp macro="" textlink="">
      <xdr:nvSpPr>
        <xdr:cNvPr id="4196" name="Line 109">
          <a:extLst>
            <a:ext uri="{FF2B5EF4-FFF2-40B4-BE49-F238E27FC236}">
              <a16:creationId xmlns="" xmlns:a16="http://schemas.microsoft.com/office/drawing/2014/main" id="{00000000-0008-0000-0400-000064100000}"/>
            </a:ext>
          </a:extLst>
        </xdr:cNvPr>
        <xdr:cNvSpPr>
          <a:spLocks noChangeShapeType="1"/>
        </xdr:cNvSpPr>
      </xdr:nvSpPr>
      <xdr:spPr bwMode="auto">
        <a:xfrm>
          <a:off x="11068050" y="22193250"/>
          <a:ext cx="0" cy="1152525"/>
        </a:xfrm>
        <a:prstGeom prst="line">
          <a:avLst/>
        </a:prstGeom>
        <a:noFill/>
        <a:ln w="28575">
          <a:solidFill>
            <a:srgbClr val="ED7D31"/>
          </a:solidFill>
          <a:prstDash val="lgDash"/>
          <a:round/>
          <a:headEnd/>
          <a:tailEnd/>
        </a:ln>
      </xdr:spPr>
    </xdr:sp>
    <xdr:clientData/>
  </xdr:twoCellAnchor>
  <xdr:twoCellAnchor>
    <xdr:from>
      <xdr:col>13</xdr:col>
      <xdr:colOff>0</xdr:colOff>
      <xdr:row>61</xdr:row>
      <xdr:rowOff>0</xdr:rowOff>
    </xdr:from>
    <xdr:to>
      <xdr:col>14</xdr:col>
      <xdr:colOff>323850</xdr:colOff>
      <xdr:row>61</xdr:row>
      <xdr:rowOff>0</xdr:rowOff>
    </xdr:to>
    <xdr:sp macro="" textlink="">
      <xdr:nvSpPr>
        <xdr:cNvPr id="4197" name="Line 110">
          <a:extLst>
            <a:ext uri="{FF2B5EF4-FFF2-40B4-BE49-F238E27FC236}">
              <a16:creationId xmlns="" xmlns:a16="http://schemas.microsoft.com/office/drawing/2014/main" id="{00000000-0008-0000-0400-000065100000}"/>
            </a:ext>
          </a:extLst>
        </xdr:cNvPr>
        <xdr:cNvSpPr>
          <a:spLocks noChangeShapeType="1"/>
        </xdr:cNvSpPr>
      </xdr:nvSpPr>
      <xdr:spPr bwMode="auto">
        <a:xfrm flipH="1">
          <a:off x="10296525" y="23336250"/>
          <a:ext cx="771525" cy="0"/>
        </a:xfrm>
        <a:prstGeom prst="line">
          <a:avLst/>
        </a:prstGeom>
        <a:noFill/>
        <a:ln w="28575">
          <a:solidFill>
            <a:srgbClr val="ED7D31"/>
          </a:solidFill>
          <a:prstDash val="lgDash"/>
          <a:round/>
          <a:headEnd/>
          <a:tailEnd/>
        </a:ln>
      </xdr:spPr>
    </xdr:sp>
    <xdr:clientData/>
  </xdr:twoCellAnchor>
  <xdr:twoCellAnchor>
    <xdr:from>
      <xdr:col>13</xdr:col>
      <xdr:colOff>295275</xdr:colOff>
      <xdr:row>60</xdr:row>
      <xdr:rowOff>123825</xdr:rowOff>
    </xdr:from>
    <xdr:to>
      <xdr:col>15</xdr:col>
      <xdr:colOff>76200</xdr:colOff>
      <xdr:row>61</xdr:row>
      <xdr:rowOff>114300</xdr:rowOff>
    </xdr:to>
    <xdr:sp macro="" textlink="">
      <xdr:nvSpPr>
        <xdr:cNvPr id="16495" name="Text Box 111">
          <a:extLst>
            <a:ext uri="{FF2B5EF4-FFF2-40B4-BE49-F238E27FC236}">
              <a16:creationId xmlns="" xmlns:a16="http://schemas.microsoft.com/office/drawing/2014/main" id="{00000000-0008-0000-0400-00006F400000}"/>
            </a:ext>
          </a:extLst>
        </xdr:cNvPr>
        <xdr:cNvSpPr txBox="1">
          <a:spLocks noChangeArrowheads="1"/>
        </xdr:cNvSpPr>
      </xdr:nvSpPr>
      <xdr:spPr bwMode="auto">
        <a:xfrm>
          <a:off x="10591800" y="22983825"/>
          <a:ext cx="676275" cy="371475"/>
        </a:xfrm>
        <a:prstGeom prst="rect">
          <a:avLst/>
        </a:prstGeom>
        <a:noFill/>
        <a:ln>
          <a:noFill/>
        </a:ln>
      </xdr:spPr>
      <xdr:txBody>
        <a:bodyPr vertOverflow="clip" wrap="square" lIns="36576" tIns="32004" rIns="0" bIns="0" anchor="t" upright="1"/>
        <a:lstStyle/>
        <a:p>
          <a:pPr algn="l" rtl="0">
            <a:defRPr sz="1000"/>
          </a:pPr>
          <a:r>
            <a:rPr lang="ru-RU" sz="16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18</a:t>
          </a:r>
        </a:p>
      </xdr:txBody>
    </xdr:sp>
    <xdr:clientData/>
  </xdr:twoCellAnchor>
  <xdr:twoCellAnchor>
    <xdr:from>
      <xdr:col>12</xdr:col>
      <xdr:colOff>438150</xdr:colOff>
      <xdr:row>61</xdr:row>
      <xdr:rowOff>0</xdr:rowOff>
    </xdr:from>
    <xdr:to>
      <xdr:col>12</xdr:col>
      <xdr:colOff>438150</xdr:colOff>
      <xdr:row>70</xdr:row>
      <xdr:rowOff>57150</xdr:rowOff>
    </xdr:to>
    <xdr:sp macro="" textlink="">
      <xdr:nvSpPr>
        <xdr:cNvPr id="4199" name="Line 112">
          <a:extLst>
            <a:ext uri="{FF2B5EF4-FFF2-40B4-BE49-F238E27FC236}">
              <a16:creationId xmlns="" xmlns:a16="http://schemas.microsoft.com/office/drawing/2014/main" id="{00000000-0008-0000-0400-000067100000}"/>
            </a:ext>
          </a:extLst>
        </xdr:cNvPr>
        <xdr:cNvSpPr>
          <a:spLocks noChangeShapeType="1"/>
        </xdr:cNvSpPr>
      </xdr:nvSpPr>
      <xdr:spPr bwMode="auto">
        <a:xfrm>
          <a:off x="10287000" y="23336250"/>
          <a:ext cx="0" cy="3486150"/>
        </a:xfrm>
        <a:prstGeom prst="line">
          <a:avLst/>
        </a:prstGeom>
        <a:noFill/>
        <a:ln w="28575">
          <a:solidFill>
            <a:srgbClr val="ED7D31"/>
          </a:solidFill>
          <a:prstDash val="lgDash"/>
          <a:round/>
          <a:headEnd/>
          <a:tailEnd/>
        </a:ln>
      </xdr:spPr>
    </xdr:sp>
    <xdr:clientData/>
  </xdr:twoCellAnchor>
  <xdr:twoCellAnchor>
    <xdr:from>
      <xdr:col>11</xdr:col>
      <xdr:colOff>209550</xdr:colOff>
      <xdr:row>70</xdr:row>
      <xdr:rowOff>57150</xdr:rowOff>
    </xdr:from>
    <xdr:to>
      <xdr:col>12</xdr:col>
      <xdr:colOff>438150</xdr:colOff>
      <xdr:row>70</xdr:row>
      <xdr:rowOff>57150</xdr:rowOff>
    </xdr:to>
    <xdr:sp macro="" textlink="">
      <xdr:nvSpPr>
        <xdr:cNvPr id="4200" name="Line 113">
          <a:extLst>
            <a:ext uri="{FF2B5EF4-FFF2-40B4-BE49-F238E27FC236}">
              <a16:creationId xmlns="" xmlns:a16="http://schemas.microsoft.com/office/drawing/2014/main" id="{00000000-0008-0000-0400-000068100000}"/>
            </a:ext>
          </a:extLst>
        </xdr:cNvPr>
        <xdr:cNvSpPr>
          <a:spLocks noChangeShapeType="1"/>
        </xdr:cNvSpPr>
      </xdr:nvSpPr>
      <xdr:spPr bwMode="auto">
        <a:xfrm flipH="1">
          <a:off x="9610725" y="26822400"/>
          <a:ext cx="676275" cy="0"/>
        </a:xfrm>
        <a:prstGeom prst="line">
          <a:avLst/>
        </a:prstGeom>
        <a:noFill/>
        <a:ln w="28575">
          <a:solidFill>
            <a:srgbClr val="ED7D31"/>
          </a:solidFill>
          <a:prstDash val="lgDash"/>
          <a:round/>
          <a:headEnd/>
          <a:tailEnd/>
        </a:ln>
      </xdr:spPr>
    </xdr:sp>
    <xdr:clientData/>
  </xdr:twoCellAnchor>
  <xdr:twoCellAnchor>
    <xdr:from>
      <xdr:col>8</xdr:col>
      <xdr:colOff>400050</xdr:colOff>
      <xdr:row>68</xdr:row>
      <xdr:rowOff>266700</xdr:rowOff>
    </xdr:from>
    <xdr:to>
      <xdr:col>12</xdr:col>
      <xdr:colOff>104775</xdr:colOff>
      <xdr:row>70</xdr:row>
      <xdr:rowOff>19050</xdr:rowOff>
    </xdr:to>
    <xdr:sp macro="" textlink="">
      <xdr:nvSpPr>
        <xdr:cNvPr id="16498" name="Rectangle 114">
          <a:extLst>
            <a:ext uri="{FF2B5EF4-FFF2-40B4-BE49-F238E27FC236}">
              <a16:creationId xmlns="" xmlns:a16="http://schemas.microsoft.com/office/drawing/2014/main" id="{00000000-0008-0000-0400-000072400000}"/>
            </a:ext>
          </a:extLst>
        </xdr:cNvPr>
        <xdr:cNvSpPr>
          <a:spLocks noChangeArrowheads="1"/>
        </xdr:cNvSpPr>
      </xdr:nvSpPr>
      <xdr:spPr bwMode="auto">
        <a:xfrm>
          <a:off x="8458200" y="26174700"/>
          <a:ext cx="1495425" cy="514350"/>
        </a:xfrm>
        <a:prstGeom prst="rect">
          <a:avLst/>
        </a:prstGeom>
        <a:solidFill>
          <a:srgbClr val="FFFFFF"/>
        </a:solidFill>
        <a:ln w="2857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32004" rIns="0" bIns="0" anchor="ctr" upright="1"/>
        <a:lstStyle/>
        <a:p>
          <a:pPr algn="ctr" rtl="0">
            <a:defRPr sz="1000"/>
          </a:pPr>
          <a:r>
            <a:rPr lang="ru-RU" sz="16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7</a:t>
          </a:r>
        </a:p>
      </xdr:txBody>
    </xdr:sp>
    <xdr:clientData/>
  </xdr:twoCellAnchor>
  <xdr:twoCellAnchor>
    <xdr:from>
      <xdr:col>0</xdr:col>
      <xdr:colOff>0</xdr:colOff>
      <xdr:row>13</xdr:row>
      <xdr:rowOff>66675</xdr:rowOff>
    </xdr:from>
    <xdr:to>
      <xdr:col>1</xdr:col>
      <xdr:colOff>438150</xdr:colOff>
      <xdr:row>14</xdr:row>
      <xdr:rowOff>152400</xdr:rowOff>
    </xdr:to>
    <xdr:sp macro="" textlink="">
      <xdr:nvSpPr>
        <xdr:cNvPr id="16502" name="Text Box 118">
          <a:extLst>
            <a:ext uri="{FF2B5EF4-FFF2-40B4-BE49-F238E27FC236}">
              <a16:creationId xmlns="" xmlns:a16="http://schemas.microsoft.com/office/drawing/2014/main" id="{00000000-0008-0000-0400-000076400000}"/>
            </a:ext>
          </a:extLst>
        </xdr:cNvPr>
        <xdr:cNvSpPr txBox="1">
          <a:spLocks noChangeArrowheads="1"/>
        </xdr:cNvSpPr>
      </xdr:nvSpPr>
      <xdr:spPr bwMode="auto">
        <a:xfrm>
          <a:off x="3924300" y="5019675"/>
          <a:ext cx="1438275" cy="466725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endParaRPr lang="ru-RU" sz="1200" b="0" i="0" u="none" strike="noStrike" baseline="0">
            <a:solidFill>
              <a:srgbClr val="000000"/>
            </a:solidFill>
            <a:latin typeface="Arial Cyr"/>
            <a:cs typeface="Arial Cyr"/>
          </a:endParaRPr>
        </a:p>
      </xdr:txBody>
    </xdr:sp>
    <xdr:clientData/>
  </xdr:twoCellAnchor>
  <xdr:twoCellAnchor>
    <xdr:from>
      <xdr:col>7</xdr:col>
      <xdr:colOff>19050</xdr:colOff>
      <xdr:row>16</xdr:row>
      <xdr:rowOff>228599</xdr:rowOff>
    </xdr:from>
    <xdr:to>
      <xdr:col>16</xdr:col>
      <xdr:colOff>228599</xdr:colOff>
      <xdr:row>16</xdr:row>
      <xdr:rowOff>228600</xdr:rowOff>
    </xdr:to>
    <xdr:sp macro="" textlink="">
      <xdr:nvSpPr>
        <xdr:cNvPr id="4207" name="Line 125">
          <a:extLst>
            <a:ext uri="{FF2B5EF4-FFF2-40B4-BE49-F238E27FC236}">
              <a16:creationId xmlns="" xmlns:a16="http://schemas.microsoft.com/office/drawing/2014/main" id="{00000000-0008-0000-0400-00006F100000}"/>
            </a:ext>
          </a:extLst>
        </xdr:cNvPr>
        <xdr:cNvSpPr>
          <a:spLocks noChangeShapeType="1"/>
        </xdr:cNvSpPr>
      </xdr:nvSpPr>
      <xdr:spPr bwMode="auto">
        <a:xfrm flipH="1">
          <a:off x="3152775" y="6324599"/>
          <a:ext cx="4238624" cy="1"/>
        </a:xfrm>
        <a:prstGeom prst="line">
          <a:avLst/>
        </a:prstGeom>
        <a:noFill/>
        <a:ln w="28575">
          <a:solidFill>
            <a:srgbClr val="C55A11"/>
          </a:solidFill>
          <a:prstDash val="lgDashDot"/>
          <a:round/>
          <a:headEnd/>
          <a:tailEnd/>
        </a:ln>
      </xdr:spPr>
    </xdr:sp>
    <xdr:clientData/>
  </xdr:twoCellAnchor>
  <xdr:twoCellAnchor>
    <xdr:from>
      <xdr:col>16</xdr:col>
      <xdr:colOff>361950</xdr:colOff>
      <xdr:row>16</xdr:row>
      <xdr:rowOff>28575</xdr:rowOff>
    </xdr:from>
    <xdr:to>
      <xdr:col>16</xdr:col>
      <xdr:colOff>361950</xdr:colOff>
      <xdr:row>16</xdr:row>
      <xdr:rowOff>276225</xdr:rowOff>
    </xdr:to>
    <xdr:sp macro="" textlink="">
      <xdr:nvSpPr>
        <xdr:cNvPr id="4208" name="Line 126">
          <a:extLst>
            <a:ext uri="{FF2B5EF4-FFF2-40B4-BE49-F238E27FC236}">
              <a16:creationId xmlns="" xmlns:a16="http://schemas.microsoft.com/office/drawing/2014/main" id="{00000000-0008-0000-0400-000070100000}"/>
            </a:ext>
          </a:extLst>
        </xdr:cNvPr>
        <xdr:cNvSpPr>
          <a:spLocks noChangeShapeType="1"/>
        </xdr:cNvSpPr>
      </xdr:nvSpPr>
      <xdr:spPr bwMode="auto">
        <a:xfrm>
          <a:off x="7524750" y="6124575"/>
          <a:ext cx="0" cy="247650"/>
        </a:xfrm>
        <a:prstGeom prst="line">
          <a:avLst/>
        </a:prstGeom>
        <a:noFill/>
        <a:ln w="28575">
          <a:solidFill>
            <a:srgbClr val="C55A11"/>
          </a:solidFill>
          <a:prstDash val="lgDashDot"/>
          <a:round/>
          <a:headEnd/>
          <a:tailEnd/>
        </a:ln>
      </xdr:spPr>
    </xdr:sp>
    <xdr:clientData/>
  </xdr:twoCellAnchor>
  <xdr:twoCellAnchor>
    <xdr:from>
      <xdr:col>16</xdr:col>
      <xdr:colOff>266700</xdr:colOff>
      <xdr:row>15</xdr:row>
      <xdr:rowOff>352425</xdr:rowOff>
    </xdr:from>
    <xdr:to>
      <xdr:col>20</xdr:col>
      <xdr:colOff>47625</xdr:colOff>
      <xdr:row>15</xdr:row>
      <xdr:rowOff>352425</xdr:rowOff>
    </xdr:to>
    <xdr:sp macro="" textlink="">
      <xdr:nvSpPr>
        <xdr:cNvPr id="4209" name="Line 127">
          <a:extLst>
            <a:ext uri="{FF2B5EF4-FFF2-40B4-BE49-F238E27FC236}">
              <a16:creationId xmlns="" xmlns:a16="http://schemas.microsoft.com/office/drawing/2014/main" id="{00000000-0008-0000-0400-000071100000}"/>
            </a:ext>
          </a:extLst>
        </xdr:cNvPr>
        <xdr:cNvSpPr>
          <a:spLocks noChangeShapeType="1"/>
        </xdr:cNvSpPr>
      </xdr:nvSpPr>
      <xdr:spPr bwMode="auto">
        <a:xfrm flipH="1">
          <a:off x="11906250" y="6067425"/>
          <a:ext cx="1571625" cy="0"/>
        </a:xfrm>
        <a:prstGeom prst="line">
          <a:avLst/>
        </a:prstGeom>
        <a:noFill/>
        <a:ln w="28575">
          <a:solidFill>
            <a:srgbClr val="C55A11"/>
          </a:solidFill>
          <a:prstDash val="lgDashDot"/>
          <a:round/>
          <a:headEnd/>
          <a:tailEnd/>
        </a:ln>
      </xdr:spPr>
    </xdr:sp>
    <xdr:clientData/>
  </xdr:twoCellAnchor>
  <xdr:twoCellAnchor>
    <xdr:from>
      <xdr:col>20</xdr:col>
      <xdr:colOff>66675</xdr:colOff>
      <xdr:row>15</xdr:row>
      <xdr:rowOff>47625</xdr:rowOff>
    </xdr:from>
    <xdr:to>
      <xdr:col>20</xdr:col>
      <xdr:colOff>66675</xdr:colOff>
      <xdr:row>15</xdr:row>
      <xdr:rowOff>352425</xdr:rowOff>
    </xdr:to>
    <xdr:sp macro="" textlink="">
      <xdr:nvSpPr>
        <xdr:cNvPr id="4210" name="Line 128">
          <a:extLst>
            <a:ext uri="{FF2B5EF4-FFF2-40B4-BE49-F238E27FC236}">
              <a16:creationId xmlns="" xmlns:a16="http://schemas.microsoft.com/office/drawing/2014/main" id="{00000000-0008-0000-0400-000072100000}"/>
            </a:ext>
          </a:extLst>
        </xdr:cNvPr>
        <xdr:cNvSpPr>
          <a:spLocks noChangeShapeType="1"/>
        </xdr:cNvSpPr>
      </xdr:nvSpPr>
      <xdr:spPr bwMode="auto">
        <a:xfrm>
          <a:off x="13496925" y="5762625"/>
          <a:ext cx="0" cy="304800"/>
        </a:xfrm>
        <a:prstGeom prst="line">
          <a:avLst/>
        </a:prstGeom>
        <a:noFill/>
        <a:ln w="28575">
          <a:solidFill>
            <a:srgbClr val="C55A11"/>
          </a:solidFill>
          <a:prstDash val="lgDashDot"/>
          <a:round/>
          <a:headEnd/>
          <a:tailEnd/>
        </a:ln>
      </xdr:spPr>
    </xdr:sp>
    <xdr:clientData/>
  </xdr:twoCellAnchor>
  <xdr:twoCellAnchor>
    <xdr:from>
      <xdr:col>20</xdr:col>
      <xdr:colOff>133350</xdr:colOff>
      <xdr:row>15</xdr:row>
      <xdr:rowOff>66675</xdr:rowOff>
    </xdr:from>
    <xdr:to>
      <xdr:col>35</xdr:col>
      <xdr:colOff>57150</xdr:colOff>
      <xdr:row>15</xdr:row>
      <xdr:rowOff>66675</xdr:rowOff>
    </xdr:to>
    <xdr:sp macro="" textlink="">
      <xdr:nvSpPr>
        <xdr:cNvPr id="4211" name="Line 129">
          <a:extLst>
            <a:ext uri="{FF2B5EF4-FFF2-40B4-BE49-F238E27FC236}">
              <a16:creationId xmlns="" xmlns:a16="http://schemas.microsoft.com/office/drawing/2014/main" id="{00000000-0008-0000-0400-000073100000}"/>
            </a:ext>
          </a:extLst>
        </xdr:cNvPr>
        <xdr:cNvSpPr>
          <a:spLocks noChangeShapeType="1"/>
        </xdr:cNvSpPr>
      </xdr:nvSpPr>
      <xdr:spPr bwMode="auto">
        <a:xfrm flipH="1">
          <a:off x="13563600" y="5781675"/>
          <a:ext cx="6638925" cy="0"/>
        </a:xfrm>
        <a:prstGeom prst="line">
          <a:avLst/>
        </a:prstGeom>
        <a:noFill/>
        <a:ln w="28575">
          <a:solidFill>
            <a:srgbClr val="C55A11"/>
          </a:solidFill>
          <a:prstDash val="lgDashDot"/>
          <a:round/>
          <a:headEnd/>
          <a:tailEnd/>
        </a:ln>
      </xdr:spPr>
    </xdr:sp>
    <xdr:clientData/>
  </xdr:twoCellAnchor>
  <xdr:twoCellAnchor>
    <xdr:from>
      <xdr:col>35</xdr:col>
      <xdr:colOff>95250</xdr:colOff>
      <xdr:row>15</xdr:row>
      <xdr:rowOff>57150</xdr:rowOff>
    </xdr:from>
    <xdr:to>
      <xdr:col>35</xdr:col>
      <xdr:colOff>104775</xdr:colOff>
      <xdr:row>20</xdr:row>
      <xdr:rowOff>171450</xdr:rowOff>
    </xdr:to>
    <xdr:sp macro="" textlink="">
      <xdr:nvSpPr>
        <xdr:cNvPr id="4212" name="Line 130">
          <a:extLst>
            <a:ext uri="{FF2B5EF4-FFF2-40B4-BE49-F238E27FC236}">
              <a16:creationId xmlns="" xmlns:a16="http://schemas.microsoft.com/office/drawing/2014/main" id="{00000000-0008-0000-0400-000074100000}"/>
            </a:ext>
          </a:extLst>
        </xdr:cNvPr>
        <xdr:cNvSpPr>
          <a:spLocks noChangeShapeType="1"/>
        </xdr:cNvSpPr>
      </xdr:nvSpPr>
      <xdr:spPr bwMode="auto">
        <a:xfrm flipH="1" flipV="1">
          <a:off x="15763875" y="5772150"/>
          <a:ext cx="9525" cy="2019300"/>
        </a:xfrm>
        <a:prstGeom prst="line">
          <a:avLst/>
        </a:prstGeom>
        <a:noFill/>
        <a:ln w="9525">
          <a:solidFill>
            <a:srgbClr val="C55A11"/>
          </a:solidFill>
          <a:prstDash val="lgDashDot"/>
          <a:round/>
          <a:headEnd/>
          <a:tailEnd/>
        </a:ln>
      </xdr:spPr>
    </xdr:sp>
    <xdr:clientData/>
  </xdr:twoCellAnchor>
  <xdr:twoCellAnchor>
    <xdr:from>
      <xdr:col>35</xdr:col>
      <xdr:colOff>19050</xdr:colOff>
      <xdr:row>20</xdr:row>
      <xdr:rowOff>190500</xdr:rowOff>
    </xdr:from>
    <xdr:to>
      <xdr:col>36</xdr:col>
      <xdr:colOff>390525</xdr:colOff>
      <xdr:row>20</xdr:row>
      <xdr:rowOff>190500</xdr:rowOff>
    </xdr:to>
    <xdr:sp macro="" textlink="">
      <xdr:nvSpPr>
        <xdr:cNvPr id="4213" name="Line 131">
          <a:extLst>
            <a:ext uri="{FF2B5EF4-FFF2-40B4-BE49-F238E27FC236}">
              <a16:creationId xmlns="" xmlns:a16="http://schemas.microsoft.com/office/drawing/2014/main" id="{00000000-0008-0000-0400-000075100000}"/>
            </a:ext>
          </a:extLst>
        </xdr:cNvPr>
        <xdr:cNvSpPr>
          <a:spLocks noChangeShapeType="1"/>
        </xdr:cNvSpPr>
      </xdr:nvSpPr>
      <xdr:spPr bwMode="auto">
        <a:xfrm flipH="1" flipV="1">
          <a:off x="20164425" y="7810500"/>
          <a:ext cx="819150" cy="0"/>
        </a:xfrm>
        <a:prstGeom prst="line">
          <a:avLst/>
        </a:prstGeom>
        <a:noFill/>
        <a:ln w="28575">
          <a:solidFill>
            <a:srgbClr val="ED7D31"/>
          </a:solidFill>
          <a:round/>
          <a:headEnd/>
          <a:tailEnd/>
        </a:ln>
      </xdr:spPr>
    </xdr:sp>
    <xdr:clientData/>
  </xdr:twoCellAnchor>
  <xdr:twoCellAnchor>
    <xdr:from>
      <xdr:col>36</xdr:col>
      <xdr:colOff>390525</xdr:colOff>
      <xdr:row>20</xdr:row>
      <xdr:rowOff>161925</xdr:rowOff>
    </xdr:from>
    <xdr:to>
      <xdr:col>36</xdr:col>
      <xdr:colOff>409575</xdr:colOff>
      <xdr:row>25</xdr:row>
      <xdr:rowOff>314325</xdr:rowOff>
    </xdr:to>
    <xdr:sp macro="" textlink="">
      <xdr:nvSpPr>
        <xdr:cNvPr id="4214" name="Line 132">
          <a:extLst>
            <a:ext uri="{FF2B5EF4-FFF2-40B4-BE49-F238E27FC236}">
              <a16:creationId xmlns="" xmlns:a16="http://schemas.microsoft.com/office/drawing/2014/main" id="{00000000-0008-0000-0400-000076100000}"/>
            </a:ext>
          </a:extLst>
        </xdr:cNvPr>
        <xdr:cNvSpPr>
          <a:spLocks noChangeShapeType="1"/>
        </xdr:cNvSpPr>
      </xdr:nvSpPr>
      <xdr:spPr bwMode="auto">
        <a:xfrm flipH="1" flipV="1">
          <a:off x="20983575" y="7781925"/>
          <a:ext cx="19050" cy="2057400"/>
        </a:xfrm>
        <a:prstGeom prst="line">
          <a:avLst/>
        </a:prstGeom>
        <a:noFill/>
        <a:ln w="28575">
          <a:solidFill>
            <a:srgbClr val="ED7D31"/>
          </a:solidFill>
          <a:prstDash val="lgDashDot"/>
          <a:round/>
          <a:headEnd/>
          <a:tailEnd/>
        </a:ln>
      </xdr:spPr>
    </xdr:sp>
    <xdr:clientData/>
  </xdr:twoCellAnchor>
  <xdr:twoCellAnchor>
    <xdr:from>
      <xdr:col>35</xdr:col>
      <xdr:colOff>438150</xdr:colOff>
      <xdr:row>26</xdr:row>
      <xdr:rowOff>0</xdr:rowOff>
    </xdr:from>
    <xdr:to>
      <xdr:col>37</xdr:col>
      <xdr:colOff>19050</xdr:colOff>
      <xdr:row>26</xdr:row>
      <xdr:rowOff>0</xdr:rowOff>
    </xdr:to>
    <xdr:sp macro="" textlink="">
      <xdr:nvSpPr>
        <xdr:cNvPr id="4215" name="Line 133">
          <a:extLst>
            <a:ext uri="{FF2B5EF4-FFF2-40B4-BE49-F238E27FC236}">
              <a16:creationId xmlns="" xmlns:a16="http://schemas.microsoft.com/office/drawing/2014/main" id="{00000000-0008-0000-0400-000077100000}"/>
            </a:ext>
          </a:extLst>
        </xdr:cNvPr>
        <xdr:cNvSpPr>
          <a:spLocks noChangeShapeType="1"/>
        </xdr:cNvSpPr>
      </xdr:nvSpPr>
      <xdr:spPr bwMode="auto">
        <a:xfrm flipH="1">
          <a:off x="20583525" y="9906000"/>
          <a:ext cx="476250" cy="0"/>
        </a:xfrm>
        <a:prstGeom prst="line">
          <a:avLst/>
        </a:prstGeom>
        <a:noFill/>
        <a:ln w="9525">
          <a:solidFill>
            <a:srgbClr val="ED7D31"/>
          </a:solidFill>
          <a:round/>
          <a:headEnd/>
          <a:tailEnd/>
        </a:ln>
      </xdr:spPr>
    </xdr:sp>
    <xdr:clientData/>
  </xdr:twoCellAnchor>
  <xdr:twoCellAnchor>
    <xdr:from>
      <xdr:col>35</xdr:col>
      <xdr:colOff>381000</xdr:colOff>
      <xdr:row>25</xdr:row>
      <xdr:rowOff>314325</xdr:rowOff>
    </xdr:from>
    <xdr:to>
      <xdr:col>36</xdr:col>
      <xdr:colOff>400050</xdr:colOff>
      <xdr:row>25</xdr:row>
      <xdr:rowOff>314325</xdr:rowOff>
    </xdr:to>
    <xdr:sp macro="" textlink="">
      <xdr:nvSpPr>
        <xdr:cNvPr id="4216" name="Line 134">
          <a:extLst>
            <a:ext uri="{FF2B5EF4-FFF2-40B4-BE49-F238E27FC236}">
              <a16:creationId xmlns="" xmlns:a16="http://schemas.microsoft.com/office/drawing/2014/main" id="{00000000-0008-0000-0400-000078100000}"/>
            </a:ext>
          </a:extLst>
        </xdr:cNvPr>
        <xdr:cNvSpPr>
          <a:spLocks noChangeShapeType="1"/>
        </xdr:cNvSpPr>
      </xdr:nvSpPr>
      <xdr:spPr bwMode="auto">
        <a:xfrm flipH="1">
          <a:off x="16049625" y="9839325"/>
          <a:ext cx="466725" cy="0"/>
        </a:xfrm>
        <a:prstGeom prst="line">
          <a:avLst/>
        </a:prstGeom>
        <a:noFill/>
        <a:ln w="28575">
          <a:solidFill>
            <a:srgbClr val="ED7D31"/>
          </a:solidFill>
          <a:round/>
          <a:headEnd/>
          <a:tailEnd/>
        </a:ln>
      </xdr:spPr>
    </xdr:sp>
    <xdr:clientData/>
  </xdr:twoCellAnchor>
  <xdr:twoCellAnchor>
    <xdr:from>
      <xdr:col>35</xdr:col>
      <xdr:colOff>371475</xdr:colOff>
      <xdr:row>25</xdr:row>
      <xdr:rowOff>266699</xdr:rowOff>
    </xdr:from>
    <xdr:to>
      <xdr:col>35</xdr:col>
      <xdr:colOff>390525</xdr:colOff>
      <xdr:row>33</xdr:row>
      <xdr:rowOff>104774</xdr:rowOff>
    </xdr:to>
    <xdr:sp macro="" textlink="">
      <xdr:nvSpPr>
        <xdr:cNvPr id="4217" name="Line 135">
          <a:extLst>
            <a:ext uri="{FF2B5EF4-FFF2-40B4-BE49-F238E27FC236}">
              <a16:creationId xmlns="" xmlns:a16="http://schemas.microsoft.com/office/drawing/2014/main" id="{00000000-0008-0000-0400-000079100000}"/>
            </a:ext>
          </a:extLst>
        </xdr:cNvPr>
        <xdr:cNvSpPr>
          <a:spLocks noChangeShapeType="1"/>
        </xdr:cNvSpPr>
      </xdr:nvSpPr>
      <xdr:spPr bwMode="auto">
        <a:xfrm flipH="1" flipV="1">
          <a:off x="16040100" y="9791699"/>
          <a:ext cx="19050" cy="2981325"/>
        </a:xfrm>
        <a:prstGeom prst="line">
          <a:avLst/>
        </a:prstGeom>
        <a:noFill/>
        <a:ln w="28575">
          <a:solidFill>
            <a:srgbClr val="ED7D31"/>
          </a:solidFill>
          <a:prstDash val="lgDashDot"/>
          <a:round/>
          <a:headEnd/>
          <a:tailEnd/>
        </a:ln>
      </xdr:spPr>
    </xdr:sp>
    <xdr:clientData/>
  </xdr:twoCellAnchor>
  <xdr:twoCellAnchor>
    <xdr:from>
      <xdr:col>35</xdr:col>
      <xdr:colOff>363681</xdr:colOff>
      <xdr:row>33</xdr:row>
      <xdr:rowOff>244186</xdr:rowOff>
    </xdr:from>
    <xdr:to>
      <xdr:col>35</xdr:col>
      <xdr:colOff>363681</xdr:colOff>
      <xdr:row>44</xdr:row>
      <xdr:rowOff>177511</xdr:rowOff>
    </xdr:to>
    <xdr:sp macro="" textlink="">
      <xdr:nvSpPr>
        <xdr:cNvPr id="4220" name="Line 138">
          <a:extLst>
            <a:ext uri="{FF2B5EF4-FFF2-40B4-BE49-F238E27FC236}">
              <a16:creationId xmlns="" xmlns:a16="http://schemas.microsoft.com/office/drawing/2014/main" id="{00000000-0008-0000-0400-00007C100000}"/>
            </a:ext>
          </a:extLst>
        </xdr:cNvPr>
        <xdr:cNvSpPr>
          <a:spLocks noChangeShapeType="1"/>
        </xdr:cNvSpPr>
      </xdr:nvSpPr>
      <xdr:spPr bwMode="auto">
        <a:xfrm>
          <a:off x="16123226" y="12921095"/>
          <a:ext cx="0" cy="4124325"/>
        </a:xfrm>
        <a:prstGeom prst="line">
          <a:avLst/>
        </a:prstGeom>
        <a:noFill/>
        <a:ln w="34925">
          <a:solidFill>
            <a:schemeClr val="accent5">
              <a:lumMod val="75000"/>
            </a:schemeClr>
          </a:solidFill>
          <a:prstDash val="lgDashDot"/>
          <a:round/>
          <a:headEnd/>
          <a:tailEnd/>
        </a:ln>
      </xdr:spPr>
    </xdr:sp>
    <xdr:clientData/>
  </xdr:twoCellAnchor>
  <xdr:twoCellAnchor>
    <xdr:from>
      <xdr:col>36</xdr:col>
      <xdr:colOff>0</xdr:colOff>
      <xdr:row>33</xdr:row>
      <xdr:rowOff>247650</xdr:rowOff>
    </xdr:from>
    <xdr:to>
      <xdr:col>38</xdr:col>
      <xdr:colOff>0</xdr:colOff>
      <xdr:row>33</xdr:row>
      <xdr:rowOff>247650</xdr:rowOff>
    </xdr:to>
    <xdr:sp macro="" textlink="">
      <xdr:nvSpPr>
        <xdr:cNvPr id="4222" name="Line 140">
          <a:extLst>
            <a:ext uri="{FF2B5EF4-FFF2-40B4-BE49-F238E27FC236}">
              <a16:creationId xmlns="" xmlns:a16="http://schemas.microsoft.com/office/drawing/2014/main" id="{00000000-0008-0000-0400-00007E100000}"/>
            </a:ext>
          </a:extLst>
        </xdr:cNvPr>
        <xdr:cNvSpPr>
          <a:spLocks noChangeShapeType="1"/>
        </xdr:cNvSpPr>
      </xdr:nvSpPr>
      <xdr:spPr bwMode="auto">
        <a:xfrm flipH="1">
          <a:off x="20593050" y="12915900"/>
          <a:ext cx="895350" cy="0"/>
        </a:xfrm>
        <a:prstGeom prst="line">
          <a:avLst/>
        </a:prstGeom>
        <a:noFill/>
        <a:ln w="28575">
          <a:solidFill>
            <a:srgbClr val="000000"/>
          </a:solidFill>
          <a:prstDash val="lgDashDot"/>
          <a:round/>
          <a:headEnd/>
          <a:tailEnd/>
        </a:ln>
      </xdr:spPr>
    </xdr:sp>
    <xdr:clientData/>
  </xdr:twoCellAnchor>
  <xdr:twoCellAnchor>
    <xdr:from>
      <xdr:col>37</xdr:col>
      <xdr:colOff>428625</xdr:colOff>
      <xdr:row>33</xdr:row>
      <xdr:rowOff>247650</xdr:rowOff>
    </xdr:from>
    <xdr:to>
      <xdr:col>39</xdr:col>
      <xdr:colOff>76200</xdr:colOff>
      <xdr:row>33</xdr:row>
      <xdr:rowOff>247650</xdr:rowOff>
    </xdr:to>
    <xdr:sp macro="" textlink="">
      <xdr:nvSpPr>
        <xdr:cNvPr id="4223" name="Line 141">
          <a:extLst>
            <a:ext uri="{FF2B5EF4-FFF2-40B4-BE49-F238E27FC236}">
              <a16:creationId xmlns="" xmlns:a16="http://schemas.microsoft.com/office/drawing/2014/main" id="{00000000-0008-0000-0400-00007F100000}"/>
            </a:ext>
          </a:extLst>
        </xdr:cNvPr>
        <xdr:cNvSpPr>
          <a:spLocks noChangeShapeType="1"/>
        </xdr:cNvSpPr>
      </xdr:nvSpPr>
      <xdr:spPr bwMode="auto">
        <a:xfrm flipH="1">
          <a:off x="21469350" y="12915900"/>
          <a:ext cx="542925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39</xdr:col>
      <xdr:colOff>0</xdr:colOff>
      <xdr:row>32</xdr:row>
      <xdr:rowOff>276225</xdr:rowOff>
    </xdr:from>
    <xdr:to>
      <xdr:col>42</xdr:col>
      <xdr:colOff>152400</xdr:colOff>
      <xdr:row>34</xdr:row>
      <xdr:rowOff>95250</xdr:rowOff>
    </xdr:to>
    <xdr:sp macro="" textlink="">
      <xdr:nvSpPr>
        <xdr:cNvPr id="4224" name="Rectangle 1">
          <a:extLst>
            <a:ext uri="{FF2B5EF4-FFF2-40B4-BE49-F238E27FC236}">
              <a16:creationId xmlns="" xmlns:a16="http://schemas.microsoft.com/office/drawing/2014/main" id="{00000000-0008-0000-0400-000080100000}"/>
            </a:ext>
          </a:extLst>
        </xdr:cNvPr>
        <xdr:cNvSpPr>
          <a:spLocks noChangeArrowheads="1"/>
        </xdr:cNvSpPr>
      </xdr:nvSpPr>
      <xdr:spPr bwMode="auto">
        <a:xfrm>
          <a:off x="21936075" y="12468225"/>
          <a:ext cx="1495425" cy="581025"/>
        </a:xfrm>
        <a:prstGeom prst="rect">
          <a:avLst/>
        </a:prstGeom>
        <a:solidFill>
          <a:srgbClr val="FFFFFF"/>
        </a:solidFill>
        <a:ln w="2857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45720" tIns="36576" rIns="45720" bIns="0" anchor="t" upright="1"/>
        <a:lstStyle/>
        <a:p>
          <a:pPr algn="ctr" rtl="0">
            <a:defRPr sz="1000"/>
          </a:pPr>
          <a:r>
            <a:rPr lang="ru-RU" sz="1800" b="1" i="0" u="none" strike="noStrike" baseline="0">
              <a:solidFill>
                <a:srgbClr val="000000"/>
              </a:solidFill>
              <a:latin typeface="Arial Cyr"/>
              <a:cs typeface="Arial Cyr"/>
            </a:rPr>
            <a:t>котельная №6</a:t>
          </a:r>
        </a:p>
      </xdr:txBody>
    </xdr:sp>
    <xdr:clientData/>
  </xdr:twoCellAnchor>
  <xdr:twoCellAnchor>
    <xdr:from>
      <xdr:col>35</xdr:col>
      <xdr:colOff>123825</xdr:colOff>
      <xdr:row>1</xdr:row>
      <xdr:rowOff>104775</xdr:rowOff>
    </xdr:from>
    <xdr:to>
      <xdr:col>35</xdr:col>
      <xdr:colOff>142875</xdr:colOff>
      <xdr:row>47</xdr:row>
      <xdr:rowOff>114300</xdr:rowOff>
    </xdr:to>
    <xdr:sp macro="" textlink="">
      <xdr:nvSpPr>
        <xdr:cNvPr id="4226" name="Line 143">
          <a:extLst>
            <a:ext uri="{FF2B5EF4-FFF2-40B4-BE49-F238E27FC236}">
              <a16:creationId xmlns="" xmlns:a16="http://schemas.microsoft.com/office/drawing/2014/main" id="{00000000-0008-0000-0400-000082100000}"/>
            </a:ext>
          </a:extLst>
        </xdr:cNvPr>
        <xdr:cNvSpPr>
          <a:spLocks noChangeShapeType="1"/>
        </xdr:cNvSpPr>
      </xdr:nvSpPr>
      <xdr:spPr bwMode="auto">
        <a:xfrm>
          <a:off x="15840075" y="485775"/>
          <a:ext cx="19050" cy="17630775"/>
        </a:xfrm>
        <a:prstGeom prst="line">
          <a:avLst/>
        </a:prstGeom>
        <a:noFill/>
        <a:ln w="76200" cmpd="tri">
          <a:solidFill>
            <a:srgbClr val="A5A5A5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47</xdr:row>
      <xdr:rowOff>0</xdr:rowOff>
    </xdr:from>
    <xdr:to>
      <xdr:col>41</xdr:col>
      <xdr:colOff>171450</xdr:colOff>
      <xdr:row>47</xdr:row>
      <xdr:rowOff>28575</xdr:rowOff>
    </xdr:to>
    <xdr:sp macro="" textlink="">
      <xdr:nvSpPr>
        <xdr:cNvPr id="4227" name="Line 144">
          <a:extLst>
            <a:ext uri="{FF2B5EF4-FFF2-40B4-BE49-F238E27FC236}">
              <a16:creationId xmlns="" xmlns:a16="http://schemas.microsoft.com/office/drawing/2014/main" id="{00000000-0008-0000-0400-000083100000}"/>
            </a:ext>
          </a:extLst>
        </xdr:cNvPr>
        <xdr:cNvSpPr>
          <a:spLocks noChangeShapeType="1"/>
        </xdr:cNvSpPr>
      </xdr:nvSpPr>
      <xdr:spPr bwMode="auto">
        <a:xfrm>
          <a:off x="9848850" y="18002250"/>
          <a:ext cx="13154025" cy="28575"/>
        </a:xfrm>
        <a:prstGeom prst="line">
          <a:avLst/>
        </a:prstGeom>
        <a:noFill/>
        <a:ln w="76200" cmpd="tri">
          <a:solidFill>
            <a:srgbClr val="969696"/>
          </a:solidFill>
          <a:round/>
          <a:headEnd/>
          <a:tailEnd/>
        </a:ln>
      </xdr:spPr>
    </xdr:sp>
    <xdr:clientData/>
  </xdr:twoCellAnchor>
  <xdr:twoCellAnchor>
    <xdr:from>
      <xdr:col>36</xdr:col>
      <xdr:colOff>38100</xdr:colOff>
      <xdr:row>45</xdr:row>
      <xdr:rowOff>219075</xdr:rowOff>
    </xdr:from>
    <xdr:to>
      <xdr:col>37</xdr:col>
      <xdr:colOff>266700</xdr:colOff>
      <xdr:row>46</xdr:row>
      <xdr:rowOff>209550</xdr:rowOff>
    </xdr:to>
    <xdr:sp macro="" textlink="">
      <xdr:nvSpPr>
        <xdr:cNvPr id="16529" name="Text Box 145">
          <a:extLst>
            <a:ext uri="{FF2B5EF4-FFF2-40B4-BE49-F238E27FC236}">
              <a16:creationId xmlns="" xmlns:a16="http://schemas.microsoft.com/office/drawing/2014/main" id="{00000000-0008-0000-0400-000091400000}"/>
            </a:ext>
          </a:extLst>
        </xdr:cNvPr>
        <xdr:cNvSpPr txBox="1">
          <a:spLocks noChangeArrowheads="1"/>
        </xdr:cNvSpPr>
      </xdr:nvSpPr>
      <xdr:spPr bwMode="auto">
        <a:xfrm>
          <a:off x="20631150" y="17364075"/>
          <a:ext cx="676275" cy="371475"/>
        </a:xfrm>
        <a:prstGeom prst="rect">
          <a:avLst/>
        </a:prstGeom>
        <a:noFill/>
        <a:ln>
          <a:noFill/>
        </a:ln>
      </xdr:spPr>
      <xdr:txBody>
        <a:bodyPr vertOverflow="clip" wrap="square" lIns="36576" tIns="32004" rIns="0" bIns="0" anchor="t" upright="1"/>
        <a:lstStyle/>
        <a:p>
          <a:pPr algn="l" rtl="0">
            <a:defRPr sz="1000"/>
          </a:pPr>
          <a:r>
            <a:rPr lang="ru-RU" sz="16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30</a:t>
          </a:r>
        </a:p>
      </xdr:txBody>
    </xdr:sp>
    <xdr:clientData/>
  </xdr:twoCellAnchor>
  <xdr:twoCellAnchor>
    <xdr:from>
      <xdr:col>7</xdr:col>
      <xdr:colOff>409575</xdr:colOff>
      <xdr:row>16</xdr:row>
      <xdr:rowOff>142874</xdr:rowOff>
    </xdr:from>
    <xdr:to>
      <xdr:col>8</xdr:col>
      <xdr:colOff>19050</xdr:colOff>
      <xdr:row>16</xdr:row>
      <xdr:rowOff>209550</xdr:rowOff>
    </xdr:to>
    <xdr:sp macro="" textlink="">
      <xdr:nvSpPr>
        <xdr:cNvPr id="4231" name="Line 152">
          <a:extLst>
            <a:ext uri="{FF2B5EF4-FFF2-40B4-BE49-F238E27FC236}">
              <a16:creationId xmlns="" xmlns:a16="http://schemas.microsoft.com/office/drawing/2014/main" id="{00000000-0008-0000-0400-000087100000}"/>
            </a:ext>
          </a:extLst>
        </xdr:cNvPr>
        <xdr:cNvSpPr>
          <a:spLocks noChangeShapeType="1"/>
        </xdr:cNvSpPr>
      </xdr:nvSpPr>
      <xdr:spPr bwMode="auto">
        <a:xfrm flipV="1">
          <a:off x="6229350" y="6238874"/>
          <a:ext cx="57150" cy="66676"/>
        </a:xfrm>
        <a:prstGeom prst="line">
          <a:avLst/>
        </a:prstGeom>
        <a:noFill/>
        <a:ln w="571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419100</xdr:colOff>
      <xdr:row>16</xdr:row>
      <xdr:rowOff>238126</xdr:rowOff>
    </xdr:from>
    <xdr:to>
      <xdr:col>7</xdr:col>
      <xdr:colOff>428625</xdr:colOff>
      <xdr:row>17</xdr:row>
      <xdr:rowOff>142876</xdr:rowOff>
    </xdr:to>
    <xdr:sp macro="" textlink="">
      <xdr:nvSpPr>
        <xdr:cNvPr id="16537" name="Text Box 153">
          <a:extLst>
            <a:ext uri="{FF2B5EF4-FFF2-40B4-BE49-F238E27FC236}">
              <a16:creationId xmlns="" xmlns:a16="http://schemas.microsoft.com/office/drawing/2014/main" id="{00000000-0008-0000-0400-000099400000}"/>
            </a:ext>
          </a:extLst>
        </xdr:cNvPr>
        <xdr:cNvSpPr txBox="1">
          <a:spLocks noChangeArrowheads="1"/>
        </xdr:cNvSpPr>
      </xdr:nvSpPr>
      <xdr:spPr bwMode="auto">
        <a:xfrm>
          <a:off x="5791200" y="6334126"/>
          <a:ext cx="457200" cy="285750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ru-RU" sz="14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13</a:t>
          </a:r>
        </a:p>
      </xdr:txBody>
    </xdr:sp>
    <xdr:clientData/>
  </xdr:twoCellAnchor>
  <xdr:twoCellAnchor>
    <xdr:from>
      <xdr:col>17</xdr:col>
      <xdr:colOff>104775</xdr:colOff>
      <xdr:row>17</xdr:row>
      <xdr:rowOff>0</xdr:rowOff>
    </xdr:from>
    <xdr:to>
      <xdr:col>19</xdr:col>
      <xdr:colOff>352425</xdr:colOff>
      <xdr:row>18</xdr:row>
      <xdr:rowOff>95250</xdr:rowOff>
    </xdr:to>
    <xdr:sp macro="" textlink="">
      <xdr:nvSpPr>
        <xdr:cNvPr id="4234" name="Text Box 155">
          <a:extLst>
            <a:ext uri="{FF2B5EF4-FFF2-40B4-BE49-F238E27FC236}">
              <a16:creationId xmlns="" xmlns:a16="http://schemas.microsoft.com/office/drawing/2014/main" id="{00000000-0008-0000-0400-00008A100000}"/>
            </a:ext>
          </a:extLst>
        </xdr:cNvPr>
        <xdr:cNvSpPr txBox="1">
          <a:spLocks noChangeArrowheads="1"/>
        </xdr:cNvSpPr>
      </xdr:nvSpPr>
      <xdr:spPr bwMode="auto">
        <a:xfrm>
          <a:off x="12192000" y="6477000"/>
          <a:ext cx="1143000" cy="476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ru-RU" sz="1200" b="1" i="0" u="none" strike="noStrike" baseline="0">
              <a:solidFill>
                <a:srgbClr val="000000"/>
              </a:solidFill>
              <a:latin typeface="Arial Cyr"/>
              <a:cs typeface="Arial Cyr"/>
            </a:rPr>
            <a:t>Зад.Ду50-2</a:t>
          </a:r>
        </a:p>
        <a:p>
          <a:pPr algn="ctr" rtl="0">
            <a:defRPr sz="1000"/>
          </a:pPr>
          <a:r>
            <a:rPr lang="ru-RU" sz="1200" b="1" i="0" u="none" strike="noStrike" baseline="0">
              <a:solidFill>
                <a:srgbClr val="000000"/>
              </a:solidFill>
              <a:latin typeface="Arial Cyr"/>
              <a:cs typeface="Arial Cyr"/>
            </a:rPr>
            <a:t>Вен Ду40</a:t>
          </a:r>
          <a:r>
            <a:rPr lang="ru-RU" sz="12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-2</a:t>
          </a:r>
        </a:p>
        <a:p>
          <a:pPr algn="ctr" rtl="0">
            <a:defRPr sz="1000"/>
          </a:pPr>
          <a:endParaRPr lang="ru-RU" sz="1200" b="0" i="0" u="none" strike="noStrike" baseline="0">
            <a:solidFill>
              <a:srgbClr val="000000"/>
            </a:solidFill>
            <a:latin typeface="Arial Cyr"/>
            <a:cs typeface="Arial Cyr"/>
          </a:endParaRPr>
        </a:p>
      </xdr:txBody>
    </xdr:sp>
    <xdr:clientData/>
  </xdr:twoCellAnchor>
  <xdr:twoCellAnchor>
    <xdr:from>
      <xdr:col>22</xdr:col>
      <xdr:colOff>276225</xdr:colOff>
      <xdr:row>16</xdr:row>
      <xdr:rowOff>276225</xdr:rowOff>
    </xdr:from>
    <xdr:to>
      <xdr:col>24</xdr:col>
      <xdr:colOff>57150</xdr:colOff>
      <xdr:row>17</xdr:row>
      <xdr:rowOff>304800</xdr:rowOff>
    </xdr:to>
    <xdr:sp macro="" textlink="">
      <xdr:nvSpPr>
        <xdr:cNvPr id="16540" name="Text Box 156">
          <a:extLst>
            <a:ext uri="{FF2B5EF4-FFF2-40B4-BE49-F238E27FC236}">
              <a16:creationId xmlns="" xmlns:a16="http://schemas.microsoft.com/office/drawing/2014/main" id="{00000000-0008-0000-0400-00009C400000}"/>
            </a:ext>
          </a:extLst>
        </xdr:cNvPr>
        <xdr:cNvSpPr txBox="1">
          <a:spLocks noChangeArrowheads="1"/>
        </xdr:cNvSpPr>
      </xdr:nvSpPr>
      <xdr:spPr bwMode="auto">
        <a:xfrm>
          <a:off x="14601825" y="6372225"/>
          <a:ext cx="676275" cy="409575"/>
        </a:xfrm>
        <a:prstGeom prst="rect">
          <a:avLst/>
        </a:prstGeom>
        <a:noFill/>
        <a:ln>
          <a:noFill/>
        </a:ln>
      </xdr:spPr>
      <xdr:txBody>
        <a:bodyPr vertOverflow="clip" wrap="square" lIns="36576" tIns="32004" rIns="0" bIns="0" anchor="t" upright="1"/>
        <a:lstStyle/>
        <a:p>
          <a:pPr algn="l" rtl="0">
            <a:defRPr sz="1000"/>
          </a:pPr>
          <a:endParaRPr lang="ru-RU" sz="1600" b="0" i="0" u="none" strike="noStrike" baseline="0">
            <a:solidFill>
              <a:srgbClr val="000000"/>
            </a:solidFill>
            <a:latin typeface="Arial Cyr"/>
            <a:cs typeface="Arial Cyr"/>
          </a:endParaRPr>
        </a:p>
      </xdr:txBody>
    </xdr:sp>
    <xdr:clientData/>
  </xdr:twoCellAnchor>
  <xdr:twoCellAnchor>
    <xdr:from>
      <xdr:col>22</xdr:col>
      <xdr:colOff>171450</xdr:colOff>
      <xdr:row>14</xdr:row>
      <xdr:rowOff>371474</xdr:rowOff>
    </xdr:from>
    <xdr:to>
      <xdr:col>22</xdr:col>
      <xdr:colOff>266700</xdr:colOff>
      <xdr:row>15</xdr:row>
      <xdr:rowOff>104774</xdr:rowOff>
    </xdr:to>
    <xdr:sp macro="" textlink="">
      <xdr:nvSpPr>
        <xdr:cNvPr id="4236" name="Line 157">
          <a:extLst>
            <a:ext uri="{FF2B5EF4-FFF2-40B4-BE49-F238E27FC236}">
              <a16:creationId xmlns="" xmlns:a16="http://schemas.microsoft.com/office/drawing/2014/main" id="{00000000-0008-0000-0400-00008C100000}"/>
            </a:ext>
          </a:extLst>
        </xdr:cNvPr>
        <xdr:cNvSpPr>
          <a:spLocks noChangeShapeType="1"/>
        </xdr:cNvSpPr>
      </xdr:nvSpPr>
      <xdr:spPr bwMode="auto">
        <a:xfrm flipV="1">
          <a:off x="12706350" y="5705474"/>
          <a:ext cx="95250" cy="114300"/>
        </a:xfrm>
        <a:prstGeom prst="line">
          <a:avLst/>
        </a:prstGeom>
        <a:noFill/>
        <a:ln w="571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22</xdr:col>
      <xdr:colOff>133350</xdr:colOff>
      <xdr:row>13</xdr:row>
      <xdr:rowOff>304800</xdr:rowOff>
    </xdr:from>
    <xdr:to>
      <xdr:col>24</xdr:col>
      <xdr:colOff>381000</xdr:colOff>
      <xdr:row>14</xdr:row>
      <xdr:rowOff>238125</xdr:rowOff>
    </xdr:to>
    <xdr:sp macro="" textlink="">
      <xdr:nvSpPr>
        <xdr:cNvPr id="16542" name="Text Box 158">
          <a:extLst>
            <a:ext uri="{FF2B5EF4-FFF2-40B4-BE49-F238E27FC236}">
              <a16:creationId xmlns="" xmlns:a16="http://schemas.microsoft.com/office/drawing/2014/main" id="{00000000-0008-0000-0400-00009E400000}"/>
            </a:ext>
          </a:extLst>
        </xdr:cNvPr>
        <xdr:cNvSpPr txBox="1">
          <a:spLocks noChangeArrowheads="1"/>
        </xdr:cNvSpPr>
      </xdr:nvSpPr>
      <xdr:spPr bwMode="auto">
        <a:xfrm>
          <a:off x="14458950" y="5257800"/>
          <a:ext cx="1143000" cy="314325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ru-RU" sz="1200" b="1" i="0" u="none" strike="noStrike" baseline="0">
              <a:solidFill>
                <a:srgbClr val="000000"/>
              </a:solidFill>
              <a:latin typeface="Arial Cyr"/>
              <a:cs typeface="Arial Cyr"/>
            </a:rPr>
            <a:t>Зад Ду150 - 4 </a:t>
          </a:r>
          <a:endParaRPr lang="ru-RU" sz="1200" b="0" i="0" u="none" strike="noStrike" baseline="0">
            <a:solidFill>
              <a:srgbClr val="000000"/>
            </a:solidFill>
            <a:latin typeface="Arial Cyr"/>
            <a:cs typeface="Arial Cyr"/>
          </a:endParaRPr>
        </a:p>
        <a:p>
          <a:pPr algn="ctr" rtl="0">
            <a:defRPr sz="1000"/>
          </a:pPr>
          <a:endParaRPr lang="ru-RU" sz="1200" b="0" i="0" u="none" strike="noStrike" baseline="0">
            <a:solidFill>
              <a:srgbClr val="000000"/>
            </a:solidFill>
            <a:latin typeface="Arial Cyr"/>
            <a:cs typeface="Arial Cyr"/>
          </a:endParaRPr>
        </a:p>
      </xdr:txBody>
    </xdr:sp>
    <xdr:clientData/>
  </xdr:twoCellAnchor>
  <xdr:twoCellAnchor>
    <xdr:from>
      <xdr:col>20</xdr:col>
      <xdr:colOff>438150</xdr:colOff>
      <xdr:row>29</xdr:row>
      <xdr:rowOff>247650</xdr:rowOff>
    </xdr:from>
    <xdr:to>
      <xdr:col>27</xdr:col>
      <xdr:colOff>219075</xdr:colOff>
      <xdr:row>34</xdr:row>
      <xdr:rowOff>85725</xdr:rowOff>
    </xdr:to>
    <xdr:sp macro="" textlink="">
      <xdr:nvSpPr>
        <xdr:cNvPr id="4238" name="Rectangle 159">
          <a:extLst>
            <a:ext uri="{FF2B5EF4-FFF2-40B4-BE49-F238E27FC236}">
              <a16:creationId xmlns="" xmlns:a16="http://schemas.microsoft.com/office/drawing/2014/main" id="{00000000-0008-0000-0400-00008E100000}"/>
            </a:ext>
          </a:extLst>
        </xdr:cNvPr>
        <xdr:cNvSpPr>
          <a:spLocks noChangeArrowheads="1"/>
        </xdr:cNvSpPr>
      </xdr:nvSpPr>
      <xdr:spPr bwMode="auto">
        <a:xfrm>
          <a:off x="12077700" y="11391900"/>
          <a:ext cx="2914650" cy="1743075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2857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32004" rIns="0" bIns="0" anchor="t" upright="1"/>
        <a:lstStyle/>
        <a:p>
          <a:pPr algn="ctr" rtl="0">
            <a:defRPr sz="1000"/>
          </a:pPr>
          <a:endParaRPr lang="ru-RU" sz="1600" b="0" i="0" u="none" strike="noStrike" baseline="0">
            <a:solidFill>
              <a:srgbClr val="000000"/>
            </a:solidFill>
            <a:latin typeface="Arial Cyr"/>
            <a:cs typeface="Arial Cyr"/>
          </a:endParaRPr>
        </a:p>
        <a:p>
          <a:pPr algn="ctr" rtl="0">
            <a:defRPr sz="1000"/>
          </a:pPr>
          <a:r>
            <a:rPr lang="ru-RU" sz="16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                                                  </a:t>
          </a:r>
        </a:p>
        <a:p>
          <a:pPr algn="ctr" rtl="0">
            <a:defRPr sz="1000"/>
          </a:pPr>
          <a:endParaRPr lang="ru-RU" sz="1600" b="0" i="0" u="none" strike="noStrike" baseline="0">
            <a:solidFill>
              <a:srgbClr val="000000"/>
            </a:solidFill>
            <a:latin typeface="Arial Cyr"/>
            <a:cs typeface="Arial Cyr"/>
          </a:endParaRPr>
        </a:p>
        <a:p>
          <a:pPr algn="ctr" rtl="0">
            <a:defRPr sz="1000"/>
          </a:pPr>
          <a:r>
            <a:rPr lang="ru-RU" sz="16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ГАРАЖИ</a:t>
          </a:r>
        </a:p>
        <a:p>
          <a:pPr algn="ctr" rtl="0">
            <a:defRPr sz="1000"/>
          </a:pPr>
          <a:r>
            <a:rPr lang="ru-RU" sz="14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ОАО "Автоколона № 1655"</a:t>
          </a:r>
        </a:p>
      </xdr:txBody>
    </xdr:sp>
    <xdr:clientData/>
  </xdr:twoCellAnchor>
  <xdr:twoCellAnchor>
    <xdr:from>
      <xdr:col>36</xdr:col>
      <xdr:colOff>85725</xdr:colOff>
      <xdr:row>38</xdr:row>
      <xdr:rowOff>285750</xdr:rowOff>
    </xdr:from>
    <xdr:to>
      <xdr:col>37</xdr:col>
      <xdr:colOff>381000</xdr:colOff>
      <xdr:row>39</xdr:row>
      <xdr:rowOff>361950</xdr:rowOff>
    </xdr:to>
    <xdr:sp macro="" textlink="">
      <xdr:nvSpPr>
        <xdr:cNvPr id="16544" name="Text Box 160">
          <a:extLst>
            <a:ext uri="{FF2B5EF4-FFF2-40B4-BE49-F238E27FC236}">
              <a16:creationId xmlns="" xmlns:a16="http://schemas.microsoft.com/office/drawing/2014/main" id="{00000000-0008-0000-0400-0000A0400000}"/>
            </a:ext>
          </a:extLst>
        </xdr:cNvPr>
        <xdr:cNvSpPr txBox="1">
          <a:spLocks noChangeArrowheads="1"/>
        </xdr:cNvSpPr>
      </xdr:nvSpPr>
      <xdr:spPr bwMode="auto">
        <a:xfrm>
          <a:off x="18888075" y="14859000"/>
          <a:ext cx="742950" cy="457200"/>
        </a:xfrm>
        <a:prstGeom prst="rect">
          <a:avLst/>
        </a:prstGeom>
        <a:noFill/>
        <a:ln>
          <a:noFill/>
        </a:ln>
      </xdr:spPr>
      <xdr:txBody>
        <a:bodyPr vertOverflow="clip" wrap="square" lIns="36576" tIns="32004" rIns="0" bIns="0" anchor="t" upright="1"/>
        <a:lstStyle/>
        <a:p>
          <a:pPr algn="l" rtl="0">
            <a:defRPr sz="1000"/>
          </a:pPr>
          <a:r>
            <a:rPr lang="ru-RU" sz="16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114</a:t>
          </a:r>
        </a:p>
      </xdr:txBody>
    </xdr:sp>
    <xdr:clientData/>
  </xdr:twoCellAnchor>
  <xdr:twoCellAnchor>
    <xdr:from>
      <xdr:col>36</xdr:col>
      <xdr:colOff>104775</xdr:colOff>
      <xdr:row>30</xdr:row>
      <xdr:rowOff>361950</xdr:rowOff>
    </xdr:from>
    <xdr:to>
      <xdr:col>38</xdr:col>
      <xdr:colOff>9525</xdr:colOff>
      <xdr:row>31</xdr:row>
      <xdr:rowOff>304800</xdr:rowOff>
    </xdr:to>
    <xdr:sp macro="" textlink="">
      <xdr:nvSpPr>
        <xdr:cNvPr id="4240" name="Text Box 161">
          <a:extLst>
            <a:ext uri="{FF2B5EF4-FFF2-40B4-BE49-F238E27FC236}">
              <a16:creationId xmlns="" xmlns:a16="http://schemas.microsoft.com/office/drawing/2014/main" id="{00000000-0008-0000-0400-000090100000}"/>
            </a:ext>
          </a:extLst>
        </xdr:cNvPr>
        <xdr:cNvSpPr txBox="1">
          <a:spLocks noChangeArrowheads="1"/>
        </xdr:cNvSpPr>
      </xdr:nvSpPr>
      <xdr:spPr bwMode="auto">
        <a:xfrm>
          <a:off x="20697825" y="11791950"/>
          <a:ext cx="800100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0" bIns="0" anchor="t" upright="1"/>
        <a:lstStyle/>
        <a:p>
          <a:pPr algn="l" rtl="0">
            <a:defRPr sz="1000"/>
          </a:pPr>
          <a:endParaRPr lang="ru-RU" sz="1600" b="0" i="0" u="none" strike="noStrike" baseline="0">
            <a:solidFill>
              <a:srgbClr val="000080"/>
            </a:solidFill>
            <a:latin typeface="Arial Cyr"/>
            <a:cs typeface="Arial Cyr"/>
          </a:endParaRPr>
        </a:p>
      </xdr:txBody>
    </xdr:sp>
    <xdr:clientData/>
  </xdr:twoCellAnchor>
  <xdr:twoCellAnchor>
    <xdr:from>
      <xdr:col>36</xdr:col>
      <xdr:colOff>95250</xdr:colOff>
      <xdr:row>28</xdr:row>
      <xdr:rowOff>257175</xdr:rowOff>
    </xdr:from>
    <xdr:to>
      <xdr:col>37</xdr:col>
      <xdr:colOff>142875</xdr:colOff>
      <xdr:row>29</xdr:row>
      <xdr:rowOff>200025</xdr:rowOff>
    </xdr:to>
    <xdr:sp macro="" textlink="">
      <xdr:nvSpPr>
        <xdr:cNvPr id="4241" name="Text Box 162">
          <a:extLst>
            <a:ext uri="{FF2B5EF4-FFF2-40B4-BE49-F238E27FC236}">
              <a16:creationId xmlns="" xmlns:a16="http://schemas.microsoft.com/office/drawing/2014/main" id="{00000000-0008-0000-0400-000091100000}"/>
            </a:ext>
          </a:extLst>
        </xdr:cNvPr>
        <xdr:cNvSpPr txBox="1">
          <a:spLocks noChangeArrowheads="1"/>
        </xdr:cNvSpPr>
      </xdr:nvSpPr>
      <xdr:spPr bwMode="auto">
        <a:xfrm>
          <a:off x="20688300" y="10925175"/>
          <a:ext cx="495300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0" bIns="0" anchor="t" upright="1"/>
        <a:lstStyle/>
        <a:p>
          <a:pPr algn="l" rtl="0">
            <a:defRPr sz="1000"/>
          </a:pPr>
          <a:r>
            <a:rPr lang="ru-RU" sz="1600" b="0" i="0" u="none" strike="noStrike" baseline="0">
              <a:solidFill>
                <a:srgbClr val="000080"/>
              </a:solidFill>
              <a:latin typeface="Arial Cyr"/>
              <a:cs typeface="Arial Cyr"/>
            </a:rPr>
            <a:t>60</a:t>
          </a:r>
        </a:p>
      </xdr:txBody>
    </xdr:sp>
    <xdr:clientData/>
  </xdr:twoCellAnchor>
  <xdr:twoCellAnchor>
    <xdr:from>
      <xdr:col>36</xdr:col>
      <xdr:colOff>66675</xdr:colOff>
      <xdr:row>25</xdr:row>
      <xdr:rowOff>361950</xdr:rowOff>
    </xdr:from>
    <xdr:to>
      <xdr:col>37</xdr:col>
      <xdr:colOff>47625</xdr:colOff>
      <xdr:row>27</xdr:row>
      <xdr:rowOff>38100</xdr:rowOff>
    </xdr:to>
    <xdr:sp macro="" textlink="">
      <xdr:nvSpPr>
        <xdr:cNvPr id="4242" name="Text Box 163">
          <a:extLst>
            <a:ext uri="{FF2B5EF4-FFF2-40B4-BE49-F238E27FC236}">
              <a16:creationId xmlns="" xmlns:a16="http://schemas.microsoft.com/office/drawing/2014/main" id="{00000000-0008-0000-0400-000092100000}"/>
            </a:ext>
          </a:extLst>
        </xdr:cNvPr>
        <xdr:cNvSpPr txBox="1">
          <a:spLocks noChangeArrowheads="1"/>
        </xdr:cNvSpPr>
      </xdr:nvSpPr>
      <xdr:spPr bwMode="auto">
        <a:xfrm>
          <a:off x="20659725" y="9886950"/>
          <a:ext cx="428625" cy="438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0" bIns="0" anchor="t" upright="1"/>
        <a:lstStyle/>
        <a:p>
          <a:pPr algn="l" rtl="0">
            <a:defRPr sz="1000"/>
          </a:pPr>
          <a:r>
            <a:rPr lang="ru-RU" sz="1600" b="0" i="0" u="none" strike="noStrike" baseline="0">
              <a:solidFill>
                <a:srgbClr val="000080"/>
              </a:solidFill>
              <a:latin typeface="Arial Cyr"/>
              <a:cs typeface="Arial Cyr"/>
            </a:rPr>
            <a:t>10</a:t>
          </a:r>
        </a:p>
      </xdr:txBody>
    </xdr:sp>
    <xdr:clientData/>
  </xdr:twoCellAnchor>
  <xdr:twoCellAnchor>
    <xdr:from>
      <xdr:col>34</xdr:col>
      <xdr:colOff>142875</xdr:colOff>
      <xdr:row>17</xdr:row>
      <xdr:rowOff>114300</xdr:rowOff>
    </xdr:from>
    <xdr:to>
      <xdr:col>35</xdr:col>
      <xdr:colOff>0</xdr:colOff>
      <xdr:row>18</xdr:row>
      <xdr:rowOff>57150</xdr:rowOff>
    </xdr:to>
    <xdr:sp macro="" textlink="">
      <xdr:nvSpPr>
        <xdr:cNvPr id="16548" name="Text Box 164">
          <a:extLst>
            <a:ext uri="{FF2B5EF4-FFF2-40B4-BE49-F238E27FC236}">
              <a16:creationId xmlns="" xmlns:a16="http://schemas.microsoft.com/office/drawing/2014/main" id="{00000000-0008-0000-0400-0000A4400000}"/>
            </a:ext>
          </a:extLst>
        </xdr:cNvPr>
        <xdr:cNvSpPr txBox="1">
          <a:spLocks noChangeArrowheads="1"/>
        </xdr:cNvSpPr>
      </xdr:nvSpPr>
      <xdr:spPr bwMode="auto">
        <a:xfrm>
          <a:off x="19840575" y="6591300"/>
          <a:ext cx="3048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36576" tIns="32004" rIns="0" bIns="0" anchor="t" upright="1"/>
        <a:lstStyle/>
        <a:p>
          <a:pPr algn="l" rtl="0">
            <a:defRPr sz="1000"/>
          </a:pPr>
          <a:r>
            <a:rPr lang="ru-RU" sz="16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53</a:t>
          </a:r>
        </a:p>
      </xdr:txBody>
    </xdr:sp>
    <xdr:clientData/>
  </xdr:twoCellAnchor>
  <xdr:twoCellAnchor>
    <xdr:from>
      <xdr:col>35</xdr:col>
      <xdr:colOff>314325</xdr:colOff>
      <xdr:row>19</xdr:row>
      <xdr:rowOff>247650</xdr:rowOff>
    </xdr:from>
    <xdr:to>
      <xdr:col>37</xdr:col>
      <xdr:colOff>9525</xdr:colOff>
      <xdr:row>20</xdr:row>
      <xdr:rowOff>190500</xdr:rowOff>
    </xdr:to>
    <xdr:sp macro="" textlink="">
      <xdr:nvSpPr>
        <xdr:cNvPr id="16549" name="Text Box 165">
          <a:extLst>
            <a:ext uri="{FF2B5EF4-FFF2-40B4-BE49-F238E27FC236}">
              <a16:creationId xmlns="" xmlns:a16="http://schemas.microsoft.com/office/drawing/2014/main" id="{00000000-0008-0000-0400-0000A5400000}"/>
            </a:ext>
          </a:extLst>
        </xdr:cNvPr>
        <xdr:cNvSpPr txBox="1">
          <a:spLocks noChangeArrowheads="1"/>
        </xdr:cNvSpPr>
      </xdr:nvSpPr>
      <xdr:spPr bwMode="auto">
        <a:xfrm>
          <a:off x="20459700" y="7486650"/>
          <a:ext cx="590550" cy="323850"/>
        </a:xfrm>
        <a:prstGeom prst="rect">
          <a:avLst/>
        </a:prstGeom>
        <a:noFill/>
        <a:ln>
          <a:noFill/>
        </a:ln>
      </xdr:spPr>
      <xdr:txBody>
        <a:bodyPr vertOverflow="clip" wrap="square" lIns="36576" tIns="32004" rIns="0" bIns="0" anchor="t" upright="1"/>
        <a:lstStyle/>
        <a:p>
          <a:pPr algn="l" rtl="0">
            <a:defRPr sz="1000"/>
          </a:pPr>
          <a:r>
            <a:rPr lang="ru-RU" sz="16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18</a:t>
          </a:r>
        </a:p>
      </xdr:txBody>
    </xdr:sp>
    <xdr:clientData/>
  </xdr:twoCellAnchor>
  <xdr:twoCellAnchor>
    <xdr:from>
      <xdr:col>41</xdr:col>
      <xdr:colOff>161925</xdr:colOff>
      <xdr:row>47</xdr:row>
      <xdr:rowOff>0</xdr:rowOff>
    </xdr:from>
    <xdr:to>
      <xdr:col>41</xdr:col>
      <xdr:colOff>171450</xdr:colOff>
      <xdr:row>61</xdr:row>
      <xdr:rowOff>209550</xdr:rowOff>
    </xdr:to>
    <xdr:sp macro="" textlink="">
      <xdr:nvSpPr>
        <xdr:cNvPr id="4245" name="Line 166">
          <a:extLst>
            <a:ext uri="{FF2B5EF4-FFF2-40B4-BE49-F238E27FC236}">
              <a16:creationId xmlns="" xmlns:a16="http://schemas.microsoft.com/office/drawing/2014/main" id="{00000000-0008-0000-0400-000095100000}"/>
            </a:ext>
          </a:extLst>
        </xdr:cNvPr>
        <xdr:cNvSpPr>
          <a:spLocks noChangeShapeType="1"/>
        </xdr:cNvSpPr>
      </xdr:nvSpPr>
      <xdr:spPr bwMode="auto">
        <a:xfrm>
          <a:off x="22993350" y="18002250"/>
          <a:ext cx="9525" cy="5543550"/>
        </a:xfrm>
        <a:prstGeom prst="line">
          <a:avLst/>
        </a:prstGeom>
        <a:noFill/>
        <a:ln w="76200" cmpd="tri">
          <a:solidFill>
            <a:srgbClr val="969696"/>
          </a:solidFill>
          <a:round/>
          <a:headEnd/>
          <a:tailEnd/>
        </a:ln>
      </xdr:spPr>
    </xdr:sp>
    <xdr:clientData/>
  </xdr:twoCellAnchor>
  <xdr:twoCellAnchor>
    <xdr:from>
      <xdr:col>28</xdr:col>
      <xdr:colOff>0</xdr:colOff>
      <xdr:row>46</xdr:row>
      <xdr:rowOff>361950</xdr:rowOff>
    </xdr:from>
    <xdr:to>
      <xdr:col>28</xdr:col>
      <xdr:colOff>9525</xdr:colOff>
      <xdr:row>62</xdr:row>
      <xdr:rowOff>28575</xdr:rowOff>
    </xdr:to>
    <xdr:sp macro="" textlink="">
      <xdr:nvSpPr>
        <xdr:cNvPr id="4246" name="Line 167">
          <a:extLst>
            <a:ext uri="{FF2B5EF4-FFF2-40B4-BE49-F238E27FC236}">
              <a16:creationId xmlns="" xmlns:a16="http://schemas.microsoft.com/office/drawing/2014/main" id="{00000000-0008-0000-0400-000096100000}"/>
            </a:ext>
          </a:extLst>
        </xdr:cNvPr>
        <xdr:cNvSpPr>
          <a:spLocks noChangeShapeType="1"/>
        </xdr:cNvSpPr>
      </xdr:nvSpPr>
      <xdr:spPr bwMode="auto">
        <a:xfrm flipH="1">
          <a:off x="17011650" y="17983200"/>
          <a:ext cx="9525" cy="5762625"/>
        </a:xfrm>
        <a:prstGeom prst="line">
          <a:avLst/>
        </a:prstGeom>
        <a:noFill/>
        <a:ln w="76200" cmpd="tri">
          <a:solidFill>
            <a:srgbClr val="969696"/>
          </a:solidFill>
          <a:round/>
          <a:headEnd/>
          <a:tailEnd/>
        </a:ln>
      </xdr:spPr>
    </xdr:sp>
    <xdr:clientData/>
  </xdr:twoCellAnchor>
  <xdr:twoCellAnchor>
    <xdr:from>
      <xdr:col>11</xdr:col>
      <xdr:colOff>0</xdr:colOff>
      <xdr:row>61</xdr:row>
      <xdr:rowOff>361950</xdr:rowOff>
    </xdr:from>
    <xdr:to>
      <xdr:col>28</xdr:col>
      <xdr:colOff>9525</xdr:colOff>
      <xdr:row>61</xdr:row>
      <xdr:rowOff>361950</xdr:rowOff>
    </xdr:to>
    <xdr:sp macro="" textlink="">
      <xdr:nvSpPr>
        <xdr:cNvPr id="4247" name="Line 168">
          <a:extLst>
            <a:ext uri="{FF2B5EF4-FFF2-40B4-BE49-F238E27FC236}">
              <a16:creationId xmlns="" xmlns:a16="http://schemas.microsoft.com/office/drawing/2014/main" id="{00000000-0008-0000-0400-000097100000}"/>
            </a:ext>
          </a:extLst>
        </xdr:cNvPr>
        <xdr:cNvSpPr>
          <a:spLocks noChangeShapeType="1"/>
        </xdr:cNvSpPr>
      </xdr:nvSpPr>
      <xdr:spPr bwMode="auto">
        <a:xfrm>
          <a:off x="9401175" y="23698200"/>
          <a:ext cx="7620000" cy="0"/>
        </a:xfrm>
        <a:prstGeom prst="line">
          <a:avLst/>
        </a:prstGeom>
        <a:noFill/>
        <a:ln w="76200" cmpd="tri">
          <a:solidFill>
            <a:srgbClr val="969696"/>
          </a:solidFill>
          <a:round/>
          <a:headEnd/>
          <a:tailEnd/>
        </a:ln>
      </xdr:spPr>
    </xdr:sp>
    <xdr:clientData/>
  </xdr:twoCellAnchor>
  <xdr:twoCellAnchor>
    <xdr:from>
      <xdr:col>35</xdr:col>
      <xdr:colOff>352425</xdr:colOff>
      <xdr:row>33</xdr:row>
      <xdr:rowOff>133350</xdr:rowOff>
    </xdr:from>
    <xdr:to>
      <xdr:col>36</xdr:col>
      <xdr:colOff>57150</xdr:colOff>
      <xdr:row>33</xdr:row>
      <xdr:rowOff>295275</xdr:rowOff>
    </xdr:to>
    <xdr:sp macro="" textlink="">
      <xdr:nvSpPr>
        <xdr:cNvPr id="4248" name="Line 169">
          <a:extLst>
            <a:ext uri="{FF2B5EF4-FFF2-40B4-BE49-F238E27FC236}">
              <a16:creationId xmlns="" xmlns:a16="http://schemas.microsoft.com/office/drawing/2014/main" id="{00000000-0008-0000-0400-000098100000}"/>
            </a:ext>
          </a:extLst>
        </xdr:cNvPr>
        <xdr:cNvSpPr>
          <a:spLocks noChangeShapeType="1"/>
        </xdr:cNvSpPr>
      </xdr:nvSpPr>
      <xdr:spPr bwMode="auto">
        <a:xfrm flipV="1">
          <a:off x="20497800" y="12801600"/>
          <a:ext cx="152400" cy="161925"/>
        </a:xfrm>
        <a:prstGeom prst="line">
          <a:avLst/>
        </a:prstGeom>
        <a:noFill/>
        <a:ln w="571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32</xdr:col>
      <xdr:colOff>323850</xdr:colOff>
      <xdr:row>32</xdr:row>
      <xdr:rowOff>276225</xdr:rowOff>
    </xdr:from>
    <xdr:to>
      <xdr:col>35</xdr:col>
      <xdr:colOff>123825</xdr:colOff>
      <xdr:row>35</xdr:row>
      <xdr:rowOff>47625</xdr:rowOff>
    </xdr:to>
    <xdr:sp macro="" textlink="">
      <xdr:nvSpPr>
        <xdr:cNvPr id="16554" name="Text Box 170">
          <a:extLst>
            <a:ext uri="{FF2B5EF4-FFF2-40B4-BE49-F238E27FC236}">
              <a16:creationId xmlns="" xmlns:a16="http://schemas.microsoft.com/office/drawing/2014/main" id="{00000000-0008-0000-0400-0000AA400000}"/>
            </a:ext>
          </a:extLst>
        </xdr:cNvPr>
        <xdr:cNvSpPr txBox="1">
          <a:spLocks noChangeArrowheads="1"/>
        </xdr:cNvSpPr>
      </xdr:nvSpPr>
      <xdr:spPr bwMode="auto">
        <a:xfrm>
          <a:off x="19126200" y="12468225"/>
          <a:ext cx="1143000" cy="914400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ru-RU" sz="1200" b="1" i="0" u="none" strike="noStrike" baseline="0">
              <a:solidFill>
                <a:srgbClr val="000000"/>
              </a:solidFill>
              <a:latin typeface="Arial Cyr"/>
              <a:cs typeface="Arial Cyr"/>
            </a:rPr>
            <a:t>Зад Ду200 - </a:t>
          </a:r>
          <a:r>
            <a:rPr lang="ru-RU" sz="12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4</a:t>
          </a:r>
        </a:p>
        <a:p>
          <a:pPr algn="ctr" rtl="0">
            <a:defRPr sz="1000"/>
          </a:pPr>
          <a:r>
            <a:rPr lang="ru-RU" sz="1200" b="1" i="0" u="none" strike="noStrike" baseline="0">
              <a:solidFill>
                <a:srgbClr val="000000"/>
              </a:solidFill>
              <a:latin typeface="Arial Cyr"/>
              <a:cs typeface="Arial Cyr"/>
            </a:rPr>
            <a:t>Зад Ду100</a:t>
          </a:r>
          <a:r>
            <a:rPr lang="ru-RU" sz="12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 - 2</a:t>
          </a:r>
        </a:p>
        <a:p>
          <a:pPr algn="ctr" rtl="0">
            <a:defRPr sz="1000"/>
          </a:pPr>
          <a:r>
            <a:rPr lang="ru-RU" sz="1200" b="1" i="0" u="none" strike="noStrike" baseline="0">
              <a:solidFill>
                <a:srgbClr val="000000"/>
              </a:solidFill>
              <a:latin typeface="Arial Cyr"/>
              <a:cs typeface="Arial Cyr"/>
            </a:rPr>
            <a:t>Зад Ду80</a:t>
          </a:r>
          <a:r>
            <a:rPr lang="ru-RU" sz="12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 - 1</a:t>
          </a:r>
          <a:endParaRPr lang="ru-RU" sz="1200" b="1" i="0" u="none" strike="noStrike" baseline="0">
            <a:solidFill>
              <a:srgbClr val="000000"/>
            </a:solidFill>
            <a:latin typeface="Arial Cyr"/>
            <a:cs typeface="Arial Cyr"/>
          </a:endParaRPr>
        </a:p>
        <a:p>
          <a:pPr algn="ctr" rtl="0">
            <a:defRPr sz="1000"/>
          </a:pPr>
          <a:r>
            <a:rPr lang="ru-RU" sz="1200" b="1" i="0" u="none" strike="noStrike" baseline="0">
              <a:solidFill>
                <a:srgbClr val="000000"/>
              </a:solidFill>
              <a:latin typeface="Arial Cyr"/>
              <a:cs typeface="Arial Cyr"/>
            </a:rPr>
            <a:t>Зад Ду50 - </a:t>
          </a:r>
          <a:r>
            <a:rPr lang="ru-RU" sz="12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1</a:t>
          </a:r>
          <a:r>
            <a:rPr lang="ru-RU" sz="1200" b="1" i="0" u="none" strike="noStrike" baseline="0">
              <a:solidFill>
                <a:srgbClr val="000000"/>
              </a:solidFill>
              <a:latin typeface="Arial Cyr"/>
              <a:cs typeface="Arial Cyr"/>
            </a:rPr>
            <a:t> </a:t>
          </a:r>
          <a:endParaRPr lang="ru-RU" sz="1200" b="0" i="0" u="none" strike="noStrike" baseline="0">
            <a:solidFill>
              <a:srgbClr val="000000"/>
            </a:solidFill>
            <a:latin typeface="Arial Cyr"/>
            <a:cs typeface="Arial Cyr"/>
          </a:endParaRPr>
        </a:p>
        <a:p>
          <a:pPr algn="ctr" rtl="0">
            <a:defRPr sz="1000"/>
          </a:pPr>
          <a:endParaRPr lang="ru-RU" sz="1200" b="0" i="0" u="none" strike="noStrike" baseline="0">
            <a:solidFill>
              <a:srgbClr val="000000"/>
            </a:solidFill>
            <a:latin typeface="Arial Cyr"/>
            <a:cs typeface="Arial Cyr"/>
          </a:endParaRPr>
        </a:p>
      </xdr:txBody>
    </xdr:sp>
    <xdr:clientData/>
  </xdr:twoCellAnchor>
  <xdr:twoCellAnchor>
    <xdr:from>
      <xdr:col>35</xdr:col>
      <xdr:colOff>142875</xdr:colOff>
      <xdr:row>43</xdr:row>
      <xdr:rowOff>238125</xdr:rowOff>
    </xdr:from>
    <xdr:to>
      <xdr:col>36</xdr:col>
      <xdr:colOff>161925</xdr:colOff>
      <xdr:row>44</xdr:row>
      <xdr:rowOff>314325</xdr:rowOff>
    </xdr:to>
    <xdr:sp macro="" textlink="">
      <xdr:nvSpPr>
        <xdr:cNvPr id="16463" name="Oval 157" descr="ТК№143">
          <a:extLst>
            <a:ext uri="{FF2B5EF4-FFF2-40B4-BE49-F238E27FC236}">
              <a16:creationId xmlns="" xmlns:a16="http://schemas.microsoft.com/office/drawing/2014/main" id="{00000000-0008-0000-0400-00004F400000}"/>
            </a:ext>
          </a:extLst>
        </xdr:cNvPr>
        <xdr:cNvSpPr>
          <a:spLocks noChangeArrowheads="1"/>
        </xdr:cNvSpPr>
      </xdr:nvSpPr>
      <xdr:spPr bwMode="auto">
        <a:xfrm>
          <a:off x="20288250" y="16621125"/>
          <a:ext cx="466725" cy="457200"/>
        </a:xfrm>
        <a:prstGeom prst="ellipse">
          <a:avLst/>
        </a:prstGeom>
        <a:solidFill>
          <a:srgbClr val="FFFFFF"/>
        </a:solidFill>
        <a:ln w="28575">
          <a:solidFill>
            <a:srgbClr val="000000"/>
          </a:solidFill>
          <a:round/>
          <a:headEnd/>
          <a:tailEnd/>
        </a:ln>
      </xdr:spPr>
      <xdr:txBody>
        <a:bodyPr vertOverflow="clip" wrap="square" lIns="36576" tIns="32004" rIns="0" bIns="0" anchor="t" upright="1"/>
        <a:lstStyle/>
        <a:p>
          <a:pPr algn="l" rtl="0">
            <a:defRPr sz="1000"/>
          </a:pPr>
          <a:r>
            <a:rPr lang="ru-RU" sz="16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1А</a:t>
          </a:r>
        </a:p>
      </xdr:txBody>
    </xdr:sp>
    <xdr:clientData/>
  </xdr:twoCellAnchor>
  <xdr:twoCellAnchor>
    <xdr:from>
      <xdr:col>9</xdr:col>
      <xdr:colOff>133350</xdr:colOff>
      <xdr:row>70</xdr:row>
      <xdr:rowOff>123825</xdr:rowOff>
    </xdr:from>
    <xdr:to>
      <xdr:col>12</xdr:col>
      <xdr:colOff>228600</xdr:colOff>
      <xdr:row>78</xdr:row>
      <xdr:rowOff>57150</xdr:rowOff>
    </xdr:to>
    <xdr:sp macro="" textlink="">
      <xdr:nvSpPr>
        <xdr:cNvPr id="16555" name="Text Box 171">
          <a:extLst>
            <a:ext uri="{FF2B5EF4-FFF2-40B4-BE49-F238E27FC236}">
              <a16:creationId xmlns="" xmlns:a16="http://schemas.microsoft.com/office/drawing/2014/main" id="{00000000-0008-0000-0400-0000AB400000}"/>
            </a:ext>
          </a:extLst>
        </xdr:cNvPr>
        <xdr:cNvSpPr txBox="1">
          <a:spLocks noChangeArrowheads="1"/>
        </xdr:cNvSpPr>
      </xdr:nvSpPr>
      <xdr:spPr bwMode="auto">
        <a:xfrm>
          <a:off x="8639175" y="26793825"/>
          <a:ext cx="1438275" cy="314325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ru-RU" sz="1200" b="1" i="0" u="none" strike="noStrike" baseline="0">
              <a:solidFill>
                <a:srgbClr val="000000"/>
              </a:solidFill>
              <a:latin typeface="Arial Cyr"/>
              <a:cs typeface="Arial Cyr"/>
            </a:rPr>
            <a:t>Зад Ду100</a:t>
          </a:r>
          <a:r>
            <a:rPr lang="ru-RU" sz="12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-2</a:t>
          </a:r>
        </a:p>
      </xdr:txBody>
    </xdr:sp>
    <xdr:clientData/>
  </xdr:twoCellAnchor>
  <xdr:twoCellAnchor>
    <xdr:from>
      <xdr:col>11</xdr:col>
      <xdr:colOff>123825</xdr:colOff>
      <xdr:row>69</xdr:row>
      <xdr:rowOff>342900</xdr:rowOff>
    </xdr:from>
    <xdr:to>
      <xdr:col>11</xdr:col>
      <xdr:colOff>276225</xdr:colOff>
      <xdr:row>70</xdr:row>
      <xdr:rowOff>123825</xdr:rowOff>
    </xdr:to>
    <xdr:sp macro="" textlink="">
      <xdr:nvSpPr>
        <xdr:cNvPr id="4252" name="Line 172">
          <a:extLst>
            <a:ext uri="{FF2B5EF4-FFF2-40B4-BE49-F238E27FC236}">
              <a16:creationId xmlns="" xmlns:a16="http://schemas.microsoft.com/office/drawing/2014/main" id="{00000000-0008-0000-0400-00009C100000}"/>
            </a:ext>
          </a:extLst>
        </xdr:cNvPr>
        <xdr:cNvSpPr>
          <a:spLocks noChangeShapeType="1"/>
        </xdr:cNvSpPr>
      </xdr:nvSpPr>
      <xdr:spPr bwMode="auto">
        <a:xfrm flipV="1">
          <a:off x="9525000" y="26727150"/>
          <a:ext cx="152400" cy="161925"/>
        </a:xfrm>
        <a:prstGeom prst="line">
          <a:avLst/>
        </a:prstGeom>
        <a:noFill/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371475</xdr:colOff>
      <xdr:row>55</xdr:row>
      <xdr:rowOff>28575</xdr:rowOff>
    </xdr:from>
    <xdr:to>
      <xdr:col>15</xdr:col>
      <xdr:colOff>57150</xdr:colOff>
      <xdr:row>56</xdr:row>
      <xdr:rowOff>19050</xdr:rowOff>
    </xdr:to>
    <xdr:sp macro="" textlink="">
      <xdr:nvSpPr>
        <xdr:cNvPr id="16557" name="Text Box 173">
          <a:extLst>
            <a:ext uri="{FF2B5EF4-FFF2-40B4-BE49-F238E27FC236}">
              <a16:creationId xmlns="" xmlns:a16="http://schemas.microsoft.com/office/drawing/2014/main" id="{00000000-0008-0000-0400-0000AD400000}"/>
            </a:ext>
          </a:extLst>
        </xdr:cNvPr>
        <xdr:cNvSpPr txBox="1">
          <a:spLocks noChangeArrowheads="1"/>
        </xdr:cNvSpPr>
      </xdr:nvSpPr>
      <xdr:spPr bwMode="auto">
        <a:xfrm>
          <a:off x="10668000" y="20983575"/>
          <a:ext cx="581025" cy="371475"/>
        </a:xfrm>
        <a:prstGeom prst="rect">
          <a:avLst/>
        </a:prstGeom>
        <a:noFill/>
        <a:ln>
          <a:noFill/>
        </a:ln>
      </xdr:spPr>
      <xdr:txBody>
        <a:bodyPr vertOverflow="clip" wrap="square" lIns="36576" tIns="32004" rIns="0" bIns="0" anchor="t" upright="1"/>
        <a:lstStyle/>
        <a:p>
          <a:pPr algn="l" rtl="0">
            <a:defRPr sz="1000"/>
          </a:pPr>
          <a:r>
            <a:rPr lang="ru-RU" sz="16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105</a:t>
          </a:r>
        </a:p>
      </xdr:txBody>
    </xdr:sp>
    <xdr:clientData/>
  </xdr:twoCellAnchor>
  <xdr:twoCellAnchor>
    <xdr:from>
      <xdr:col>42</xdr:col>
      <xdr:colOff>304800</xdr:colOff>
      <xdr:row>45</xdr:row>
      <xdr:rowOff>200024</xdr:rowOff>
    </xdr:from>
    <xdr:to>
      <xdr:col>96</xdr:col>
      <xdr:colOff>76200</xdr:colOff>
      <xdr:row>46</xdr:row>
      <xdr:rowOff>342899</xdr:rowOff>
    </xdr:to>
    <xdr:sp macro="" textlink="">
      <xdr:nvSpPr>
        <xdr:cNvPr id="4254" name="Line 176">
          <a:extLst>
            <a:ext uri="{FF2B5EF4-FFF2-40B4-BE49-F238E27FC236}">
              <a16:creationId xmlns="" xmlns:a16="http://schemas.microsoft.com/office/drawing/2014/main" id="{00000000-0008-0000-0400-00009E100000}"/>
            </a:ext>
          </a:extLst>
        </xdr:cNvPr>
        <xdr:cNvSpPr>
          <a:spLocks noChangeShapeType="1"/>
        </xdr:cNvSpPr>
      </xdr:nvSpPr>
      <xdr:spPr bwMode="auto">
        <a:xfrm flipV="1">
          <a:off x="21793200" y="17440274"/>
          <a:ext cx="22802850" cy="523875"/>
        </a:xfrm>
        <a:prstGeom prst="line">
          <a:avLst/>
        </a:prstGeom>
        <a:noFill/>
        <a:ln w="76200" cmpd="tri">
          <a:solidFill>
            <a:srgbClr val="969696"/>
          </a:solidFill>
          <a:round/>
          <a:headEnd/>
          <a:tailEnd/>
        </a:ln>
      </xdr:spPr>
      <xdr:txBody>
        <a:bodyPr/>
        <a:lstStyle/>
        <a:p>
          <a:pPr algn="l"/>
          <a:r>
            <a:rPr lang="ru-RU"/>
            <a:t>2</a:t>
          </a:r>
        </a:p>
      </xdr:txBody>
    </xdr:sp>
    <xdr:clientData/>
  </xdr:twoCellAnchor>
  <xdr:twoCellAnchor>
    <xdr:from>
      <xdr:col>43</xdr:col>
      <xdr:colOff>57150</xdr:colOff>
      <xdr:row>43</xdr:row>
      <xdr:rowOff>76200</xdr:rowOff>
    </xdr:from>
    <xdr:to>
      <xdr:col>43</xdr:col>
      <xdr:colOff>57150</xdr:colOff>
      <xdr:row>44</xdr:row>
      <xdr:rowOff>38100</xdr:rowOff>
    </xdr:to>
    <xdr:sp macro="" textlink="">
      <xdr:nvSpPr>
        <xdr:cNvPr id="4255" name="Line 177">
          <a:extLst>
            <a:ext uri="{FF2B5EF4-FFF2-40B4-BE49-F238E27FC236}">
              <a16:creationId xmlns="" xmlns:a16="http://schemas.microsoft.com/office/drawing/2014/main" id="{00000000-0008-0000-0400-00009F100000}"/>
            </a:ext>
          </a:extLst>
        </xdr:cNvPr>
        <xdr:cNvSpPr>
          <a:spLocks noChangeShapeType="1"/>
        </xdr:cNvSpPr>
      </xdr:nvSpPr>
      <xdr:spPr bwMode="auto">
        <a:xfrm flipV="1">
          <a:off x="21993225" y="16554450"/>
          <a:ext cx="0" cy="342900"/>
        </a:xfrm>
        <a:prstGeom prst="line">
          <a:avLst/>
        </a:prstGeom>
        <a:noFill/>
        <a:ln w="28575">
          <a:solidFill>
            <a:schemeClr val="accent1">
              <a:lumMod val="75000"/>
            </a:schemeClr>
          </a:solidFill>
          <a:prstDash val="lgDash"/>
          <a:round/>
          <a:headEnd/>
          <a:tailEnd/>
        </a:ln>
      </xdr:spPr>
    </xdr:sp>
    <xdr:clientData/>
  </xdr:twoCellAnchor>
  <xdr:twoCellAnchor>
    <xdr:from>
      <xdr:col>43</xdr:col>
      <xdr:colOff>114300</xdr:colOff>
      <xdr:row>43</xdr:row>
      <xdr:rowOff>133350</xdr:rowOff>
    </xdr:from>
    <xdr:to>
      <xdr:col>43</xdr:col>
      <xdr:colOff>114300</xdr:colOff>
      <xdr:row>44</xdr:row>
      <xdr:rowOff>66675</xdr:rowOff>
    </xdr:to>
    <xdr:sp macro="" textlink="">
      <xdr:nvSpPr>
        <xdr:cNvPr id="4256" name="Line 178">
          <a:extLst>
            <a:ext uri="{FF2B5EF4-FFF2-40B4-BE49-F238E27FC236}">
              <a16:creationId xmlns="" xmlns:a16="http://schemas.microsoft.com/office/drawing/2014/main" id="{00000000-0008-0000-0400-0000A0100000}"/>
            </a:ext>
          </a:extLst>
        </xdr:cNvPr>
        <xdr:cNvSpPr>
          <a:spLocks noChangeShapeType="1"/>
        </xdr:cNvSpPr>
      </xdr:nvSpPr>
      <xdr:spPr bwMode="auto">
        <a:xfrm flipV="1">
          <a:off x="23841075" y="16611600"/>
          <a:ext cx="0" cy="314325"/>
        </a:xfrm>
        <a:prstGeom prst="line">
          <a:avLst/>
        </a:prstGeom>
        <a:noFill/>
        <a:ln w="28575">
          <a:solidFill>
            <a:schemeClr val="accent1">
              <a:lumMod val="75000"/>
            </a:schemeClr>
          </a:solidFill>
          <a:prstDash val="lgDashDot"/>
          <a:round/>
          <a:headEnd/>
          <a:tailEnd/>
        </a:ln>
      </xdr:spPr>
    </xdr:sp>
    <xdr:clientData/>
  </xdr:twoCellAnchor>
  <xdr:twoCellAnchor>
    <xdr:from>
      <xdr:col>42</xdr:col>
      <xdr:colOff>171450</xdr:colOff>
      <xdr:row>43</xdr:row>
      <xdr:rowOff>19050</xdr:rowOff>
    </xdr:from>
    <xdr:to>
      <xdr:col>43</xdr:col>
      <xdr:colOff>85725</xdr:colOff>
      <xdr:row>43</xdr:row>
      <xdr:rowOff>266700</xdr:rowOff>
    </xdr:to>
    <xdr:sp macro="" textlink="">
      <xdr:nvSpPr>
        <xdr:cNvPr id="16563" name="Text Box 179">
          <a:extLst>
            <a:ext uri="{FF2B5EF4-FFF2-40B4-BE49-F238E27FC236}">
              <a16:creationId xmlns="" xmlns:a16="http://schemas.microsoft.com/office/drawing/2014/main" id="{00000000-0008-0000-0400-0000B3400000}"/>
            </a:ext>
          </a:extLst>
        </xdr:cNvPr>
        <xdr:cNvSpPr txBox="1">
          <a:spLocks noChangeArrowheads="1"/>
        </xdr:cNvSpPr>
      </xdr:nvSpPr>
      <xdr:spPr bwMode="auto">
        <a:xfrm>
          <a:off x="21659850" y="16497300"/>
          <a:ext cx="361950" cy="247650"/>
        </a:xfrm>
        <a:prstGeom prst="rect">
          <a:avLst/>
        </a:prstGeom>
        <a:noFill/>
        <a:ln>
          <a:noFill/>
        </a:ln>
      </xdr:spPr>
      <xdr:txBody>
        <a:bodyPr vertOverflow="clip" wrap="square" lIns="36576" tIns="32004" rIns="0" bIns="0" anchor="t" upright="1"/>
        <a:lstStyle/>
        <a:p>
          <a:pPr algn="l" rtl="0">
            <a:defRPr sz="1000"/>
          </a:pPr>
          <a:r>
            <a:rPr lang="ru-RU" sz="16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10</a:t>
          </a:r>
        </a:p>
      </xdr:txBody>
    </xdr:sp>
    <xdr:clientData/>
  </xdr:twoCellAnchor>
  <xdr:twoCellAnchor>
    <xdr:from>
      <xdr:col>43</xdr:col>
      <xdr:colOff>57150</xdr:colOff>
      <xdr:row>43</xdr:row>
      <xdr:rowOff>66675</xdr:rowOff>
    </xdr:from>
    <xdr:to>
      <xdr:col>46</xdr:col>
      <xdr:colOff>114300</xdr:colOff>
      <xdr:row>43</xdr:row>
      <xdr:rowOff>66675</xdr:rowOff>
    </xdr:to>
    <xdr:sp macro="" textlink="">
      <xdr:nvSpPr>
        <xdr:cNvPr id="4258" name="Line 180">
          <a:extLst>
            <a:ext uri="{FF2B5EF4-FFF2-40B4-BE49-F238E27FC236}">
              <a16:creationId xmlns="" xmlns:a16="http://schemas.microsoft.com/office/drawing/2014/main" id="{00000000-0008-0000-0400-0000A2100000}"/>
            </a:ext>
          </a:extLst>
        </xdr:cNvPr>
        <xdr:cNvSpPr>
          <a:spLocks noChangeShapeType="1"/>
        </xdr:cNvSpPr>
      </xdr:nvSpPr>
      <xdr:spPr bwMode="auto">
        <a:xfrm>
          <a:off x="23783925" y="16544925"/>
          <a:ext cx="1400175" cy="0"/>
        </a:xfrm>
        <a:prstGeom prst="line">
          <a:avLst/>
        </a:prstGeom>
        <a:noFill/>
        <a:ln w="28575">
          <a:solidFill>
            <a:schemeClr val="accent1">
              <a:lumMod val="75000"/>
            </a:schemeClr>
          </a:solidFill>
          <a:prstDash val="solid"/>
          <a:round/>
          <a:headEnd/>
          <a:tailEnd/>
        </a:ln>
      </xdr:spPr>
    </xdr:sp>
    <xdr:clientData/>
  </xdr:twoCellAnchor>
  <xdr:twoCellAnchor>
    <xdr:from>
      <xdr:col>43</xdr:col>
      <xdr:colOff>114300</xdr:colOff>
      <xdr:row>43</xdr:row>
      <xdr:rowOff>133350</xdr:rowOff>
    </xdr:from>
    <xdr:to>
      <xdr:col>46</xdr:col>
      <xdr:colOff>171450</xdr:colOff>
      <xdr:row>43</xdr:row>
      <xdr:rowOff>133350</xdr:rowOff>
    </xdr:to>
    <xdr:sp macro="" textlink="">
      <xdr:nvSpPr>
        <xdr:cNvPr id="4259" name="Line 181">
          <a:extLst>
            <a:ext uri="{FF2B5EF4-FFF2-40B4-BE49-F238E27FC236}">
              <a16:creationId xmlns="" xmlns:a16="http://schemas.microsoft.com/office/drawing/2014/main" id="{00000000-0008-0000-0400-0000A3100000}"/>
            </a:ext>
          </a:extLst>
        </xdr:cNvPr>
        <xdr:cNvSpPr>
          <a:spLocks noChangeShapeType="1"/>
        </xdr:cNvSpPr>
      </xdr:nvSpPr>
      <xdr:spPr bwMode="auto">
        <a:xfrm>
          <a:off x="23841075" y="16611600"/>
          <a:ext cx="1400175" cy="0"/>
        </a:xfrm>
        <a:prstGeom prst="line">
          <a:avLst/>
        </a:prstGeom>
        <a:noFill/>
        <a:ln w="28575">
          <a:solidFill>
            <a:schemeClr val="accent1">
              <a:lumMod val="75000"/>
            </a:schemeClr>
          </a:solidFill>
          <a:prstDash val="solid"/>
          <a:round/>
          <a:headEnd/>
          <a:tailEnd/>
        </a:ln>
      </xdr:spPr>
    </xdr:sp>
    <xdr:clientData/>
  </xdr:twoCellAnchor>
  <xdr:twoCellAnchor>
    <xdr:from>
      <xdr:col>46</xdr:col>
      <xdr:colOff>104775</xdr:colOff>
      <xdr:row>42</xdr:row>
      <xdr:rowOff>161925</xdr:rowOff>
    </xdr:from>
    <xdr:to>
      <xdr:col>46</xdr:col>
      <xdr:colOff>104775</xdr:colOff>
      <xdr:row>43</xdr:row>
      <xdr:rowOff>66675</xdr:rowOff>
    </xdr:to>
    <xdr:sp macro="" textlink="">
      <xdr:nvSpPr>
        <xdr:cNvPr id="4260" name="Line 182">
          <a:extLst>
            <a:ext uri="{FF2B5EF4-FFF2-40B4-BE49-F238E27FC236}">
              <a16:creationId xmlns="" xmlns:a16="http://schemas.microsoft.com/office/drawing/2014/main" id="{00000000-0008-0000-0400-0000A4100000}"/>
            </a:ext>
          </a:extLst>
        </xdr:cNvPr>
        <xdr:cNvSpPr>
          <a:spLocks noChangeShapeType="1"/>
        </xdr:cNvSpPr>
      </xdr:nvSpPr>
      <xdr:spPr bwMode="auto">
        <a:xfrm flipH="1" flipV="1">
          <a:off x="25174575" y="16259175"/>
          <a:ext cx="0" cy="285750"/>
        </a:xfrm>
        <a:prstGeom prst="line">
          <a:avLst/>
        </a:prstGeom>
        <a:noFill/>
        <a:ln w="28575">
          <a:solidFill>
            <a:schemeClr val="accent1">
              <a:lumMod val="75000"/>
            </a:schemeClr>
          </a:solidFill>
          <a:prstDash val="solid"/>
          <a:round/>
          <a:headEnd/>
          <a:tailEnd/>
        </a:ln>
      </xdr:spPr>
    </xdr:sp>
    <xdr:clientData/>
  </xdr:twoCellAnchor>
  <xdr:twoCellAnchor>
    <xdr:from>
      <xdr:col>46</xdr:col>
      <xdr:colOff>171450</xdr:colOff>
      <xdr:row>42</xdr:row>
      <xdr:rowOff>161925</xdr:rowOff>
    </xdr:from>
    <xdr:to>
      <xdr:col>46</xdr:col>
      <xdr:colOff>171450</xdr:colOff>
      <xdr:row>43</xdr:row>
      <xdr:rowOff>123825</xdr:rowOff>
    </xdr:to>
    <xdr:sp macro="" textlink="">
      <xdr:nvSpPr>
        <xdr:cNvPr id="4261" name="Line 183">
          <a:extLst>
            <a:ext uri="{FF2B5EF4-FFF2-40B4-BE49-F238E27FC236}">
              <a16:creationId xmlns="" xmlns:a16="http://schemas.microsoft.com/office/drawing/2014/main" id="{00000000-0008-0000-0400-0000A5100000}"/>
            </a:ext>
          </a:extLst>
        </xdr:cNvPr>
        <xdr:cNvSpPr>
          <a:spLocks noChangeShapeType="1"/>
        </xdr:cNvSpPr>
      </xdr:nvSpPr>
      <xdr:spPr bwMode="auto">
        <a:xfrm flipV="1">
          <a:off x="25241250" y="16259175"/>
          <a:ext cx="0" cy="342900"/>
        </a:xfrm>
        <a:prstGeom prst="line">
          <a:avLst/>
        </a:prstGeom>
        <a:noFill/>
        <a:ln w="28575">
          <a:solidFill>
            <a:schemeClr val="accent1">
              <a:lumMod val="75000"/>
            </a:schemeClr>
          </a:solidFill>
          <a:prstDash val="solid"/>
          <a:round/>
          <a:headEnd/>
          <a:tailEnd/>
        </a:ln>
      </xdr:spPr>
    </xdr:sp>
    <xdr:clientData/>
  </xdr:twoCellAnchor>
  <xdr:twoCellAnchor>
    <xdr:from>
      <xdr:col>46</xdr:col>
      <xdr:colOff>200025</xdr:colOff>
      <xdr:row>42</xdr:row>
      <xdr:rowOff>190500</xdr:rowOff>
    </xdr:from>
    <xdr:to>
      <xdr:col>47</xdr:col>
      <xdr:colOff>57150</xdr:colOff>
      <xdr:row>43</xdr:row>
      <xdr:rowOff>57150</xdr:rowOff>
    </xdr:to>
    <xdr:sp macro="" textlink="">
      <xdr:nvSpPr>
        <xdr:cNvPr id="16568" name="Text Box 184">
          <a:extLst>
            <a:ext uri="{FF2B5EF4-FFF2-40B4-BE49-F238E27FC236}">
              <a16:creationId xmlns="" xmlns:a16="http://schemas.microsoft.com/office/drawing/2014/main" id="{00000000-0008-0000-0400-0000B8400000}"/>
            </a:ext>
          </a:extLst>
        </xdr:cNvPr>
        <xdr:cNvSpPr txBox="1">
          <a:spLocks noChangeArrowheads="1"/>
        </xdr:cNvSpPr>
      </xdr:nvSpPr>
      <xdr:spPr bwMode="auto">
        <a:xfrm>
          <a:off x="25269825" y="16192500"/>
          <a:ext cx="304800" cy="247650"/>
        </a:xfrm>
        <a:prstGeom prst="rect">
          <a:avLst/>
        </a:prstGeom>
        <a:noFill/>
        <a:ln>
          <a:noFill/>
        </a:ln>
      </xdr:spPr>
      <xdr:txBody>
        <a:bodyPr vertOverflow="clip" wrap="square" lIns="36576" tIns="32004" rIns="0" bIns="0" anchor="t" upright="1"/>
        <a:lstStyle/>
        <a:p>
          <a:pPr algn="l" rtl="0">
            <a:defRPr sz="1000"/>
          </a:pPr>
          <a:r>
            <a:rPr lang="ru-RU" sz="16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8</a:t>
          </a:r>
        </a:p>
      </xdr:txBody>
    </xdr:sp>
    <xdr:clientData/>
  </xdr:twoCellAnchor>
  <xdr:twoCellAnchor>
    <xdr:from>
      <xdr:col>45</xdr:col>
      <xdr:colOff>190500</xdr:colOff>
      <xdr:row>40</xdr:row>
      <xdr:rowOff>47625</xdr:rowOff>
    </xdr:from>
    <xdr:to>
      <xdr:col>54</xdr:col>
      <xdr:colOff>304800</xdr:colOff>
      <xdr:row>42</xdr:row>
      <xdr:rowOff>123825</xdr:rowOff>
    </xdr:to>
    <xdr:sp macro="" textlink="">
      <xdr:nvSpPr>
        <xdr:cNvPr id="16572" name="Rectangle 188">
          <a:extLst>
            <a:ext uri="{FF2B5EF4-FFF2-40B4-BE49-F238E27FC236}">
              <a16:creationId xmlns="" xmlns:a16="http://schemas.microsoft.com/office/drawing/2014/main" id="{00000000-0008-0000-0400-0000BC400000}"/>
            </a:ext>
          </a:extLst>
        </xdr:cNvPr>
        <xdr:cNvSpPr>
          <a:spLocks noChangeArrowheads="1"/>
        </xdr:cNvSpPr>
      </xdr:nvSpPr>
      <xdr:spPr bwMode="auto">
        <a:xfrm>
          <a:off x="24812625" y="15287625"/>
          <a:ext cx="4143375" cy="838200"/>
        </a:xfrm>
        <a:prstGeom prst="rect">
          <a:avLst/>
        </a:prstGeom>
        <a:solidFill>
          <a:srgbClr val="FFFFFF"/>
        </a:solidFill>
        <a:ln w="2857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0" tIns="41148" rIns="45720" bIns="0" anchor="ctr" upright="1"/>
        <a:lstStyle/>
        <a:p>
          <a:pPr algn="ctr" rtl="0">
            <a:defRPr sz="1000"/>
          </a:pPr>
          <a:r>
            <a:rPr lang="ru-RU" sz="2200" b="1" i="0" u="none" strike="noStrike" baseline="0">
              <a:solidFill>
                <a:srgbClr val="000000"/>
              </a:solidFill>
              <a:latin typeface="Arial Cyr"/>
              <a:cs typeface="Arial Cyr"/>
            </a:rPr>
            <a:t>дом № 5 ул.Строительная</a:t>
          </a:r>
        </a:p>
      </xdr:txBody>
    </xdr:sp>
    <xdr:clientData/>
  </xdr:twoCellAnchor>
  <xdr:twoCellAnchor>
    <xdr:from>
      <xdr:col>50</xdr:col>
      <xdr:colOff>38100</xdr:colOff>
      <xdr:row>53</xdr:row>
      <xdr:rowOff>304800</xdr:rowOff>
    </xdr:from>
    <xdr:to>
      <xdr:col>59</xdr:col>
      <xdr:colOff>276225</xdr:colOff>
      <xdr:row>55</xdr:row>
      <xdr:rowOff>104775</xdr:rowOff>
    </xdr:to>
    <xdr:sp macro="" textlink="">
      <xdr:nvSpPr>
        <xdr:cNvPr id="16573" name="Rectangle 189">
          <a:extLst>
            <a:ext uri="{FF2B5EF4-FFF2-40B4-BE49-F238E27FC236}">
              <a16:creationId xmlns="" xmlns:a16="http://schemas.microsoft.com/office/drawing/2014/main" id="{00000000-0008-0000-0400-0000BD400000}"/>
            </a:ext>
          </a:extLst>
        </xdr:cNvPr>
        <xdr:cNvSpPr>
          <a:spLocks noChangeArrowheads="1"/>
        </xdr:cNvSpPr>
      </xdr:nvSpPr>
      <xdr:spPr bwMode="auto">
        <a:xfrm>
          <a:off x="26898600" y="20497800"/>
          <a:ext cx="4267200" cy="561975"/>
        </a:xfrm>
        <a:prstGeom prst="rect">
          <a:avLst/>
        </a:prstGeom>
        <a:solidFill>
          <a:srgbClr val="FFFFFF"/>
        </a:solidFill>
        <a:ln w="2857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0" tIns="41148" rIns="45720" bIns="0" anchor="ctr" upright="1"/>
        <a:lstStyle/>
        <a:p>
          <a:pPr algn="ctr" rtl="0">
            <a:defRPr sz="1000"/>
          </a:pPr>
          <a:r>
            <a:rPr lang="ru-RU" sz="2200" b="1" i="0" u="none" strike="noStrike" baseline="0">
              <a:solidFill>
                <a:srgbClr val="000000"/>
              </a:solidFill>
              <a:latin typeface="Arial Cyr"/>
              <a:cs typeface="Arial Cyr"/>
            </a:rPr>
            <a:t>дом № 16 ул.Строительная</a:t>
          </a:r>
        </a:p>
      </xdr:txBody>
    </xdr:sp>
    <xdr:clientData/>
  </xdr:twoCellAnchor>
  <xdr:twoCellAnchor>
    <xdr:from>
      <xdr:col>50</xdr:col>
      <xdr:colOff>323850</xdr:colOff>
      <xdr:row>48</xdr:row>
      <xdr:rowOff>171450</xdr:rowOff>
    </xdr:from>
    <xdr:to>
      <xdr:col>59</xdr:col>
      <xdr:colOff>104775</xdr:colOff>
      <xdr:row>49</xdr:row>
      <xdr:rowOff>295276</xdr:rowOff>
    </xdr:to>
    <xdr:sp macro="" textlink="">
      <xdr:nvSpPr>
        <xdr:cNvPr id="16574" name="Rectangle 190">
          <a:extLst>
            <a:ext uri="{FF2B5EF4-FFF2-40B4-BE49-F238E27FC236}">
              <a16:creationId xmlns="" xmlns:a16="http://schemas.microsoft.com/office/drawing/2014/main" id="{00000000-0008-0000-0400-0000BE400000}"/>
            </a:ext>
          </a:extLst>
        </xdr:cNvPr>
        <xdr:cNvSpPr>
          <a:spLocks noChangeArrowheads="1"/>
        </xdr:cNvSpPr>
      </xdr:nvSpPr>
      <xdr:spPr bwMode="auto">
        <a:xfrm>
          <a:off x="25393650" y="18554700"/>
          <a:ext cx="3810000" cy="504826"/>
        </a:xfrm>
        <a:prstGeom prst="rect">
          <a:avLst/>
        </a:prstGeom>
        <a:solidFill>
          <a:srgbClr val="FFFFFF"/>
        </a:solidFill>
        <a:ln w="2857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0" tIns="41148" rIns="45720" bIns="0" anchor="ctr" upright="1"/>
        <a:lstStyle/>
        <a:p>
          <a:pPr algn="ctr" rtl="0">
            <a:defRPr sz="1000"/>
          </a:pPr>
          <a:r>
            <a:rPr lang="ru-RU" sz="2200" b="1" i="0" u="none" strike="noStrike" baseline="0">
              <a:solidFill>
                <a:srgbClr val="000000"/>
              </a:solidFill>
              <a:latin typeface="Arial Cyr"/>
              <a:cs typeface="Arial Cyr"/>
            </a:rPr>
            <a:t>дом №20 ул.Строительная  </a:t>
          </a:r>
        </a:p>
      </xdr:txBody>
    </xdr:sp>
    <xdr:clientData/>
  </xdr:twoCellAnchor>
  <xdr:twoCellAnchor>
    <xdr:from>
      <xdr:col>60</xdr:col>
      <xdr:colOff>371474</xdr:colOff>
      <xdr:row>40</xdr:row>
      <xdr:rowOff>47625</xdr:rowOff>
    </xdr:from>
    <xdr:to>
      <xdr:col>67</xdr:col>
      <xdr:colOff>276224</xdr:colOff>
      <xdr:row>42</xdr:row>
      <xdr:rowOff>228600</xdr:rowOff>
    </xdr:to>
    <xdr:sp macro="" textlink="">
      <xdr:nvSpPr>
        <xdr:cNvPr id="16575" name="Rectangle 191">
          <a:extLst>
            <a:ext uri="{FF2B5EF4-FFF2-40B4-BE49-F238E27FC236}">
              <a16:creationId xmlns="" xmlns:a16="http://schemas.microsoft.com/office/drawing/2014/main" id="{00000000-0008-0000-0400-0000BF400000}"/>
            </a:ext>
          </a:extLst>
        </xdr:cNvPr>
        <xdr:cNvSpPr>
          <a:spLocks noChangeArrowheads="1"/>
        </xdr:cNvSpPr>
      </xdr:nvSpPr>
      <xdr:spPr bwMode="auto">
        <a:xfrm>
          <a:off x="31708724" y="15382875"/>
          <a:ext cx="3038475" cy="942975"/>
        </a:xfrm>
        <a:prstGeom prst="rect">
          <a:avLst/>
        </a:prstGeom>
        <a:solidFill>
          <a:srgbClr val="FFFFFF"/>
        </a:solidFill>
        <a:ln w="2857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0" tIns="41148" rIns="45720" bIns="0" anchor="ctr" upright="1"/>
        <a:lstStyle/>
        <a:p>
          <a:pPr algn="ctr" rtl="0">
            <a:defRPr sz="1000"/>
          </a:pPr>
          <a:r>
            <a:rPr lang="ru-RU" sz="2200" b="1" i="0" u="none" strike="noStrike" baseline="0">
              <a:solidFill>
                <a:srgbClr val="000000"/>
              </a:solidFill>
              <a:latin typeface="Arial Cyr"/>
              <a:cs typeface="Arial Cyr"/>
            </a:rPr>
            <a:t>дом №7 ул.Строительная</a:t>
          </a:r>
        </a:p>
      </xdr:txBody>
    </xdr:sp>
    <xdr:clientData/>
  </xdr:twoCellAnchor>
  <xdr:twoCellAnchor>
    <xdr:from>
      <xdr:col>64</xdr:col>
      <xdr:colOff>85725</xdr:colOff>
      <xdr:row>53</xdr:row>
      <xdr:rowOff>209550</xdr:rowOff>
    </xdr:from>
    <xdr:to>
      <xdr:col>72</xdr:col>
      <xdr:colOff>142875</xdr:colOff>
      <xdr:row>55</xdr:row>
      <xdr:rowOff>76200</xdr:rowOff>
    </xdr:to>
    <xdr:sp macro="" textlink="">
      <xdr:nvSpPr>
        <xdr:cNvPr id="16576" name="Rectangle 192">
          <a:extLst>
            <a:ext uri="{FF2B5EF4-FFF2-40B4-BE49-F238E27FC236}">
              <a16:creationId xmlns="" xmlns:a16="http://schemas.microsoft.com/office/drawing/2014/main" id="{00000000-0008-0000-0400-0000C0400000}"/>
            </a:ext>
          </a:extLst>
        </xdr:cNvPr>
        <xdr:cNvSpPr>
          <a:spLocks noChangeArrowheads="1"/>
        </xdr:cNvSpPr>
      </xdr:nvSpPr>
      <xdr:spPr bwMode="auto">
        <a:xfrm>
          <a:off x="33213675" y="20497800"/>
          <a:ext cx="3638550" cy="628650"/>
        </a:xfrm>
        <a:prstGeom prst="rect">
          <a:avLst/>
        </a:prstGeom>
        <a:solidFill>
          <a:srgbClr val="FFFFFF"/>
        </a:solidFill>
        <a:ln w="2857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0" tIns="41148" rIns="45720" bIns="0" anchor="t" upright="1"/>
        <a:lstStyle/>
        <a:p>
          <a:pPr algn="ctr" rtl="0">
            <a:defRPr sz="1000"/>
          </a:pPr>
          <a:r>
            <a:rPr lang="ru-RU" sz="2200" b="1" i="0" u="none" strike="noStrike" baseline="0">
              <a:solidFill>
                <a:srgbClr val="000000"/>
              </a:solidFill>
              <a:latin typeface="Arial Cyr"/>
              <a:cs typeface="Arial Cyr"/>
            </a:rPr>
            <a:t>дом №18 ул.Строительная</a:t>
          </a:r>
        </a:p>
      </xdr:txBody>
    </xdr:sp>
    <xdr:clientData/>
  </xdr:twoCellAnchor>
  <xdr:twoCellAnchor>
    <xdr:from>
      <xdr:col>86</xdr:col>
      <xdr:colOff>266700</xdr:colOff>
      <xdr:row>48</xdr:row>
      <xdr:rowOff>219075</xdr:rowOff>
    </xdr:from>
    <xdr:to>
      <xdr:col>88</xdr:col>
      <xdr:colOff>438150</xdr:colOff>
      <xdr:row>54</xdr:row>
      <xdr:rowOff>28575</xdr:rowOff>
    </xdr:to>
    <xdr:sp macro="" textlink="">
      <xdr:nvSpPr>
        <xdr:cNvPr id="16580" name="Rectangle 196">
          <a:extLst>
            <a:ext uri="{FF2B5EF4-FFF2-40B4-BE49-F238E27FC236}">
              <a16:creationId xmlns="" xmlns:a16="http://schemas.microsoft.com/office/drawing/2014/main" id="{00000000-0008-0000-0400-0000C4400000}"/>
            </a:ext>
          </a:extLst>
        </xdr:cNvPr>
        <xdr:cNvSpPr>
          <a:spLocks noChangeArrowheads="1"/>
        </xdr:cNvSpPr>
      </xdr:nvSpPr>
      <xdr:spPr bwMode="auto">
        <a:xfrm>
          <a:off x="39604950" y="18602325"/>
          <a:ext cx="723900" cy="2095500"/>
        </a:xfrm>
        <a:prstGeom prst="rect">
          <a:avLst/>
        </a:prstGeom>
        <a:solidFill>
          <a:srgbClr val="FFFFFF"/>
        </a:solidFill>
        <a:ln w="28575">
          <a:solidFill>
            <a:srgbClr val="000000"/>
          </a:solidFill>
          <a:miter lim="800000"/>
          <a:headEnd/>
          <a:tailEnd/>
        </a:ln>
      </xdr:spPr>
      <xdr:txBody>
        <a:bodyPr vertOverflow="overflow" horzOverflow="overflow" vert="vert270" wrap="square" lIns="27432" tIns="22860" rIns="0" bIns="0" anchor="ctr" upright="1"/>
        <a:lstStyle/>
        <a:p>
          <a:pPr algn="ctr" rtl="0">
            <a:defRPr sz="1000"/>
          </a:pPr>
          <a:r>
            <a:rPr lang="ru-RU" sz="1800" b="1" i="0" u="none" strike="noStrike" baseline="0">
              <a:solidFill>
                <a:srgbClr val="000000"/>
              </a:solidFill>
              <a:latin typeface="Arial Cyr"/>
              <a:cs typeface="Arial Cyr"/>
            </a:rPr>
            <a:t>     Д/С   № 10, </a:t>
          </a:r>
          <a:r>
            <a:rPr lang="ru-RU" sz="1400" b="1" i="0" u="none" strike="noStrike" baseline="0">
              <a:solidFill>
                <a:srgbClr val="000000"/>
              </a:solidFill>
              <a:latin typeface="Arial Cyr"/>
              <a:cs typeface="Arial Cyr"/>
            </a:rPr>
            <a:t>ул. Строительная, дом №28</a:t>
          </a:r>
        </a:p>
      </xdr:txBody>
    </xdr:sp>
    <xdr:clientData/>
  </xdr:twoCellAnchor>
  <xdr:twoCellAnchor>
    <xdr:from>
      <xdr:col>88</xdr:col>
      <xdr:colOff>438150</xdr:colOff>
      <xdr:row>50</xdr:row>
      <xdr:rowOff>152400</xdr:rowOff>
    </xdr:from>
    <xdr:to>
      <xdr:col>90</xdr:col>
      <xdr:colOff>180975</xdr:colOff>
      <xdr:row>51</xdr:row>
      <xdr:rowOff>76200</xdr:rowOff>
    </xdr:to>
    <xdr:sp macro="" textlink="">
      <xdr:nvSpPr>
        <xdr:cNvPr id="4269" name="Rectangle 197">
          <a:extLst>
            <a:ext uri="{FF2B5EF4-FFF2-40B4-BE49-F238E27FC236}">
              <a16:creationId xmlns="" xmlns:a16="http://schemas.microsoft.com/office/drawing/2014/main" id="{00000000-0008-0000-0400-0000AD100000}"/>
            </a:ext>
          </a:extLst>
        </xdr:cNvPr>
        <xdr:cNvSpPr>
          <a:spLocks noChangeArrowheads="1"/>
        </xdr:cNvSpPr>
      </xdr:nvSpPr>
      <xdr:spPr bwMode="auto">
        <a:xfrm>
          <a:off x="44310300" y="19297650"/>
          <a:ext cx="638175" cy="304800"/>
        </a:xfrm>
        <a:prstGeom prst="rect">
          <a:avLst/>
        </a:prstGeom>
        <a:solidFill>
          <a:srgbClr val="FFFFFF"/>
        </a:solidFill>
        <a:ln w="2857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90</xdr:col>
      <xdr:colOff>104775</xdr:colOff>
      <xdr:row>49</xdr:row>
      <xdr:rowOff>333375</xdr:rowOff>
    </xdr:from>
    <xdr:to>
      <xdr:col>91</xdr:col>
      <xdr:colOff>247650</xdr:colOff>
      <xdr:row>51</xdr:row>
      <xdr:rowOff>104775</xdr:rowOff>
    </xdr:to>
    <xdr:sp macro="" textlink="">
      <xdr:nvSpPr>
        <xdr:cNvPr id="4270" name="Rectangle 198">
          <a:extLst>
            <a:ext uri="{FF2B5EF4-FFF2-40B4-BE49-F238E27FC236}">
              <a16:creationId xmlns="" xmlns:a16="http://schemas.microsoft.com/office/drawing/2014/main" id="{00000000-0008-0000-0400-0000AE100000}"/>
            </a:ext>
          </a:extLst>
        </xdr:cNvPr>
        <xdr:cNvSpPr>
          <a:spLocks noChangeArrowheads="1"/>
        </xdr:cNvSpPr>
      </xdr:nvSpPr>
      <xdr:spPr bwMode="auto">
        <a:xfrm>
          <a:off x="41938575" y="19097625"/>
          <a:ext cx="590550" cy="533400"/>
        </a:xfrm>
        <a:prstGeom prst="rect">
          <a:avLst/>
        </a:prstGeom>
        <a:solidFill>
          <a:srgbClr val="FFFFFF"/>
        </a:solidFill>
        <a:ln w="2857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43</xdr:col>
      <xdr:colOff>114300</xdr:colOff>
      <xdr:row>44</xdr:row>
      <xdr:rowOff>76200</xdr:rowOff>
    </xdr:from>
    <xdr:to>
      <xdr:col>44</xdr:col>
      <xdr:colOff>247650</xdr:colOff>
      <xdr:row>44</xdr:row>
      <xdr:rowOff>85725</xdr:rowOff>
    </xdr:to>
    <xdr:sp macro="" textlink="">
      <xdr:nvSpPr>
        <xdr:cNvPr id="4271" name="Line 201">
          <a:extLst>
            <a:ext uri="{FF2B5EF4-FFF2-40B4-BE49-F238E27FC236}">
              <a16:creationId xmlns="" xmlns:a16="http://schemas.microsoft.com/office/drawing/2014/main" id="{00000000-0008-0000-0400-0000AF100000}"/>
            </a:ext>
          </a:extLst>
        </xdr:cNvPr>
        <xdr:cNvSpPr>
          <a:spLocks noChangeShapeType="1"/>
        </xdr:cNvSpPr>
      </xdr:nvSpPr>
      <xdr:spPr bwMode="auto">
        <a:xfrm>
          <a:off x="23841075" y="16935450"/>
          <a:ext cx="581025" cy="9525"/>
        </a:xfrm>
        <a:prstGeom prst="line">
          <a:avLst/>
        </a:prstGeom>
        <a:noFill/>
        <a:ln w="25400">
          <a:solidFill>
            <a:schemeClr val="accent1">
              <a:lumMod val="75000"/>
            </a:schemeClr>
          </a:solidFill>
          <a:prstDash val="lgDash"/>
          <a:round/>
          <a:headEnd/>
          <a:tailEnd/>
        </a:ln>
      </xdr:spPr>
    </xdr:sp>
    <xdr:clientData/>
  </xdr:twoCellAnchor>
  <xdr:twoCellAnchor>
    <xdr:from>
      <xdr:col>47</xdr:col>
      <xdr:colOff>133350</xdr:colOff>
      <xdr:row>47</xdr:row>
      <xdr:rowOff>257175</xdr:rowOff>
    </xdr:from>
    <xdr:to>
      <xdr:col>48</xdr:col>
      <xdr:colOff>142875</xdr:colOff>
      <xdr:row>48</xdr:row>
      <xdr:rowOff>123825</xdr:rowOff>
    </xdr:to>
    <xdr:sp macro="" textlink="">
      <xdr:nvSpPr>
        <xdr:cNvPr id="16586" name="Text Box 202">
          <a:extLst>
            <a:ext uri="{FF2B5EF4-FFF2-40B4-BE49-F238E27FC236}">
              <a16:creationId xmlns="" xmlns:a16="http://schemas.microsoft.com/office/drawing/2014/main" id="{00000000-0008-0000-0400-0000CA400000}"/>
            </a:ext>
          </a:extLst>
        </xdr:cNvPr>
        <xdr:cNvSpPr txBox="1">
          <a:spLocks noChangeArrowheads="1"/>
        </xdr:cNvSpPr>
      </xdr:nvSpPr>
      <xdr:spPr bwMode="auto">
        <a:xfrm>
          <a:off x="25650825" y="18164175"/>
          <a:ext cx="457200" cy="247650"/>
        </a:xfrm>
        <a:prstGeom prst="rect">
          <a:avLst/>
        </a:prstGeom>
        <a:noFill/>
        <a:ln>
          <a:noFill/>
        </a:ln>
      </xdr:spPr>
      <xdr:txBody>
        <a:bodyPr vertOverflow="clip" wrap="square" lIns="36576" tIns="32004" rIns="0" bIns="0" anchor="t" upright="1"/>
        <a:lstStyle/>
        <a:p>
          <a:pPr algn="l" rtl="0">
            <a:defRPr sz="1000"/>
          </a:pPr>
          <a:r>
            <a:rPr lang="ru-RU" sz="16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70</a:t>
          </a:r>
        </a:p>
      </xdr:txBody>
    </xdr:sp>
    <xdr:clientData/>
  </xdr:twoCellAnchor>
  <xdr:twoCellAnchor>
    <xdr:from>
      <xdr:col>43</xdr:col>
      <xdr:colOff>219075</xdr:colOff>
      <xdr:row>44</xdr:row>
      <xdr:rowOff>171450</xdr:rowOff>
    </xdr:from>
    <xdr:to>
      <xdr:col>44</xdr:col>
      <xdr:colOff>123825</xdr:colOff>
      <xdr:row>45</xdr:row>
      <xdr:rowOff>19050</xdr:rowOff>
    </xdr:to>
    <xdr:sp macro="" textlink="">
      <xdr:nvSpPr>
        <xdr:cNvPr id="16587" name="Text Box 203">
          <a:extLst>
            <a:ext uri="{FF2B5EF4-FFF2-40B4-BE49-F238E27FC236}">
              <a16:creationId xmlns="" xmlns:a16="http://schemas.microsoft.com/office/drawing/2014/main" id="{00000000-0008-0000-0400-0000CB400000}"/>
            </a:ext>
          </a:extLst>
        </xdr:cNvPr>
        <xdr:cNvSpPr txBox="1">
          <a:spLocks noChangeArrowheads="1"/>
        </xdr:cNvSpPr>
      </xdr:nvSpPr>
      <xdr:spPr bwMode="auto">
        <a:xfrm>
          <a:off x="22155150" y="17030700"/>
          <a:ext cx="352425" cy="228600"/>
        </a:xfrm>
        <a:prstGeom prst="rect">
          <a:avLst/>
        </a:prstGeom>
        <a:noFill/>
        <a:ln>
          <a:noFill/>
        </a:ln>
      </xdr:spPr>
      <xdr:txBody>
        <a:bodyPr vertOverflow="clip" wrap="square" lIns="36576" tIns="32004" rIns="0" bIns="0" anchor="t" upright="1"/>
        <a:lstStyle/>
        <a:p>
          <a:pPr algn="l" rtl="0">
            <a:defRPr sz="1000"/>
          </a:pPr>
          <a:r>
            <a:rPr lang="ru-RU" sz="16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17</a:t>
          </a:r>
        </a:p>
      </xdr:txBody>
    </xdr:sp>
    <xdr:clientData/>
  </xdr:twoCellAnchor>
  <xdr:twoCellAnchor>
    <xdr:from>
      <xdr:col>44</xdr:col>
      <xdr:colOff>266700</xdr:colOff>
      <xdr:row>45</xdr:row>
      <xdr:rowOff>257174</xdr:rowOff>
    </xdr:from>
    <xdr:to>
      <xdr:col>44</xdr:col>
      <xdr:colOff>266700</xdr:colOff>
      <xdr:row>47</xdr:row>
      <xdr:rowOff>133349</xdr:rowOff>
    </xdr:to>
    <xdr:sp macro="" textlink="">
      <xdr:nvSpPr>
        <xdr:cNvPr id="4274" name="Line 204">
          <a:extLst>
            <a:ext uri="{FF2B5EF4-FFF2-40B4-BE49-F238E27FC236}">
              <a16:creationId xmlns="" xmlns:a16="http://schemas.microsoft.com/office/drawing/2014/main" id="{00000000-0008-0000-0400-0000B2100000}"/>
            </a:ext>
          </a:extLst>
        </xdr:cNvPr>
        <xdr:cNvSpPr>
          <a:spLocks noChangeShapeType="1"/>
        </xdr:cNvSpPr>
      </xdr:nvSpPr>
      <xdr:spPr bwMode="auto">
        <a:xfrm>
          <a:off x="22650450" y="17497424"/>
          <a:ext cx="0" cy="638175"/>
        </a:xfrm>
        <a:prstGeom prst="line">
          <a:avLst/>
        </a:prstGeom>
        <a:noFill/>
        <a:ln w="28575">
          <a:solidFill>
            <a:srgbClr val="ED7D31"/>
          </a:solidFill>
          <a:round/>
          <a:headEnd/>
          <a:tailEnd/>
        </a:ln>
      </xdr:spPr>
    </xdr:sp>
    <xdr:clientData/>
  </xdr:twoCellAnchor>
  <xdr:twoCellAnchor>
    <xdr:from>
      <xdr:col>44</xdr:col>
      <xdr:colOff>180974</xdr:colOff>
      <xdr:row>44</xdr:row>
      <xdr:rowOff>161926</xdr:rowOff>
    </xdr:from>
    <xdr:to>
      <xdr:col>44</xdr:col>
      <xdr:colOff>190499</xdr:colOff>
      <xdr:row>45</xdr:row>
      <xdr:rowOff>314325</xdr:rowOff>
    </xdr:to>
    <xdr:sp macro="" textlink="">
      <xdr:nvSpPr>
        <xdr:cNvPr id="4275" name="Line 205">
          <a:extLst>
            <a:ext uri="{FF2B5EF4-FFF2-40B4-BE49-F238E27FC236}">
              <a16:creationId xmlns="" xmlns:a16="http://schemas.microsoft.com/office/drawing/2014/main" id="{00000000-0008-0000-0400-0000B3100000}"/>
            </a:ext>
          </a:extLst>
        </xdr:cNvPr>
        <xdr:cNvSpPr>
          <a:spLocks noChangeShapeType="1"/>
        </xdr:cNvSpPr>
      </xdr:nvSpPr>
      <xdr:spPr bwMode="auto">
        <a:xfrm>
          <a:off x="22564724" y="17021176"/>
          <a:ext cx="9525" cy="533399"/>
        </a:xfrm>
        <a:prstGeom prst="line">
          <a:avLst/>
        </a:prstGeom>
        <a:noFill/>
        <a:ln w="25400">
          <a:solidFill>
            <a:schemeClr val="accent1">
              <a:lumMod val="75000"/>
            </a:schemeClr>
          </a:solidFill>
          <a:round/>
          <a:headEnd/>
          <a:tailEnd/>
        </a:ln>
      </xdr:spPr>
    </xdr:sp>
    <xdr:clientData/>
  </xdr:twoCellAnchor>
  <xdr:twoCellAnchor>
    <xdr:from>
      <xdr:col>44</xdr:col>
      <xdr:colOff>190500</xdr:colOff>
      <xdr:row>47</xdr:row>
      <xdr:rowOff>66675</xdr:rowOff>
    </xdr:from>
    <xdr:to>
      <xdr:col>80</xdr:col>
      <xdr:colOff>95250</xdr:colOff>
      <xdr:row>47</xdr:row>
      <xdr:rowOff>133350</xdr:rowOff>
    </xdr:to>
    <xdr:sp macro="" textlink="">
      <xdr:nvSpPr>
        <xdr:cNvPr id="4276" name="Line 208">
          <a:extLst>
            <a:ext uri="{FF2B5EF4-FFF2-40B4-BE49-F238E27FC236}">
              <a16:creationId xmlns="" xmlns:a16="http://schemas.microsoft.com/office/drawing/2014/main" id="{00000000-0008-0000-0400-0000B4100000}"/>
            </a:ext>
          </a:extLst>
        </xdr:cNvPr>
        <xdr:cNvSpPr>
          <a:spLocks noChangeShapeType="1"/>
        </xdr:cNvSpPr>
      </xdr:nvSpPr>
      <xdr:spPr bwMode="auto">
        <a:xfrm flipV="1">
          <a:off x="22574250" y="18068925"/>
          <a:ext cx="15687675" cy="66675"/>
        </a:xfrm>
        <a:prstGeom prst="line">
          <a:avLst/>
        </a:prstGeom>
        <a:noFill/>
        <a:ln w="28575">
          <a:solidFill>
            <a:srgbClr val="ED7D31"/>
          </a:solidFill>
          <a:round/>
          <a:headEnd/>
          <a:tailEnd/>
        </a:ln>
      </xdr:spPr>
    </xdr:sp>
    <xdr:clientData/>
  </xdr:twoCellAnchor>
  <xdr:twoCellAnchor>
    <xdr:from>
      <xdr:col>44</xdr:col>
      <xdr:colOff>276225</xdr:colOff>
      <xdr:row>47</xdr:row>
      <xdr:rowOff>133350</xdr:rowOff>
    </xdr:from>
    <xdr:to>
      <xdr:col>80</xdr:col>
      <xdr:colOff>428625</xdr:colOff>
      <xdr:row>47</xdr:row>
      <xdr:rowOff>209550</xdr:rowOff>
    </xdr:to>
    <xdr:sp macro="" textlink="">
      <xdr:nvSpPr>
        <xdr:cNvPr id="4277" name="Line 209">
          <a:extLst>
            <a:ext uri="{FF2B5EF4-FFF2-40B4-BE49-F238E27FC236}">
              <a16:creationId xmlns="" xmlns:a16="http://schemas.microsoft.com/office/drawing/2014/main" id="{00000000-0008-0000-0400-0000B5100000}"/>
            </a:ext>
          </a:extLst>
        </xdr:cNvPr>
        <xdr:cNvSpPr>
          <a:spLocks noChangeShapeType="1"/>
        </xdr:cNvSpPr>
      </xdr:nvSpPr>
      <xdr:spPr bwMode="auto">
        <a:xfrm flipV="1">
          <a:off x="24450675" y="18135600"/>
          <a:ext cx="16268700" cy="76200"/>
        </a:xfrm>
        <a:prstGeom prst="line">
          <a:avLst/>
        </a:prstGeom>
        <a:noFill/>
        <a:ln w="28575">
          <a:solidFill>
            <a:srgbClr val="ED7D31"/>
          </a:solidFill>
          <a:round/>
          <a:headEnd/>
          <a:tailEnd/>
        </a:ln>
      </xdr:spPr>
    </xdr:sp>
    <xdr:clientData/>
  </xdr:twoCellAnchor>
  <xdr:twoCellAnchor>
    <xdr:from>
      <xdr:col>51</xdr:col>
      <xdr:colOff>419099</xdr:colOff>
      <xdr:row>47</xdr:row>
      <xdr:rowOff>314325</xdr:rowOff>
    </xdr:from>
    <xdr:to>
      <xdr:col>51</xdr:col>
      <xdr:colOff>428624</xdr:colOff>
      <xdr:row>48</xdr:row>
      <xdr:rowOff>228599</xdr:rowOff>
    </xdr:to>
    <xdr:sp macro="" textlink="">
      <xdr:nvSpPr>
        <xdr:cNvPr id="4278" name="Line 210">
          <a:extLst>
            <a:ext uri="{FF2B5EF4-FFF2-40B4-BE49-F238E27FC236}">
              <a16:creationId xmlns="" xmlns:a16="http://schemas.microsoft.com/office/drawing/2014/main" id="{00000000-0008-0000-0400-0000B6100000}"/>
            </a:ext>
          </a:extLst>
        </xdr:cNvPr>
        <xdr:cNvSpPr>
          <a:spLocks noChangeShapeType="1"/>
        </xdr:cNvSpPr>
      </xdr:nvSpPr>
      <xdr:spPr bwMode="auto">
        <a:xfrm flipH="1">
          <a:off x="25936574" y="18316575"/>
          <a:ext cx="9525" cy="295274"/>
        </a:xfrm>
        <a:prstGeom prst="line">
          <a:avLst/>
        </a:prstGeom>
        <a:noFill/>
        <a:ln w="28575">
          <a:solidFill>
            <a:schemeClr val="accent1">
              <a:lumMod val="75000"/>
            </a:schemeClr>
          </a:solidFill>
          <a:round/>
          <a:headEnd/>
          <a:tailEnd/>
        </a:ln>
      </xdr:spPr>
    </xdr:sp>
    <xdr:clientData/>
  </xdr:twoCellAnchor>
  <xdr:twoCellAnchor>
    <xdr:from>
      <xdr:col>52</xdr:col>
      <xdr:colOff>28576</xdr:colOff>
      <xdr:row>48</xdr:row>
      <xdr:rowOff>19049</xdr:rowOff>
    </xdr:from>
    <xdr:to>
      <xdr:col>52</xdr:col>
      <xdr:colOff>47624</xdr:colOff>
      <xdr:row>48</xdr:row>
      <xdr:rowOff>219075</xdr:rowOff>
    </xdr:to>
    <xdr:sp macro="" textlink="">
      <xdr:nvSpPr>
        <xdr:cNvPr id="4279" name="Line 211">
          <a:extLst>
            <a:ext uri="{FF2B5EF4-FFF2-40B4-BE49-F238E27FC236}">
              <a16:creationId xmlns="" xmlns:a16="http://schemas.microsoft.com/office/drawing/2014/main" id="{00000000-0008-0000-0400-0000B7100000}"/>
            </a:ext>
          </a:extLst>
        </xdr:cNvPr>
        <xdr:cNvSpPr>
          <a:spLocks noChangeShapeType="1"/>
        </xdr:cNvSpPr>
      </xdr:nvSpPr>
      <xdr:spPr bwMode="auto">
        <a:xfrm flipH="1">
          <a:off x="25993726" y="18402299"/>
          <a:ext cx="19048" cy="200026"/>
        </a:xfrm>
        <a:prstGeom prst="line">
          <a:avLst/>
        </a:prstGeom>
        <a:noFill/>
        <a:ln w="28575">
          <a:solidFill>
            <a:schemeClr val="accent1">
              <a:lumMod val="75000"/>
            </a:schemeClr>
          </a:solidFill>
          <a:round/>
          <a:headEnd/>
          <a:tailEnd/>
        </a:ln>
      </xdr:spPr>
    </xdr:sp>
    <xdr:clientData/>
  </xdr:twoCellAnchor>
  <xdr:twoCellAnchor>
    <xdr:from>
      <xdr:col>58</xdr:col>
      <xdr:colOff>95250</xdr:colOff>
      <xdr:row>47</xdr:row>
      <xdr:rowOff>76200</xdr:rowOff>
    </xdr:from>
    <xdr:to>
      <xdr:col>58</xdr:col>
      <xdr:colOff>95250</xdr:colOff>
      <xdr:row>48</xdr:row>
      <xdr:rowOff>57150</xdr:rowOff>
    </xdr:to>
    <xdr:sp macro="" textlink="">
      <xdr:nvSpPr>
        <xdr:cNvPr id="4280" name="Line 212">
          <a:extLst>
            <a:ext uri="{FF2B5EF4-FFF2-40B4-BE49-F238E27FC236}">
              <a16:creationId xmlns="" xmlns:a16="http://schemas.microsoft.com/office/drawing/2014/main" id="{00000000-0008-0000-0400-0000B8100000}"/>
            </a:ext>
          </a:extLst>
        </xdr:cNvPr>
        <xdr:cNvSpPr>
          <a:spLocks noChangeShapeType="1"/>
        </xdr:cNvSpPr>
      </xdr:nvSpPr>
      <xdr:spPr bwMode="auto">
        <a:xfrm>
          <a:off x="30537150" y="18078450"/>
          <a:ext cx="0" cy="36195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51</xdr:col>
      <xdr:colOff>238125</xdr:colOff>
      <xdr:row>46</xdr:row>
      <xdr:rowOff>295275</xdr:rowOff>
    </xdr:from>
    <xdr:to>
      <xdr:col>52</xdr:col>
      <xdr:colOff>257175</xdr:colOff>
      <xdr:row>47</xdr:row>
      <xdr:rowOff>371475</xdr:rowOff>
    </xdr:to>
    <xdr:sp macro="" textlink="">
      <xdr:nvSpPr>
        <xdr:cNvPr id="16597" name="Oval 157" descr="ТК№143">
          <a:extLst>
            <a:ext uri="{FF2B5EF4-FFF2-40B4-BE49-F238E27FC236}">
              <a16:creationId xmlns="" xmlns:a16="http://schemas.microsoft.com/office/drawing/2014/main" id="{00000000-0008-0000-0400-0000D5400000}"/>
            </a:ext>
          </a:extLst>
        </xdr:cNvPr>
        <xdr:cNvSpPr>
          <a:spLocks noChangeArrowheads="1"/>
        </xdr:cNvSpPr>
      </xdr:nvSpPr>
      <xdr:spPr bwMode="auto">
        <a:xfrm>
          <a:off x="27546300" y="17821275"/>
          <a:ext cx="466725" cy="457200"/>
        </a:xfrm>
        <a:prstGeom prst="ellipse">
          <a:avLst/>
        </a:prstGeom>
        <a:solidFill>
          <a:srgbClr val="FFFFFF"/>
        </a:solidFill>
        <a:ln w="28575">
          <a:solidFill>
            <a:srgbClr val="000000"/>
          </a:solidFill>
          <a:round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ru-RU" sz="16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2</a:t>
          </a:r>
        </a:p>
      </xdr:txBody>
    </xdr:sp>
    <xdr:clientData/>
  </xdr:twoCellAnchor>
  <xdr:twoCellAnchor>
    <xdr:from>
      <xdr:col>44</xdr:col>
      <xdr:colOff>295275</xdr:colOff>
      <xdr:row>43</xdr:row>
      <xdr:rowOff>114300</xdr:rowOff>
    </xdr:from>
    <xdr:to>
      <xdr:col>46</xdr:col>
      <xdr:colOff>57150</xdr:colOff>
      <xdr:row>44</xdr:row>
      <xdr:rowOff>66675</xdr:rowOff>
    </xdr:to>
    <xdr:sp macro="" textlink="">
      <xdr:nvSpPr>
        <xdr:cNvPr id="16598" name="Text Box 214">
          <a:extLst>
            <a:ext uri="{FF2B5EF4-FFF2-40B4-BE49-F238E27FC236}">
              <a16:creationId xmlns="" xmlns:a16="http://schemas.microsoft.com/office/drawing/2014/main" id="{00000000-0008-0000-0400-0000D6400000}"/>
            </a:ext>
          </a:extLst>
        </xdr:cNvPr>
        <xdr:cNvSpPr txBox="1">
          <a:spLocks noChangeArrowheads="1"/>
        </xdr:cNvSpPr>
      </xdr:nvSpPr>
      <xdr:spPr bwMode="auto">
        <a:xfrm>
          <a:off x="22679025" y="16592550"/>
          <a:ext cx="657225" cy="333375"/>
        </a:xfrm>
        <a:prstGeom prst="rect">
          <a:avLst/>
        </a:prstGeom>
        <a:noFill/>
        <a:ln>
          <a:noFill/>
        </a:ln>
      </xdr:spPr>
      <xdr:txBody>
        <a:bodyPr vertOverflow="clip" wrap="square" lIns="36576" tIns="32004" rIns="0" bIns="0" anchor="t" upright="1"/>
        <a:lstStyle/>
        <a:p>
          <a:pPr algn="l" rtl="0">
            <a:defRPr sz="1000"/>
          </a:pPr>
          <a:r>
            <a:rPr lang="ru-RU" sz="16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30</a:t>
          </a:r>
        </a:p>
      </xdr:txBody>
    </xdr:sp>
    <xdr:clientData/>
  </xdr:twoCellAnchor>
  <xdr:twoCellAnchor>
    <xdr:from>
      <xdr:col>57</xdr:col>
      <xdr:colOff>361950</xdr:colOff>
      <xdr:row>46</xdr:row>
      <xdr:rowOff>285750</xdr:rowOff>
    </xdr:from>
    <xdr:to>
      <xdr:col>58</xdr:col>
      <xdr:colOff>381000</xdr:colOff>
      <xdr:row>47</xdr:row>
      <xdr:rowOff>361950</xdr:rowOff>
    </xdr:to>
    <xdr:sp macro="" textlink="">
      <xdr:nvSpPr>
        <xdr:cNvPr id="16600" name="Oval 157" descr="ТК№143">
          <a:extLst>
            <a:ext uri="{FF2B5EF4-FFF2-40B4-BE49-F238E27FC236}">
              <a16:creationId xmlns="" xmlns:a16="http://schemas.microsoft.com/office/drawing/2014/main" id="{00000000-0008-0000-0400-0000D8400000}"/>
            </a:ext>
          </a:extLst>
        </xdr:cNvPr>
        <xdr:cNvSpPr>
          <a:spLocks noChangeArrowheads="1"/>
        </xdr:cNvSpPr>
      </xdr:nvSpPr>
      <xdr:spPr bwMode="auto">
        <a:xfrm>
          <a:off x="30356175" y="17811750"/>
          <a:ext cx="466725" cy="457200"/>
        </a:xfrm>
        <a:prstGeom prst="ellipse">
          <a:avLst/>
        </a:prstGeom>
        <a:solidFill>
          <a:srgbClr val="FFFFFF"/>
        </a:solidFill>
        <a:ln w="28575">
          <a:solidFill>
            <a:srgbClr val="000000"/>
          </a:solidFill>
          <a:round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ru-RU" sz="16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3</a:t>
          </a:r>
        </a:p>
      </xdr:txBody>
    </xdr:sp>
    <xdr:clientData/>
  </xdr:twoCellAnchor>
  <xdr:twoCellAnchor>
    <xdr:from>
      <xdr:col>43</xdr:col>
      <xdr:colOff>400050</xdr:colOff>
      <xdr:row>46</xdr:row>
      <xdr:rowOff>304800</xdr:rowOff>
    </xdr:from>
    <xdr:to>
      <xdr:col>44</xdr:col>
      <xdr:colOff>419100</xdr:colOff>
      <xdr:row>48</xdr:row>
      <xdr:rowOff>0</xdr:rowOff>
    </xdr:to>
    <xdr:sp macro="" textlink="">
      <xdr:nvSpPr>
        <xdr:cNvPr id="16601" name="Oval 157" descr="ТК№143">
          <a:extLst>
            <a:ext uri="{FF2B5EF4-FFF2-40B4-BE49-F238E27FC236}">
              <a16:creationId xmlns="" xmlns:a16="http://schemas.microsoft.com/office/drawing/2014/main" id="{00000000-0008-0000-0400-0000D9400000}"/>
            </a:ext>
          </a:extLst>
        </xdr:cNvPr>
        <xdr:cNvSpPr>
          <a:spLocks noChangeArrowheads="1"/>
        </xdr:cNvSpPr>
      </xdr:nvSpPr>
      <xdr:spPr bwMode="auto">
        <a:xfrm>
          <a:off x="22336125" y="17926050"/>
          <a:ext cx="466725" cy="457200"/>
        </a:xfrm>
        <a:prstGeom prst="ellipse">
          <a:avLst/>
        </a:prstGeom>
        <a:solidFill>
          <a:srgbClr val="FFFFFF"/>
        </a:solidFill>
        <a:ln w="28575">
          <a:solidFill>
            <a:srgbClr val="000000"/>
          </a:solidFill>
          <a:round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ru-RU" sz="16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1</a:t>
          </a:r>
        </a:p>
      </xdr:txBody>
    </xdr:sp>
    <xdr:clientData/>
  </xdr:twoCellAnchor>
  <xdr:twoCellAnchor>
    <xdr:from>
      <xdr:col>54</xdr:col>
      <xdr:colOff>323850</xdr:colOff>
      <xdr:row>47</xdr:row>
      <xdr:rowOff>171450</xdr:rowOff>
    </xdr:from>
    <xdr:to>
      <xdr:col>55</xdr:col>
      <xdr:colOff>333375</xdr:colOff>
      <xdr:row>48</xdr:row>
      <xdr:rowOff>190500</xdr:rowOff>
    </xdr:to>
    <xdr:sp macro="" textlink="">
      <xdr:nvSpPr>
        <xdr:cNvPr id="16602" name="Text Box 218">
          <a:extLst>
            <a:ext uri="{FF2B5EF4-FFF2-40B4-BE49-F238E27FC236}">
              <a16:creationId xmlns="" xmlns:a16="http://schemas.microsoft.com/office/drawing/2014/main" id="{00000000-0008-0000-0400-0000DA400000}"/>
            </a:ext>
          </a:extLst>
        </xdr:cNvPr>
        <xdr:cNvSpPr txBox="1">
          <a:spLocks noChangeArrowheads="1"/>
        </xdr:cNvSpPr>
      </xdr:nvSpPr>
      <xdr:spPr bwMode="auto">
        <a:xfrm>
          <a:off x="28975050" y="18078450"/>
          <a:ext cx="457200" cy="400050"/>
        </a:xfrm>
        <a:prstGeom prst="rect">
          <a:avLst/>
        </a:prstGeom>
        <a:noFill/>
        <a:ln>
          <a:noFill/>
        </a:ln>
      </xdr:spPr>
      <xdr:txBody>
        <a:bodyPr vertOverflow="clip" wrap="square" lIns="36576" tIns="32004" rIns="0" bIns="0" anchor="t" upright="1"/>
        <a:lstStyle/>
        <a:p>
          <a:pPr algn="l" rtl="0">
            <a:defRPr sz="1000"/>
          </a:pPr>
          <a:r>
            <a:rPr lang="ru-RU" sz="16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65</a:t>
          </a:r>
        </a:p>
      </xdr:txBody>
    </xdr:sp>
    <xdr:clientData/>
  </xdr:twoCellAnchor>
  <xdr:twoCellAnchor>
    <xdr:from>
      <xdr:col>59</xdr:col>
      <xdr:colOff>85725</xdr:colOff>
      <xdr:row>47</xdr:row>
      <xdr:rowOff>200025</xdr:rowOff>
    </xdr:from>
    <xdr:to>
      <xdr:col>60</xdr:col>
      <xdr:colOff>95250</xdr:colOff>
      <xdr:row>48</xdr:row>
      <xdr:rowOff>304800</xdr:rowOff>
    </xdr:to>
    <xdr:sp macro="" textlink="">
      <xdr:nvSpPr>
        <xdr:cNvPr id="16604" name="Text Box 220">
          <a:extLst>
            <a:ext uri="{FF2B5EF4-FFF2-40B4-BE49-F238E27FC236}">
              <a16:creationId xmlns="" xmlns:a16="http://schemas.microsoft.com/office/drawing/2014/main" id="{00000000-0008-0000-0400-0000DC400000}"/>
            </a:ext>
          </a:extLst>
        </xdr:cNvPr>
        <xdr:cNvSpPr txBox="1">
          <a:spLocks noChangeArrowheads="1"/>
        </xdr:cNvSpPr>
      </xdr:nvSpPr>
      <xdr:spPr bwMode="auto">
        <a:xfrm>
          <a:off x="30975300" y="18107025"/>
          <a:ext cx="457200" cy="485775"/>
        </a:xfrm>
        <a:prstGeom prst="rect">
          <a:avLst/>
        </a:prstGeom>
        <a:noFill/>
        <a:ln>
          <a:noFill/>
        </a:ln>
      </xdr:spPr>
      <xdr:txBody>
        <a:bodyPr vertOverflow="clip" wrap="square" lIns="36576" tIns="32004" rIns="0" bIns="0" anchor="t" upright="1"/>
        <a:lstStyle/>
        <a:p>
          <a:pPr algn="l" rtl="0">
            <a:defRPr sz="1000"/>
          </a:pPr>
          <a:r>
            <a:rPr lang="ru-RU" sz="16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23</a:t>
          </a:r>
        </a:p>
      </xdr:txBody>
    </xdr:sp>
    <xdr:clientData/>
  </xdr:twoCellAnchor>
  <xdr:twoCellAnchor>
    <xdr:from>
      <xdr:col>60</xdr:col>
      <xdr:colOff>390525</xdr:colOff>
      <xdr:row>47</xdr:row>
      <xdr:rowOff>295275</xdr:rowOff>
    </xdr:from>
    <xdr:to>
      <xdr:col>60</xdr:col>
      <xdr:colOff>390525</xdr:colOff>
      <xdr:row>54</xdr:row>
      <xdr:rowOff>85725</xdr:rowOff>
    </xdr:to>
    <xdr:sp macro="" textlink="">
      <xdr:nvSpPr>
        <xdr:cNvPr id="4287" name="Line 221">
          <a:extLst>
            <a:ext uri="{FF2B5EF4-FFF2-40B4-BE49-F238E27FC236}">
              <a16:creationId xmlns="" xmlns:a16="http://schemas.microsoft.com/office/drawing/2014/main" id="{00000000-0008-0000-0400-0000BF100000}"/>
            </a:ext>
          </a:extLst>
        </xdr:cNvPr>
        <xdr:cNvSpPr>
          <a:spLocks noChangeShapeType="1"/>
        </xdr:cNvSpPr>
      </xdr:nvSpPr>
      <xdr:spPr bwMode="auto">
        <a:xfrm>
          <a:off x="31727775" y="18297525"/>
          <a:ext cx="0" cy="245745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61</xdr:col>
      <xdr:colOff>9525</xdr:colOff>
      <xdr:row>47</xdr:row>
      <xdr:rowOff>285750</xdr:rowOff>
    </xdr:from>
    <xdr:to>
      <xdr:col>61</xdr:col>
      <xdr:colOff>19050</xdr:colOff>
      <xdr:row>54</xdr:row>
      <xdr:rowOff>152400</xdr:rowOff>
    </xdr:to>
    <xdr:sp macro="" textlink="">
      <xdr:nvSpPr>
        <xdr:cNvPr id="4288" name="Line 222">
          <a:extLst>
            <a:ext uri="{FF2B5EF4-FFF2-40B4-BE49-F238E27FC236}">
              <a16:creationId xmlns="" xmlns:a16="http://schemas.microsoft.com/office/drawing/2014/main" id="{00000000-0008-0000-0400-0000C0100000}"/>
            </a:ext>
          </a:extLst>
        </xdr:cNvPr>
        <xdr:cNvSpPr>
          <a:spLocks noChangeShapeType="1"/>
        </xdr:cNvSpPr>
      </xdr:nvSpPr>
      <xdr:spPr bwMode="auto">
        <a:xfrm>
          <a:off x="31794450" y="18288000"/>
          <a:ext cx="9525" cy="253365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59</xdr:col>
      <xdr:colOff>276225</xdr:colOff>
      <xdr:row>54</xdr:row>
      <xdr:rowOff>76200</xdr:rowOff>
    </xdr:from>
    <xdr:to>
      <xdr:col>60</xdr:col>
      <xdr:colOff>381000</xdr:colOff>
      <xdr:row>54</xdr:row>
      <xdr:rowOff>85725</xdr:rowOff>
    </xdr:to>
    <xdr:sp macro="" textlink="">
      <xdr:nvSpPr>
        <xdr:cNvPr id="4289" name="Line 223">
          <a:extLst>
            <a:ext uri="{FF2B5EF4-FFF2-40B4-BE49-F238E27FC236}">
              <a16:creationId xmlns="" xmlns:a16="http://schemas.microsoft.com/office/drawing/2014/main" id="{00000000-0008-0000-0400-0000C1100000}"/>
            </a:ext>
          </a:extLst>
        </xdr:cNvPr>
        <xdr:cNvSpPr>
          <a:spLocks noChangeShapeType="1"/>
        </xdr:cNvSpPr>
      </xdr:nvSpPr>
      <xdr:spPr bwMode="auto">
        <a:xfrm flipH="1">
          <a:off x="31165800" y="20745450"/>
          <a:ext cx="552450" cy="9525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59</xdr:col>
      <xdr:colOff>276225</xdr:colOff>
      <xdr:row>54</xdr:row>
      <xdr:rowOff>152400</xdr:rowOff>
    </xdr:from>
    <xdr:to>
      <xdr:col>61</xdr:col>
      <xdr:colOff>19050</xdr:colOff>
      <xdr:row>54</xdr:row>
      <xdr:rowOff>161925</xdr:rowOff>
    </xdr:to>
    <xdr:sp macro="" textlink="">
      <xdr:nvSpPr>
        <xdr:cNvPr id="4290" name="Line 224">
          <a:extLst>
            <a:ext uri="{FF2B5EF4-FFF2-40B4-BE49-F238E27FC236}">
              <a16:creationId xmlns="" xmlns:a16="http://schemas.microsoft.com/office/drawing/2014/main" id="{00000000-0008-0000-0400-0000C2100000}"/>
            </a:ext>
          </a:extLst>
        </xdr:cNvPr>
        <xdr:cNvSpPr>
          <a:spLocks noChangeShapeType="1"/>
        </xdr:cNvSpPr>
      </xdr:nvSpPr>
      <xdr:spPr bwMode="auto">
        <a:xfrm flipH="1">
          <a:off x="31165800" y="20821650"/>
          <a:ext cx="638175" cy="9525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59</xdr:col>
      <xdr:colOff>381000</xdr:colOff>
      <xdr:row>53</xdr:row>
      <xdr:rowOff>190500</xdr:rowOff>
    </xdr:from>
    <xdr:to>
      <xdr:col>60</xdr:col>
      <xdr:colOff>390525</xdr:colOff>
      <xdr:row>54</xdr:row>
      <xdr:rowOff>228600</xdr:rowOff>
    </xdr:to>
    <xdr:sp macro="" textlink="">
      <xdr:nvSpPr>
        <xdr:cNvPr id="16609" name="Text Box 225">
          <a:extLst>
            <a:ext uri="{FF2B5EF4-FFF2-40B4-BE49-F238E27FC236}">
              <a16:creationId xmlns="" xmlns:a16="http://schemas.microsoft.com/office/drawing/2014/main" id="{00000000-0008-0000-0400-0000E1400000}"/>
            </a:ext>
          </a:extLst>
        </xdr:cNvPr>
        <xdr:cNvSpPr txBox="1">
          <a:spLocks noChangeArrowheads="1"/>
        </xdr:cNvSpPr>
      </xdr:nvSpPr>
      <xdr:spPr bwMode="auto">
        <a:xfrm>
          <a:off x="31270575" y="20383500"/>
          <a:ext cx="457200" cy="419100"/>
        </a:xfrm>
        <a:prstGeom prst="rect">
          <a:avLst/>
        </a:prstGeom>
        <a:noFill/>
        <a:ln>
          <a:noFill/>
        </a:ln>
      </xdr:spPr>
      <xdr:txBody>
        <a:bodyPr vertOverflow="clip" wrap="square" lIns="36576" tIns="32004" rIns="0" bIns="0" anchor="t" upright="1"/>
        <a:lstStyle/>
        <a:p>
          <a:pPr algn="l" rtl="0">
            <a:defRPr sz="1000"/>
          </a:pPr>
          <a:r>
            <a:rPr lang="ru-RU" sz="16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12</a:t>
          </a:r>
        </a:p>
      </xdr:txBody>
    </xdr:sp>
    <xdr:clientData/>
  </xdr:twoCellAnchor>
  <xdr:twoCellAnchor>
    <xdr:from>
      <xdr:col>60</xdr:col>
      <xdr:colOff>76200</xdr:colOff>
      <xdr:row>50</xdr:row>
      <xdr:rowOff>228600</xdr:rowOff>
    </xdr:from>
    <xdr:to>
      <xdr:col>61</xdr:col>
      <xdr:colOff>85725</xdr:colOff>
      <xdr:row>51</xdr:row>
      <xdr:rowOff>95250</xdr:rowOff>
    </xdr:to>
    <xdr:sp macro="" textlink="">
      <xdr:nvSpPr>
        <xdr:cNvPr id="16610" name="Text Box 226">
          <a:extLst>
            <a:ext uri="{FF2B5EF4-FFF2-40B4-BE49-F238E27FC236}">
              <a16:creationId xmlns="" xmlns:a16="http://schemas.microsoft.com/office/drawing/2014/main" id="{00000000-0008-0000-0400-0000E2400000}"/>
            </a:ext>
          </a:extLst>
        </xdr:cNvPr>
        <xdr:cNvSpPr txBox="1">
          <a:spLocks noChangeArrowheads="1"/>
        </xdr:cNvSpPr>
      </xdr:nvSpPr>
      <xdr:spPr bwMode="auto">
        <a:xfrm>
          <a:off x="31413450" y="19278600"/>
          <a:ext cx="457200" cy="247650"/>
        </a:xfrm>
        <a:prstGeom prst="rect">
          <a:avLst/>
        </a:prstGeom>
        <a:noFill/>
        <a:ln>
          <a:noFill/>
        </a:ln>
      </xdr:spPr>
      <xdr:txBody>
        <a:bodyPr vertOverflow="clip" wrap="square" lIns="36576" tIns="32004" rIns="0" bIns="0" anchor="t" upright="1"/>
        <a:lstStyle/>
        <a:p>
          <a:pPr algn="l" rtl="0">
            <a:defRPr sz="1000"/>
          </a:pPr>
          <a:r>
            <a:rPr lang="ru-RU" sz="16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70</a:t>
          </a:r>
        </a:p>
      </xdr:txBody>
    </xdr:sp>
    <xdr:clientData/>
  </xdr:twoCellAnchor>
  <xdr:twoCellAnchor>
    <xdr:from>
      <xdr:col>63</xdr:col>
      <xdr:colOff>219075</xdr:colOff>
      <xdr:row>46</xdr:row>
      <xdr:rowOff>285750</xdr:rowOff>
    </xdr:from>
    <xdr:to>
      <xdr:col>64</xdr:col>
      <xdr:colOff>238125</xdr:colOff>
      <xdr:row>47</xdr:row>
      <xdr:rowOff>361950</xdr:rowOff>
    </xdr:to>
    <xdr:sp macro="" textlink="">
      <xdr:nvSpPr>
        <xdr:cNvPr id="16611" name="Oval 157" descr="ТК№143">
          <a:extLst>
            <a:ext uri="{FF2B5EF4-FFF2-40B4-BE49-F238E27FC236}">
              <a16:creationId xmlns="" xmlns:a16="http://schemas.microsoft.com/office/drawing/2014/main" id="{00000000-0008-0000-0400-0000E3400000}"/>
            </a:ext>
          </a:extLst>
        </xdr:cNvPr>
        <xdr:cNvSpPr>
          <a:spLocks noChangeArrowheads="1"/>
        </xdr:cNvSpPr>
      </xdr:nvSpPr>
      <xdr:spPr bwMode="auto">
        <a:xfrm>
          <a:off x="32899350" y="17811750"/>
          <a:ext cx="466725" cy="457200"/>
        </a:xfrm>
        <a:prstGeom prst="ellipse">
          <a:avLst/>
        </a:prstGeom>
        <a:solidFill>
          <a:srgbClr val="FFFFFF"/>
        </a:solidFill>
        <a:ln w="28575">
          <a:solidFill>
            <a:srgbClr val="000000"/>
          </a:solidFill>
          <a:round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ru-RU" sz="16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5</a:t>
          </a:r>
        </a:p>
      </xdr:txBody>
    </xdr:sp>
    <xdr:clientData/>
  </xdr:twoCellAnchor>
  <xdr:twoCellAnchor>
    <xdr:from>
      <xdr:col>44</xdr:col>
      <xdr:colOff>257175</xdr:colOff>
      <xdr:row>45</xdr:row>
      <xdr:rowOff>161925</xdr:rowOff>
    </xdr:from>
    <xdr:to>
      <xdr:col>45</xdr:col>
      <xdr:colOff>342900</xdr:colOff>
      <xdr:row>46</xdr:row>
      <xdr:rowOff>104775</xdr:rowOff>
    </xdr:to>
    <xdr:sp macro="" textlink="">
      <xdr:nvSpPr>
        <xdr:cNvPr id="16614" name="Text Box 230">
          <a:extLst>
            <a:ext uri="{FF2B5EF4-FFF2-40B4-BE49-F238E27FC236}">
              <a16:creationId xmlns="" xmlns:a16="http://schemas.microsoft.com/office/drawing/2014/main" id="{00000000-0008-0000-0400-0000E6400000}"/>
            </a:ext>
          </a:extLst>
        </xdr:cNvPr>
        <xdr:cNvSpPr txBox="1">
          <a:spLocks noChangeArrowheads="1"/>
        </xdr:cNvSpPr>
      </xdr:nvSpPr>
      <xdr:spPr bwMode="auto">
        <a:xfrm>
          <a:off x="24431625" y="17306925"/>
          <a:ext cx="5334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36576" tIns="32004" rIns="0" bIns="0" anchor="t" upright="1"/>
        <a:lstStyle/>
        <a:p>
          <a:pPr algn="l" rtl="0">
            <a:defRPr sz="1000"/>
          </a:pPr>
          <a:r>
            <a:rPr lang="ru-RU" sz="16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25</a:t>
          </a:r>
        </a:p>
      </xdr:txBody>
    </xdr:sp>
    <xdr:clientData/>
  </xdr:twoCellAnchor>
  <xdr:twoCellAnchor>
    <xdr:from>
      <xdr:col>63</xdr:col>
      <xdr:colOff>142875</xdr:colOff>
      <xdr:row>50</xdr:row>
      <xdr:rowOff>104775</xdr:rowOff>
    </xdr:from>
    <xdr:to>
      <xdr:col>64</xdr:col>
      <xdr:colOff>238125</xdr:colOff>
      <xdr:row>51</xdr:row>
      <xdr:rowOff>180975</xdr:rowOff>
    </xdr:to>
    <xdr:sp macro="" textlink="">
      <xdr:nvSpPr>
        <xdr:cNvPr id="4298" name="Rectangle 231">
          <a:extLst>
            <a:ext uri="{FF2B5EF4-FFF2-40B4-BE49-F238E27FC236}">
              <a16:creationId xmlns="" xmlns:a16="http://schemas.microsoft.com/office/drawing/2014/main" id="{00000000-0008-0000-0400-0000CA100000}"/>
            </a:ext>
          </a:extLst>
        </xdr:cNvPr>
        <xdr:cNvSpPr>
          <a:spLocks noChangeArrowheads="1"/>
        </xdr:cNvSpPr>
      </xdr:nvSpPr>
      <xdr:spPr bwMode="auto">
        <a:xfrm>
          <a:off x="32823150" y="19154775"/>
          <a:ext cx="542925" cy="457200"/>
        </a:xfrm>
        <a:prstGeom prst="rect">
          <a:avLst/>
        </a:prstGeom>
        <a:solidFill>
          <a:srgbClr val="FFFFFF"/>
        </a:solidFill>
        <a:ln w="2857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7432" rIns="36576" bIns="0" anchor="ctr" upright="1"/>
        <a:lstStyle/>
        <a:p>
          <a:pPr algn="ctr" rtl="0">
            <a:defRPr sz="1000"/>
          </a:pPr>
          <a:r>
            <a:rPr lang="ru-RU" sz="1400" b="1" i="0" u="none" strike="noStrike" baseline="0">
              <a:solidFill>
                <a:srgbClr val="000000"/>
              </a:solidFill>
              <a:latin typeface="Arial Cyr"/>
              <a:cs typeface="Arial Cyr"/>
            </a:rPr>
            <a:t>ГРП</a:t>
          </a:r>
        </a:p>
      </xdr:txBody>
    </xdr:sp>
    <xdr:clientData/>
  </xdr:twoCellAnchor>
  <xdr:twoCellAnchor>
    <xdr:from>
      <xdr:col>70</xdr:col>
      <xdr:colOff>371475</xdr:colOff>
      <xdr:row>46</xdr:row>
      <xdr:rowOff>285750</xdr:rowOff>
    </xdr:from>
    <xdr:to>
      <xdr:col>71</xdr:col>
      <xdr:colOff>390525</xdr:colOff>
      <xdr:row>47</xdr:row>
      <xdr:rowOff>361950</xdr:rowOff>
    </xdr:to>
    <xdr:sp macro="" textlink="">
      <xdr:nvSpPr>
        <xdr:cNvPr id="16619" name="Oval 157" descr="ТК№143">
          <a:extLst>
            <a:ext uri="{FF2B5EF4-FFF2-40B4-BE49-F238E27FC236}">
              <a16:creationId xmlns="" xmlns:a16="http://schemas.microsoft.com/office/drawing/2014/main" id="{00000000-0008-0000-0400-0000EB400000}"/>
            </a:ext>
          </a:extLst>
        </xdr:cNvPr>
        <xdr:cNvSpPr>
          <a:spLocks noChangeArrowheads="1"/>
        </xdr:cNvSpPr>
      </xdr:nvSpPr>
      <xdr:spPr bwMode="auto">
        <a:xfrm>
          <a:off x="36185475" y="17811750"/>
          <a:ext cx="466725" cy="457200"/>
        </a:xfrm>
        <a:prstGeom prst="ellipse">
          <a:avLst/>
        </a:prstGeom>
        <a:solidFill>
          <a:srgbClr val="FFFFFF"/>
        </a:solidFill>
        <a:ln w="28575">
          <a:solidFill>
            <a:srgbClr val="000000"/>
          </a:solidFill>
          <a:round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ru-RU" sz="16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6</a:t>
          </a:r>
        </a:p>
      </xdr:txBody>
    </xdr:sp>
    <xdr:clientData/>
  </xdr:twoCellAnchor>
  <xdr:twoCellAnchor>
    <xdr:from>
      <xdr:col>60</xdr:col>
      <xdr:colOff>200025</xdr:colOff>
      <xdr:row>46</xdr:row>
      <xdr:rowOff>285750</xdr:rowOff>
    </xdr:from>
    <xdr:to>
      <xdr:col>61</xdr:col>
      <xdr:colOff>219075</xdr:colOff>
      <xdr:row>47</xdr:row>
      <xdr:rowOff>361950</xdr:rowOff>
    </xdr:to>
    <xdr:sp macro="" textlink="">
      <xdr:nvSpPr>
        <xdr:cNvPr id="16603" name="Oval 157" descr="ТК№143">
          <a:extLst>
            <a:ext uri="{FF2B5EF4-FFF2-40B4-BE49-F238E27FC236}">
              <a16:creationId xmlns="" xmlns:a16="http://schemas.microsoft.com/office/drawing/2014/main" id="{00000000-0008-0000-0400-0000DB400000}"/>
            </a:ext>
          </a:extLst>
        </xdr:cNvPr>
        <xdr:cNvSpPr>
          <a:spLocks noChangeArrowheads="1"/>
        </xdr:cNvSpPr>
      </xdr:nvSpPr>
      <xdr:spPr bwMode="auto">
        <a:xfrm>
          <a:off x="31537275" y="17811750"/>
          <a:ext cx="466725" cy="457200"/>
        </a:xfrm>
        <a:prstGeom prst="ellipse">
          <a:avLst/>
        </a:prstGeom>
        <a:solidFill>
          <a:srgbClr val="FFFFFF"/>
        </a:solidFill>
        <a:ln w="28575">
          <a:solidFill>
            <a:srgbClr val="000000"/>
          </a:solidFill>
          <a:round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ru-RU" sz="16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4</a:t>
          </a:r>
        </a:p>
      </xdr:txBody>
    </xdr:sp>
    <xdr:clientData/>
  </xdr:twoCellAnchor>
  <xdr:twoCellAnchor>
    <xdr:from>
      <xdr:col>73</xdr:col>
      <xdr:colOff>209550</xdr:colOff>
      <xdr:row>46</xdr:row>
      <xdr:rowOff>276225</xdr:rowOff>
    </xdr:from>
    <xdr:to>
      <xdr:col>74</xdr:col>
      <xdr:colOff>228600</xdr:colOff>
      <xdr:row>47</xdr:row>
      <xdr:rowOff>352425</xdr:rowOff>
    </xdr:to>
    <xdr:sp macro="" textlink="">
      <xdr:nvSpPr>
        <xdr:cNvPr id="16623" name="Oval 157" descr="ТК№143">
          <a:extLst>
            <a:ext uri="{FF2B5EF4-FFF2-40B4-BE49-F238E27FC236}">
              <a16:creationId xmlns="" xmlns:a16="http://schemas.microsoft.com/office/drawing/2014/main" id="{00000000-0008-0000-0400-0000EF400000}"/>
            </a:ext>
          </a:extLst>
        </xdr:cNvPr>
        <xdr:cNvSpPr>
          <a:spLocks noChangeArrowheads="1"/>
        </xdr:cNvSpPr>
      </xdr:nvSpPr>
      <xdr:spPr bwMode="auto">
        <a:xfrm>
          <a:off x="37366575" y="17802225"/>
          <a:ext cx="466725" cy="457200"/>
        </a:xfrm>
        <a:prstGeom prst="ellipse">
          <a:avLst/>
        </a:prstGeom>
        <a:solidFill>
          <a:srgbClr val="FFFFFF"/>
        </a:solidFill>
        <a:ln w="28575">
          <a:solidFill>
            <a:srgbClr val="000000"/>
          </a:solidFill>
          <a:round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ru-RU" sz="16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7</a:t>
          </a:r>
        </a:p>
      </xdr:txBody>
    </xdr:sp>
    <xdr:clientData/>
  </xdr:twoCellAnchor>
  <xdr:twoCellAnchor>
    <xdr:from>
      <xdr:col>62</xdr:col>
      <xdr:colOff>76200</xdr:colOff>
      <xdr:row>47</xdr:row>
      <xdr:rowOff>180975</xdr:rowOff>
    </xdr:from>
    <xdr:to>
      <xdr:col>63</xdr:col>
      <xdr:colOff>85725</xdr:colOff>
      <xdr:row>48</xdr:row>
      <xdr:rowOff>238125</xdr:rowOff>
    </xdr:to>
    <xdr:sp macro="" textlink="">
      <xdr:nvSpPr>
        <xdr:cNvPr id="16624" name="Text Box 240">
          <a:extLst>
            <a:ext uri="{FF2B5EF4-FFF2-40B4-BE49-F238E27FC236}">
              <a16:creationId xmlns="" xmlns:a16="http://schemas.microsoft.com/office/drawing/2014/main" id="{00000000-0008-0000-0400-0000F0400000}"/>
            </a:ext>
          </a:extLst>
        </xdr:cNvPr>
        <xdr:cNvSpPr txBox="1">
          <a:spLocks noChangeArrowheads="1"/>
        </xdr:cNvSpPr>
      </xdr:nvSpPr>
      <xdr:spPr bwMode="auto">
        <a:xfrm>
          <a:off x="32308800" y="18087975"/>
          <a:ext cx="457200" cy="438150"/>
        </a:xfrm>
        <a:prstGeom prst="rect">
          <a:avLst/>
        </a:prstGeom>
        <a:noFill/>
        <a:ln>
          <a:noFill/>
        </a:ln>
      </xdr:spPr>
      <xdr:txBody>
        <a:bodyPr vertOverflow="clip" wrap="square" lIns="36576" tIns="32004" rIns="0" bIns="0" anchor="t" upright="1"/>
        <a:lstStyle/>
        <a:p>
          <a:pPr algn="l" rtl="0">
            <a:defRPr sz="1000"/>
          </a:pPr>
          <a:r>
            <a:rPr lang="ru-RU" sz="16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30</a:t>
          </a:r>
        </a:p>
      </xdr:txBody>
    </xdr:sp>
    <xdr:clientData/>
  </xdr:twoCellAnchor>
  <xdr:twoCellAnchor>
    <xdr:from>
      <xdr:col>67</xdr:col>
      <xdr:colOff>95250</xdr:colOff>
      <xdr:row>47</xdr:row>
      <xdr:rowOff>171450</xdr:rowOff>
    </xdr:from>
    <xdr:to>
      <xdr:col>68</xdr:col>
      <xdr:colOff>104775</xdr:colOff>
      <xdr:row>48</xdr:row>
      <xdr:rowOff>371475</xdr:rowOff>
    </xdr:to>
    <xdr:sp macro="" textlink="">
      <xdr:nvSpPr>
        <xdr:cNvPr id="16625" name="Text Box 241">
          <a:extLst>
            <a:ext uri="{FF2B5EF4-FFF2-40B4-BE49-F238E27FC236}">
              <a16:creationId xmlns="" xmlns:a16="http://schemas.microsoft.com/office/drawing/2014/main" id="{00000000-0008-0000-0400-0000F1400000}"/>
            </a:ext>
          </a:extLst>
        </xdr:cNvPr>
        <xdr:cNvSpPr txBox="1">
          <a:spLocks noChangeArrowheads="1"/>
        </xdr:cNvSpPr>
      </xdr:nvSpPr>
      <xdr:spPr bwMode="auto">
        <a:xfrm>
          <a:off x="34566225" y="18078450"/>
          <a:ext cx="457200" cy="581025"/>
        </a:xfrm>
        <a:prstGeom prst="rect">
          <a:avLst/>
        </a:prstGeom>
        <a:noFill/>
        <a:ln>
          <a:noFill/>
        </a:ln>
      </xdr:spPr>
      <xdr:txBody>
        <a:bodyPr vertOverflow="clip" wrap="square" lIns="36576" tIns="32004" rIns="0" bIns="0" anchor="t" upright="1"/>
        <a:lstStyle/>
        <a:p>
          <a:pPr algn="l" rtl="0">
            <a:defRPr sz="1000"/>
          </a:pPr>
          <a:r>
            <a:rPr lang="ru-RU" sz="16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75</a:t>
          </a:r>
        </a:p>
      </xdr:txBody>
    </xdr:sp>
    <xdr:clientData/>
  </xdr:twoCellAnchor>
  <xdr:twoCellAnchor>
    <xdr:from>
      <xdr:col>64</xdr:col>
      <xdr:colOff>104775</xdr:colOff>
      <xdr:row>43</xdr:row>
      <xdr:rowOff>333375</xdr:rowOff>
    </xdr:from>
    <xdr:to>
      <xdr:col>65</xdr:col>
      <xdr:colOff>152400</xdr:colOff>
      <xdr:row>45</xdr:row>
      <xdr:rowOff>85724</xdr:rowOff>
    </xdr:to>
    <xdr:sp macro="" textlink="">
      <xdr:nvSpPr>
        <xdr:cNvPr id="16626" name="Text Box 242">
          <a:extLst>
            <a:ext uri="{FF2B5EF4-FFF2-40B4-BE49-F238E27FC236}">
              <a16:creationId xmlns="" xmlns:a16="http://schemas.microsoft.com/office/drawing/2014/main" id="{00000000-0008-0000-0400-0000F2400000}"/>
            </a:ext>
          </a:extLst>
        </xdr:cNvPr>
        <xdr:cNvSpPr txBox="1">
          <a:spLocks noChangeArrowheads="1"/>
        </xdr:cNvSpPr>
      </xdr:nvSpPr>
      <xdr:spPr bwMode="auto">
        <a:xfrm>
          <a:off x="31442025" y="16811625"/>
          <a:ext cx="495300" cy="514349"/>
        </a:xfrm>
        <a:prstGeom prst="rect">
          <a:avLst/>
        </a:prstGeom>
        <a:noFill/>
        <a:ln>
          <a:noFill/>
        </a:ln>
      </xdr:spPr>
      <xdr:txBody>
        <a:bodyPr vertOverflow="clip" wrap="square" lIns="36576" tIns="32004" rIns="0" bIns="0" anchor="t" upright="1"/>
        <a:lstStyle/>
        <a:p>
          <a:pPr algn="l" rtl="0">
            <a:defRPr sz="1000"/>
          </a:pPr>
          <a:r>
            <a:rPr lang="ru-RU" sz="16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52</a:t>
          </a:r>
        </a:p>
      </xdr:txBody>
    </xdr:sp>
    <xdr:clientData/>
  </xdr:twoCellAnchor>
  <xdr:twoCellAnchor>
    <xdr:from>
      <xdr:col>63</xdr:col>
      <xdr:colOff>123825</xdr:colOff>
      <xdr:row>48</xdr:row>
      <xdr:rowOff>247650</xdr:rowOff>
    </xdr:from>
    <xdr:to>
      <xdr:col>64</xdr:col>
      <xdr:colOff>133350</xdr:colOff>
      <xdr:row>49</xdr:row>
      <xdr:rowOff>257175</xdr:rowOff>
    </xdr:to>
    <xdr:sp macro="" textlink="">
      <xdr:nvSpPr>
        <xdr:cNvPr id="16627" name="Text Box 243">
          <a:extLst>
            <a:ext uri="{FF2B5EF4-FFF2-40B4-BE49-F238E27FC236}">
              <a16:creationId xmlns="" xmlns:a16="http://schemas.microsoft.com/office/drawing/2014/main" id="{00000000-0008-0000-0400-0000F3400000}"/>
            </a:ext>
          </a:extLst>
        </xdr:cNvPr>
        <xdr:cNvSpPr txBox="1">
          <a:spLocks noChangeArrowheads="1"/>
        </xdr:cNvSpPr>
      </xdr:nvSpPr>
      <xdr:spPr bwMode="auto">
        <a:xfrm>
          <a:off x="32804100" y="18535650"/>
          <a:ext cx="457200" cy="390525"/>
        </a:xfrm>
        <a:prstGeom prst="rect">
          <a:avLst/>
        </a:prstGeom>
        <a:noFill/>
        <a:ln>
          <a:noFill/>
        </a:ln>
      </xdr:spPr>
      <xdr:txBody>
        <a:bodyPr vertOverflow="clip" wrap="square" lIns="36576" tIns="32004" rIns="0" bIns="0" anchor="t" upright="1"/>
        <a:lstStyle/>
        <a:p>
          <a:pPr algn="l" rtl="0">
            <a:defRPr sz="1000"/>
          </a:pPr>
          <a:r>
            <a:rPr lang="ru-RU" sz="16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30</a:t>
          </a:r>
        </a:p>
      </xdr:txBody>
    </xdr:sp>
    <xdr:clientData/>
  </xdr:twoCellAnchor>
  <xdr:twoCellAnchor>
    <xdr:from>
      <xdr:col>74</xdr:col>
      <xdr:colOff>400050</xdr:colOff>
      <xdr:row>46</xdr:row>
      <xdr:rowOff>266700</xdr:rowOff>
    </xdr:from>
    <xdr:to>
      <xdr:col>75</xdr:col>
      <xdr:colOff>419100</xdr:colOff>
      <xdr:row>47</xdr:row>
      <xdr:rowOff>342900</xdr:rowOff>
    </xdr:to>
    <xdr:sp macro="" textlink="">
      <xdr:nvSpPr>
        <xdr:cNvPr id="16628" name="Oval 157" descr="ТК№143">
          <a:extLst>
            <a:ext uri="{FF2B5EF4-FFF2-40B4-BE49-F238E27FC236}">
              <a16:creationId xmlns="" xmlns:a16="http://schemas.microsoft.com/office/drawing/2014/main" id="{00000000-0008-0000-0400-0000F4400000}"/>
            </a:ext>
          </a:extLst>
        </xdr:cNvPr>
        <xdr:cNvSpPr>
          <a:spLocks noChangeArrowheads="1"/>
        </xdr:cNvSpPr>
      </xdr:nvSpPr>
      <xdr:spPr bwMode="auto">
        <a:xfrm>
          <a:off x="36214050" y="17887950"/>
          <a:ext cx="466725" cy="457200"/>
        </a:xfrm>
        <a:prstGeom prst="ellipse">
          <a:avLst/>
        </a:prstGeom>
        <a:solidFill>
          <a:srgbClr val="FFFFFF"/>
        </a:solidFill>
        <a:ln w="28575">
          <a:solidFill>
            <a:srgbClr val="000000"/>
          </a:solidFill>
          <a:round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ru-RU" sz="16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8</a:t>
          </a:r>
        </a:p>
      </xdr:txBody>
    </xdr:sp>
    <xdr:clientData/>
  </xdr:twoCellAnchor>
  <xdr:twoCellAnchor>
    <xdr:from>
      <xdr:col>73</xdr:col>
      <xdr:colOff>390525</xdr:colOff>
      <xdr:row>47</xdr:row>
      <xdr:rowOff>342900</xdr:rowOff>
    </xdr:from>
    <xdr:to>
      <xdr:col>73</xdr:col>
      <xdr:colOff>400050</xdr:colOff>
      <xdr:row>48</xdr:row>
      <xdr:rowOff>209550</xdr:rowOff>
    </xdr:to>
    <xdr:sp macro="" textlink="">
      <xdr:nvSpPr>
        <xdr:cNvPr id="4304" name="Line 245">
          <a:extLst>
            <a:ext uri="{FF2B5EF4-FFF2-40B4-BE49-F238E27FC236}">
              <a16:creationId xmlns="" xmlns:a16="http://schemas.microsoft.com/office/drawing/2014/main" id="{00000000-0008-0000-0400-0000D0100000}"/>
            </a:ext>
          </a:extLst>
        </xdr:cNvPr>
        <xdr:cNvSpPr>
          <a:spLocks noChangeShapeType="1"/>
        </xdr:cNvSpPr>
      </xdr:nvSpPr>
      <xdr:spPr bwMode="auto">
        <a:xfrm flipH="1">
          <a:off x="35756850" y="18345150"/>
          <a:ext cx="9525" cy="247650"/>
        </a:xfrm>
        <a:prstGeom prst="line">
          <a:avLst/>
        </a:prstGeom>
        <a:noFill/>
        <a:ln w="28575">
          <a:solidFill>
            <a:schemeClr val="accent5">
              <a:lumMod val="75000"/>
            </a:schemeClr>
          </a:solidFill>
          <a:round/>
          <a:headEnd/>
          <a:tailEnd/>
        </a:ln>
      </xdr:spPr>
    </xdr:sp>
    <xdr:clientData/>
  </xdr:twoCellAnchor>
  <xdr:twoCellAnchor>
    <xdr:from>
      <xdr:col>74</xdr:col>
      <xdr:colOff>28575</xdr:colOff>
      <xdr:row>47</xdr:row>
      <xdr:rowOff>342900</xdr:rowOff>
    </xdr:from>
    <xdr:to>
      <xdr:col>74</xdr:col>
      <xdr:colOff>28575</xdr:colOff>
      <xdr:row>48</xdr:row>
      <xdr:rowOff>209550</xdr:rowOff>
    </xdr:to>
    <xdr:sp macro="" textlink="">
      <xdr:nvSpPr>
        <xdr:cNvPr id="4305" name="Line 246">
          <a:extLst>
            <a:ext uri="{FF2B5EF4-FFF2-40B4-BE49-F238E27FC236}">
              <a16:creationId xmlns="" xmlns:a16="http://schemas.microsoft.com/office/drawing/2014/main" id="{00000000-0008-0000-0400-0000D1100000}"/>
            </a:ext>
          </a:extLst>
        </xdr:cNvPr>
        <xdr:cNvSpPr>
          <a:spLocks noChangeShapeType="1"/>
        </xdr:cNvSpPr>
      </xdr:nvSpPr>
      <xdr:spPr bwMode="auto">
        <a:xfrm>
          <a:off x="35842575" y="18345150"/>
          <a:ext cx="0" cy="247650"/>
        </a:xfrm>
        <a:prstGeom prst="line">
          <a:avLst/>
        </a:prstGeom>
        <a:noFill/>
        <a:ln w="34925">
          <a:solidFill>
            <a:schemeClr val="accent5">
              <a:lumMod val="75000"/>
            </a:schemeClr>
          </a:solidFill>
          <a:round/>
          <a:headEnd/>
          <a:tailEnd/>
        </a:ln>
      </xdr:spPr>
    </xdr:sp>
    <xdr:clientData/>
  </xdr:twoCellAnchor>
  <xdr:twoCellAnchor>
    <xdr:from>
      <xdr:col>72</xdr:col>
      <xdr:colOff>442479</xdr:colOff>
      <xdr:row>48</xdr:row>
      <xdr:rowOff>219074</xdr:rowOff>
    </xdr:from>
    <xdr:to>
      <xdr:col>74</xdr:col>
      <xdr:colOff>223404</xdr:colOff>
      <xdr:row>55</xdr:row>
      <xdr:rowOff>371474</xdr:rowOff>
    </xdr:to>
    <xdr:sp macro="" textlink="">
      <xdr:nvSpPr>
        <xdr:cNvPr id="16577" name="Rectangle 193">
          <a:extLst>
            <a:ext uri="{FF2B5EF4-FFF2-40B4-BE49-F238E27FC236}">
              <a16:creationId xmlns="" xmlns:a16="http://schemas.microsoft.com/office/drawing/2014/main" id="{00000000-0008-0000-0400-0000C1400000}"/>
            </a:ext>
          </a:extLst>
        </xdr:cNvPr>
        <xdr:cNvSpPr>
          <a:spLocks noChangeArrowheads="1"/>
        </xdr:cNvSpPr>
      </xdr:nvSpPr>
      <xdr:spPr bwMode="auto">
        <a:xfrm>
          <a:off x="32862115" y="18610983"/>
          <a:ext cx="681471" cy="2819400"/>
        </a:xfrm>
        <a:prstGeom prst="rect">
          <a:avLst/>
        </a:prstGeom>
        <a:solidFill>
          <a:srgbClr val="FFFFFF"/>
        </a:solidFill>
        <a:ln w="2857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0" tIns="41148" rIns="45720" bIns="0" anchor="ctr" upright="1"/>
        <a:lstStyle/>
        <a:p>
          <a:pPr algn="ctr" rtl="0">
            <a:defRPr sz="1000"/>
          </a:pPr>
          <a:r>
            <a:rPr lang="ru-RU" sz="2200" b="1" i="0" u="none" strike="noStrike" baseline="0">
              <a:solidFill>
                <a:srgbClr val="000000"/>
              </a:solidFill>
              <a:latin typeface="Arial Cyr"/>
              <a:cs typeface="Arial Cyr"/>
            </a:rPr>
            <a:t>дом</a:t>
          </a:r>
        </a:p>
        <a:p>
          <a:pPr algn="ctr" rtl="0">
            <a:defRPr sz="1000"/>
          </a:pPr>
          <a:r>
            <a:rPr lang="ru-RU" sz="2200" b="1" i="0" u="none" strike="noStrike" baseline="0">
              <a:solidFill>
                <a:srgbClr val="000000"/>
              </a:solidFill>
              <a:latin typeface="Arial Cyr"/>
              <a:cs typeface="Arial Cyr"/>
            </a:rPr>
            <a:t>22</a:t>
          </a:r>
        </a:p>
      </xdr:txBody>
    </xdr:sp>
    <xdr:clientData/>
  </xdr:twoCellAnchor>
  <xdr:twoCellAnchor>
    <xdr:from>
      <xdr:col>70</xdr:col>
      <xdr:colOff>209550</xdr:colOff>
      <xdr:row>50</xdr:row>
      <xdr:rowOff>9525</xdr:rowOff>
    </xdr:from>
    <xdr:to>
      <xdr:col>71</xdr:col>
      <xdr:colOff>219075</xdr:colOff>
      <xdr:row>51</xdr:row>
      <xdr:rowOff>57150</xdr:rowOff>
    </xdr:to>
    <xdr:sp macro="" textlink="">
      <xdr:nvSpPr>
        <xdr:cNvPr id="16631" name="Text Box 247">
          <a:extLst>
            <a:ext uri="{FF2B5EF4-FFF2-40B4-BE49-F238E27FC236}">
              <a16:creationId xmlns="" xmlns:a16="http://schemas.microsoft.com/office/drawing/2014/main" id="{00000000-0008-0000-0400-0000F7400000}"/>
            </a:ext>
          </a:extLst>
        </xdr:cNvPr>
        <xdr:cNvSpPr txBox="1">
          <a:spLocks noChangeArrowheads="1"/>
        </xdr:cNvSpPr>
      </xdr:nvSpPr>
      <xdr:spPr bwMode="auto">
        <a:xfrm>
          <a:off x="36023550" y="19059525"/>
          <a:ext cx="457200" cy="428625"/>
        </a:xfrm>
        <a:prstGeom prst="rect">
          <a:avLst/>
        </a:prstGeom>
        <a:noFill/>
        <a:ln>
          <a:noFill/>
        </a:ln>
      </xdr:spPr>
      <xdr:txBody>
        <a:bodyPr vertOverflow="clip" wrap="square" lIns="36576" tIns="32004" rIns="0" bIns="0" anchor="t" upright="1"/>
        <a:lstStyle/>
        <a:p>
          <a:pPr algn="l" rtl="0">
            <a:defRPr sz="1000"/>
          </a:pPr>
          <a:r>
            <a:rPr lang="ru-RU" sz="16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65</a:t>
          </a:r>
        </a:p>
      </xdr:txBody>
    </xdr:sp>
    <xdr:clientData/>
  </xdr:twoCellAnchor>
  <xdr:twoCellAnchor>
    <xdr:from>
      <xdr:col>75</xdr:col>
      <xdr:colOff>133350</xdr:colOff>
      <xdr:row>47</xdr:row>
      <xdr:rowOff>333375</xdr:rowOff>
    </xdr:from>
    <xdr:to>
      <xdr:col>76</xdr:col>
      <xdr:colOff>438150</xdr:colOff>
      <xdr:row>54</xdr:row>
      <xdr:rowOff>152400</xdr:rowOff>
    </xdr:to>
    <xdr:sp macro="" textlink="">
      <xdr:nvSpPr>
        <xdr:cNvPr id="4308" name="Line 248">
          <a:extLst>
            <a:ext uri="{FF2B5EF4-FFF2-40B4-BE49-F238E27FC236}">
              <a16:creationId xmlns="" xmlns:a16="http://schemas.microsoft.com/office/drawing/2014/main" id="{00000000-0008-0000-0400-0000D4100000}"/>
            </a:ext>
          </a:extLst>
        </xdr:cNvPr>
        <xdr:cNvSpPr>
          <a:spLocks noChangeShapeType="1"/>
        </xdr:cNvSpPr>
      </xdr:nvSpPr>
      <xdr:spPr bwMode="auto">
        <a:xfrm>
          <a:off x="38185725" y="18335625"/>
          <a:ext cx="752475" cy="2486025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75</xdr:col>
      <xdr:colOff>219075</xdr:colOff>
      <xdr:row>47</xdr:row>
      <xdr:rowOff>342900</xdr:rowOff>
    </xdr:from>
    <xdr:to>
      <xdr:col>77</xdr:col>
      <xdr:colOff>76200</xdr:colOff>
      <xdr:row>54</xdr:row>
      <xdr:rowOff>161925</xdr:rowOff>
    </xdr:to>
    <xdr:sp macro="" textlink="">
      <xdr:nvSpPr>
        <xdr:cNvPr id="4309" name="Line 249">
          <a:extLst>
            <a:ext uri="{FF2B5EF4-FFF2-40B4-BE49-F238E27FC236}">
              <a16:creationId xmlns="" xmlns:a16="http://schemas.microsoft.com/office/drawing/2014/main" id="{00000000-0008-0000-0400-0000D5100000}"/>
            </a:ext>
          </a:extLst>
        </xdr:cNvPr>
        <xdr:cNvSpPr>
          <a:spLocks noChangeShapeType="1"/>
        </xdr:cNvSpPr>
      </xdr:nvSpPr>
      <xdr:spPr bwMode="auto">
        <a:xfrm>
          <a:off x="38271450" y="18345150"/>
          <a:ext cx="752475" cy="2486025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76</xdr:col>
      <xdr:colOff>171450</xdr:colOff>
      <xdr:row>54</xdr:row>
      <xdr:rowOff>152400</xdr:rowOff>
    </xdr:from>
    <xdr:to>
      <xdr:col>86</xdr:col>
      <xdr:colOff>28575</xdr:colOff>
      <xdr:row>56</xdr:row>
      <xdr:rowOff>152400</xdr:rowOff>
    </xdr:to>
    <xdr:sp macro="" textlink="">
      <xdr:nvSpPr>
        <xdr:cNvPr id="16579" name="Rectangle 195">
          <a:extLst>
            <a:ext uri="{FF2B5EF4-FFF2-40B4-BE49-F238E27FC236}">
              <a16:creationId xmlns="" xmlns:a16="http://schemas.microsoft.com/office/drawing/2014/main" id="{00000000-0008-0000-0400-0000C3400000}"/>
            </a:ext>
          </a:extLst>
        </xdr:cNvPr>
        <xdr:cNvSpPr>
          <a:spLocks noChangeArrowheads="1"/>
        </xdr:cNvSpPr>
      </xdr:nvSpPr>
      <xdr:spPr bwMode="auto">
        <a:xfrm>
          <a:off x="36880800" y="20821650"/>
          <a:ext cx="2486025" cy="762000"/>
        </a:xfrm>
        <a:prstGeom prst="rect">
          <a:avLst/>
        </a:prstGeom>
        <a:solidFill>
          <a:srgbClr val="FFFFFF"/>
        </a:solidFill>
        <a:ln w="2857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0" tIns="41148" rIns="45720" bIns="0" anchor="t" upright="1"/>
        <a:lstStyle/>
        <a:p>
          <a:pPr algn="ctr" rtl="0">
            <a:defRPr sz="1000"/>
          </a:pPr>
          <a:r>
            <a:rPr lang="ru-RU" sz="2200" b="1" i="0" u="none" strike="noStrike" baseline="0">
              <a:solidFill>
                <a:srgbClr val="000000"/>
              </a:solidFill>
              <a:latin typeface="Arial Cyr"/>
              <a:cs typeface="Arial Cyr"/>
            </a:rPr>
            <a:t>дом № 24 ул.Строительная </a:t>
          </a:r>
        </a:p>
      </xdr:txBody>
    </xdr:sp>
    <xdr:clientData/>
  </xdr:twoCellAnchor>
  <xdr:twoCellAnchor>
    <xdr:from>
      <xdr:col>72</xdr:col>
      <xdr:colOff>123825</xdr:colOff>
      <xdr:row>47</xdr:row>
      <xdr:rowOff>152400</xdr:rowOff>
    </xdr:from>
    <xdr:to>
      <xdr:col>73</xdr:col>
      <xdr:colOff>133350</xdr:colOff>
      <xdr:row>48</xdr:row>
      <xdr:rowOff>19050</xdr:rowOff>
    </xdr:to>
    <xdr:sp macro="" textlink="">
      <xdr:nvSpPr>
        <xdr:cNvPr id="16635" name="Text Box 251">
          <a:extLst>
            <a:ext uri="{FF2B5EF4-FFF2-40B4-BE49-F238E27FC236}">
              <a16:creationId xmlns="" xmlns:a16="http://schemas.microsoft.com/office/drawing/2014/main" id="{00000000-0008-0000-0400-0000FB400000}"/>
            </a:ext>
          </a:extLst>
        </xdr:cNvPr>
        <xdr:cNvSpPr txBox="1">
          <a:spLocks noChangeArrowheads="1"/>
        </xdr:cNvSpPr>
      </xdr:nvSpPr>
      <xdr:spPr bwMode="auto">
        <a:xfrm>
          <a:off x="36833175" y="18059400"/>
          <a:ext cx="457200" cy="247650"/>
        </a:xfrm>
        <a:prstGeom prst="rect">
          <a:avLst/>
        </a:prstGeom>
        <a:noFill/>
        <a:ln>
          <a:noFill/>
        </a:ln>
      </xdr:spPr>
      <xdr:txBody>
        <a:bodyPr vertOverflow="clip" wrap="square" lIns="36576" tIns="32004" rIns="0" bIns="0" anchor="t" upright="1"/>
        <a:lstStyle/>
        <a:p>
          <a:pPr algn="l" rtl="0">
            <a:defRPr sz="1000"/>
          </a:pPr>
          <a:r>
            <a:rPr lang="ru-RU" sz="16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30</a:t>
          </a:r>
        </a:p>
      </xdr:txBody>
    </xdr:sp>
    <xdr:clientData/>
  </xdr:twoCellAnchor>
  <xdr:twoCellAnchor>
    <xdr:from>
      <xdr:col>74</xdr:col>
      <xdr:colOff>228600</xdr:colOff>
      <xdr:row>47</xdr:row>
      <xdr:rowOff>142875</xdr:rowOff>
    </xdr:from>
    <xdr:to>
      <xdr:col>75</xdr:col>
      <xdr:colOff>38100</xdr:colOff>
      <xdr:row>48</xdr:row>
      <xdr:rowOff>9525</xdr:rowOff>
    </xdr:to>
    <xdr:sp macro="" textlink="">
      <xdr:nvSpPr>
        <xdr:cNvPr id="16636" name="Text Box 252">
          <a:extLst>
            <a:ext uri="{FF2B5EF4-FFF2-40B4-BE49-F238E27FC236}">
              <a16:creationId xmlns="" xmlns:a16="http://schemas.microsoft.com/office/drawing/2014/main" id="{00000000-0008-0000-0400-0000FC400000}"/>
            </a:ext>
          </a:extLst>
        </xdr:cNvPr>
        <xdr:cNvSpPr txBox="1">
          <a:spLocks noChangeArrowheads="1"/>
        </xdr:cNvSpPr>
      </xdr:nvSpPr>
      <xdr:spPr bwMode="auto">
        <a:xfrm>
          <a:off x="36042600" y="18145125"/>
          <a:ext cx="257175" cy="247650"/>
        </a:xfrm>
        <a:prstGeom prst="rect">
          <a:avLst/>
        </a:prstGeom>
        <a:noFill/>
        <a:ln>
          <a:noFill/>
        </a:ln>
      </xdr:spPr>
      <xdr:txBody>
        <a:bodyPr vertOverflow="clip" wrap="square" lIns="36576" tIns="32004" rIns="0" bIns="0" anchor="t" upright="1"/>
        <a:lstStyle/>
        <a:p>
          <a:pPr algn="l" rtl="0">
            <a:defRPr sz="1000"/>
          </a:pPr>
          <a:r>
            <a:rPr lang="ru-RU" sz="16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8</a:t>
          </a:r>
        </a:p>
      </xdr:txBody>
    </xdr:sp>
    <xdr:clientData/>
  </xdr:twoCellAnchor>
  <xdr:twoCellAnchor>
    <xdr:from>
      <xdr:col>75</xdr:col>
      <xdr:colOff>95250</xdr:colOff>
      <xdr:row>50</xdr:row>
      <xdr:rowOff>38099</xdr:rowOff>
    </xdr:from>
    <xdr:to>
      <xdr:col>76</xdr:col>
      <xdr:colOff>19050</xdr:colOff>
      <xdr:row>52</xdr:row>
      <xdr:rowOff>142874</xdr:rowOff>
    </xdr:to>
    <xdr:sp macro="" textlink="">
      <xdr:nvSpPr>
        <xdr:cNvPr id="16637" name="Text Box 253">
          <a:extLst>
            <a:ext uri="{FF2B5EF4-FFF2-40B4-BE49-F238E27FC236}">
              <a16:creationId xmlns="" xmlns:a16="http://schemas.microsoft.com/office/drawing/2014/main" id="{00000000-0008-0000-0400-0000FD400000}"/>
            </a:ext>
          </a:extLst>
        </xdr:cNvPr>
        <xdr:cNvSpPr txBox="1">
          <a:spLocks noChangeArrowheads="1"/>
        </xdr:cNvSpPr>
      </xdr:nvSpPr>
      <xdr:spPr bwMode="auto">
        <a:xfrm>
          <a:off x="36356925" y="19183349"/>
          <a:ext cx="371475" cy="866775"/>
        </a:xfrm>
        <a:prstGeom prst="rect">
          <a:avLst/>
        </a:prstGeom>
        <a:noFill/>
        <a:ln>
          <a:noFill/>
        </a:ln>
      </xdr:spPr>
      <xdr:txBody>
        <a:bodyPr vertOverflow="clip" wrap="square" lIns="36576" tIns="32004" rIns="0" bIns="0" anchor="t" upright="1"/>
        <a:lstStyle/>
        <a:p>
          <a:pPr algn="l" rtl="0">
            <a:defRPr sz="1000"/>
          </a:pPr>
          <a:r>
            <a:rPr lang="ru-RU" sz="16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90</a:t>
          </a:r>
        </a:p>
      </xdr:txBody>
    </xdr:sp>
    <xdr:clientData/>
  </xdr:twoCellAnchor>
  <xdr:twoCellAnchor>
    <xdr:from>
      <xdr:col>80</xdr:col>
      <xdr:colOff>95250</xdr:colOff>
      <xdr:row>46</xdr:row>
      <xdr:rowOff>257174</xdr:rowOff>
    </xdr:from>
    <xdr:to>
      <xdr:col>81</xdr:col>
      <xdr:colOff>257175</xdr:colOff>
      <xdr:row>47</xdr:row>
      <xdr:rowOff>285749</xdr:rowOff>
    </xdr:to>
    <xdr:sp macro="" textlink="">
      <xdr:nvSpPr>
        <xdr:cNvPr id="16638" name="Oval 157" descr="ТК№143">
          <a:extLst>
            <a:ext uri="{FF2B5EF4-FFF2-40B4-BE49-F238E27FC236}">
              <a16:creationId xmlns="" xmlns:a16="http://schemas.microsoft.com/office/drawing/2014/main" id="{00000000-0008-0000-0400-0000FE400000}"/>
            </a:ext>
          </a:extLst>
        </xdr:cNvPr>
        <xdr:cNvSpPr>
          <a:spLocks noChangeArrowheads="1"/>
        </xdr:cNvSpPr>
      </xdr:nvSpPr>
      <xdr:spPr bwMode="auto">
        <a:xfrm>
          <a:off x="38376225" y="17878424"/>
          <a:ext cx="542925" cy="409575"/>
        </a:xfrm>
        <a:prstGeom prst="ellipse">
          <a:avLst/>
        </a:prstGeom>
        <a:solidFill>
          <a:srgbClr val="FFFFFF"/>
        </a:solidFill>
        <a:ln w="28575">
          <a:solidFill>
            <a:srgbClr val="000000"/>
          </a:solidFill>
          <a:round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ru-RU" sz="16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9</a:t>
          </a:r>
        </a:p>
      </xdr:txBody>
    </xdr:sp>
    <xdr:clientData/>
  </xdr:twoCellAnchor>
  <xdr:twoCellAnchor>
    <xdr:from>
      <xdr:col>77</xdr:col>
      <xdr:colOff>381000</xdr:colOff>
      <xdr:row>46</xdr:row>
      <xdr:rowOff>133350</xdr:rowOff>
    </xdr:from>
    <xdr:to>
      <xdr:col>78</xdr:col>
      <xdr:colOff>390525</xdr:colOff>
      <xdr:row>47</xdr:row>
      <xdr:rowOff>200025</xdr:rowOff>
    </xdr:to>
    <xdr:sp macro="" textlink="">
      <xdr:nvSpPr>
        <xdr:cNvPr id="16639" name="Text Box 255">
          <a:extLst>
            <a:ext uri="{FF2B5EF4-FFF2-40B4-BE49-F238E27FC236}">
              <a16:creationId xmlns="" xmlns:a16="http://schemas.microsoft.com/office/drawing/2014/main" id="{00000000-0008-0000-0400-0000FF400000}"/>
            </a:ext>
          </a:extLst>
        </xdr:cNvPr>
        <xdr:cNvSpPr txBox="1">
          <a:spLocks noChangeArrowheads="1"/>
        </xdr:cNvSpPr>
      </xdr:nvSpPr>
      <xdr:spPr bwMode="auto">
        <a:xfrm>
          <a:off x="39328725" y="17659350"/>
          <a:ext cx="457200" cy="447675"/>
        </a:xfrm>
        <a:prstGeom prst="rect">
          <a:avLst/>
        </a:prstGeom>
        <a:noFill/>
        <a:ln>
          <a:noFill/>
        </a:ln>
      </xdr:spPr>
      <xdr:txBody>
        <a:bodyPr vertOverflow="clip" wrap="square" lIns="36576" tIns="32004" rIns="0" bIns="0" anchor="t" upright="1"/>
        <a:lstStyle/>
        <a:p>
          <a:pPr algn="l" rtl="0">
            <a:defRPr sz="1000"/>
          </a:pPr>
          <a:r>
            <a:rPr lang="ru-RU" sz="16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57</a:t>
          </a:r>
        </a:p>
      </xdr:txBody>
    </xdr:sp>
    <xdr:clientData/>
  </xdr:twoCellAnchor>
  <xdr:twoCellAnchor>
    <xdr:from>
      <xdr:col>80</xdr:col>
      <xdr:colOff>380999</xdr:colOff>
      <xdr:row>47</xdr:row>
      <xdr:rowOff>259773</xdr:rowOff>
    </xdr:from>
    <xdr:to>
      <xdr:col>80</xdr:col>
      <xdr:colOff>380999</xdr:colOff>
      <xdr:row>48</xdr:row>
      <xdr:rowOff>185304</xdr:rowOff>
    </xdr:to>
    <xdr:sp macro="" textlink="">
      <xdr:nvSpPr>
        <xdr:cNvPr id="4317" name="Line 256">
          <a:extLst>
            <a:ext uri="{FF2B5EF4-FFF2-40B4-BE49-F238E27FC236}">
              <a16:creationId xmlns="" xmlns:a16="http://schemas.microsoft.com/office/drawing/2014/main" id="{00000000-0008-0000-0400-0000DD100000}"/>
            </a:ext>
          </a:extLst>
        </xdr:cNvPr>
        <xdr:cNvSpPr>
          <a:spLocks noChangeShapeType="1"/>
        </xdr:cNvSpPr>
      </xdr:nvSpPr>
      <xdr:spPr bwMode="auto">
        <a:xfrm>
          <a:off x="36160363" y="18270682"/>
          <a:ext cx="0" cy="306531"/>
        </a:xfrm>
        <a:prstGeom prst="line">
          <a:avLst/>
        </a:prstGeom>
        <a:noFill/>
        <a:ln w="31750">
          <a:solidFill>
            <a:schemeClr val="accent5">
              <a:lumMod val="75000"/>
            </a:schemeClr>
          </a:solidFill>
          <a:round/>
          <a:headEnd/>
          <a:tailEnd/>
        </a:ln>
      </xdr:spPr>
    </xdr:sp>
    <xdr:clientData/>
  </xdr:twoCellAnchor>
  <xdr:twoCellAnchor>
    <xdr:from>
      <xdr:col>81</xdr:col>
      <xdr:colOff>34639</xdr:colOff>
      <xdr:row>47</xdr:row>
      <xdr:rowOff>242455</xdr:rowOff>
    </xdr:from>
    <xdr:to>
      <xdr:col>81</xdr:col>
      <xdr:colOff>34639</xdr:colOff>
      <xdr:row>48</xdr:row>
      <xdr:rowOff>155864</xdr:rowOff>
    </xdr:to>
    <xdr:sp macro="" textlink="">
      <xdr:nvSpPr>
        <xdr:cNvPr id="4318" name="Line 257">
          <a:extLst>
            <a:ext uri="{FF2B5EF4-FFF2-40B4-BE49-F238E27FC236}">
              <a16:creationId xmlns="" xmlns:a16="http://schemas.microsoft.com/office/drawing/2014/main" id="{00000000-0008-0000-0400-0000DE100000}"/>
            </a:ext>
          </a:extLst>
        </xdr:cNvPr>
        <xdr:cNvSpPr>
          <a:spLocks noChangeShapeType="1"/>
        </xdr:cNvSpPr>
      </xdr:nvSpPr>
      <xdr:spPr bwMode="auto">
        <a:xfrm>
          <a:off x="36264275" y="18253364"/>
          <a:ext cx="0" cy="294409"/>
        </a:xfrm>
        <a:prstGeom prst="line">
          <a:avLst/>
        </a:prstGeom>
        <a:noFill/>
        <a:ln w="31750">
          <a:solidFill>
            <a:schemeClr val="accent5">
              <a:lumMod val="75000"/>
            </a:schemeClr>
          </a:solidFill>
          <a:round/>
          <a:headEnd/>
          <a:tailEnd/>
        </a:ln>
      </xdr:spPr>
    </xdr:sp>
    <xdr:clientData/>
  </xdr:twoCellAnchor>
  <xdr:twoCellAnchor>
    <xdr:from>
      <xdr:col>76</xdr:col>
      <xdr:colOff>74468</xdr:colOff>
      <xdr:row>48</xdr:row>
      <xdr:rowOff>154998</xdr:rowOff>
    </xdr:from>
    <xdr:to>
      <xdr:col>84</xdr:col>
      <xdr:colOff>341168</xdr:colOff>
      <xdr:row>50</xdr:row>
      <xdr:rowOff>116898</xdr:rowOff>
    </xdr:to>
    <xdr:sp macro="" textlink="">
      <xdr:nvSpPr>
        <xdr:cNvPr id="16578" name="Rectangle 194">
          <a:extLst>
            <a:ext uri="{FF2B5EF4-FFF2-40B4-BE49-F238E27FC236}">
              <a16:creationId xmlns="" xmlns:a16="http://schemas.microsoft.com/office/drawing/2014/main" id="{00000000-0008-0000-0400-0000C2400000}"/>
            </a:ext>
          </a:extLst>
        </xdr:cNvPr>
        <xdr:cNvSpPr>
          <a:spLocks noChangeArrowheads="1"/>
        </xdr:cNvSpPr>
      </xdr:nvSpPr>
      <xdr:spPr bwMode="auto">
        <a:xfrm>
          <a:off x="34295195" y="18546907"/>
          <a:ext cx="3141518" cy="723900"/>
        </a:xfrm>
        <a:prstGeom prst="rect">
          <a:avLst/>
        </a:prstGeom>
        <a:solidFill>
          <a:srgbClr val="FFFFFF"/>
        </a:solidFill>
        <a:ln w="31750">
          <a:solidFill>
            <a:schemeClr val="tx1"/>
          </a:solidFill>
          <a:miter lim="800000"/>
          <a:headEnd/>
          <a:tailEnd/>
        </a:ln>
      </xdr:spPr>
      <xdr:txBody>
        <a:bodyPr vertOverflow="clip" wrap="square" lIns="0" tIns="41148" rIns="45720" bIns="0" anchor="ctr" anchorCtr="1" upright="1"/>
        <a:lstStyle/>
        <a:p>
          <a:pPr algn="ctr" rtl="0">
            <a:defRPr sz="1000"/>
          </a:pPr>
          <a:r>
            <a:rPr lang="ru-RU" sz="2200" b="1" i="0" u="none" strike="noStrike" baseline="0">
              <a:solidFill>
                <a:srgbClr val="000000"/>
              </a:solidFill>
              <a:latin typeface="Arial Cyr"/>
              <a:cs typeface="Arial Cyr"/>
            </a:rPr>
            <a:t>дом № 26 ул.Строительная</a:t>
          </a:r>
        </a:p>
      </xdr:txBody>
    </xdr:sp>
    <xdr:clientData/>
  </xdr:twoCellAnchor>
  <xdr:twoCellAnchor>
    <xdr:from>
      <xdr:col>80</xdr:col>
      <xdr:colOff>9525</xdr:colOff>
      <xdr:row>47</xdr:row>
      <xdr:rowOff>200025</xdr:rowOff>
    </xdr:from>
    <xdr:to>
      <xdr:col>80</xdr:col>
      <xdr:colOff>352425</xdr:colOff>
      <xdr:row>48</xdr:row>
      <xdr:rowOff>219075</xdr:rowOff>
    </xdr:to>
    <xdr:sp macro="" textlink="">
      <xdr:nvSpPr>
        <xdr:cNvPr id="16642" name="Text Box 258">
          <a:extLst>
            <a:ext uri="{FF2B5EF4-FFF2-40B4-BE49-F238E27FC236}">
              <a16:creationId xmlns="" xmlns:a16="http://schemas.microsoft.com/office/drawing/2014/main" id="{00000000-0008-0000-0400-000002410000}"/>
            </a:ext>
          </a:extLst>
        </xdr:cNvPr>
        <xdr:cNvSpPr txBox="1">
          <a:spLocks noChangeArrowheads="1"/>
        </xdr:cNvSpPr>
      </xdr:nvSpPr>
      <xdr:spPr bwMode="auto">
        <a:xfrm>
          <a:off x="40300275" y="18107025"/>
          <a:ext cx="342900" cy="400050"/>
        </a:xfrm>
        <a:prstGeom prst="rect">
          <a:avLst/>
        </a:prstGeom>
        <a:noFill/>
        <a:ln>
          <a:noFill/>
        </a:ln>
      </xdr:spPr>
      <xdr:txBody>
        <a:bodyPr vertOverflow="clip" wrap="square" lIns="36576" tIns="32004" rIns="0" bIns="0" anchor="t" upright="1"/>
        <a:lstStyle/>
        <a:p>
          <a:pPr algn="l" rtl="0">
            <a:defRPr sz="1000"/>
          </a:pPr>
          <a:r>
            <a:rPr lang="ru-RU" sz="16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10</a:t>
          </a:r>
        </a:p>
      </xdr:txBody>
    </xdr:sp>
    <xdr:clientData/>
  </xdr:twoCellAnchor>
  <xdr:twoCellAnchor>
    <xdr:from>
      <xdr:col>81</xdr:col>
      <xdr:colOff>238123</xdr:colOff>
      <xdr:row>47</xdr:row>
      <xdr:rowOff>104774</xdr:rowOff>
    </xdr:from>
    <xdr:to>
      <xdr:col>87</xdr:col>
      <xdr:colOff>38099</xdr:colOff>
      <xdr:row>47</xdr:row>
      <xdr:rowOff>114300</xdr:rowOff>
    </xdr:to>
    <xdr:sp macro="" textlink="">
      <xdr:nvSpPr>
        <xdr:cNvPr id="4321" name="Line 259">
          <a:extLst>
            <a:ext uri="{FF2B5EF4-FFF2-40B4-BE49-F238E27FC236}">
              <a16:creationId xmlns="" xmlns:a16="http://schemas.microsoft.com/office/drawing/2014/main" id="{00000000-0008-0000-0400-0000E1100000}"/>
            </a:ext>
          </a:extLst>
        </xdr:cNvPr>
        <xdr:cNvSpPr>
          <a:spLocks noChangeShapeType="1"/>
        </xdr:cNvSpPr>
      </xdr:nvSpPr>
      <xdr:spPr bwMode="auto">
        <a:xfrm>
          <a:off x="38957248" y="18107024"/>
          <a:ext cx="1771651" cy="9526"/>
        </a:xfrm>
        <a:prstGeom prst="line">
          <a:avLst/>
        </a:prstGeom>
        <a:noFill/>
        <a:ln w="28575">
          <a:solidFill>
            <a:schemeClr val="accent1">
              <a:lumMod val="75000"/>
            </a:schemeClr>
          </a:solidFill>
          <a:round/>
          <a:headEnd/>
          <a:tailEnd/>
        </a:ln>
      </xdr:spPr>
    </xdr:sp>
    <xdr:clientData/>
  </xdr:twoCellAnchor>
  <xdr:twoCellAnchor>
    <xdr:from>
      <xdr:col>81</xdr:col>
      <xdr:colOff>285750</xdr:colOff>
      <xdr:row>47</xdr:row>
      <xdr:rowOff>38100</xdr:rowOff>
    </xdr:from>
    <xdr:to>
      <xdr:col>87</xdr:col>
      <xdr:colOff>228600</xdr:colOff>
      <xdr:row>47</xdr:row>
      <xdr:rowOff>47623</xdr:rowOff>
    </xdr:to>
    <xdr:sp macro="" textlink="">
      <xdr:nvSpPr>
        <xdr:cNvPr id="4322" name="Line 260">
          <a:extLst>
            <a:ext uri="{FF2B5EF4-FFF2-40B4-BE49-F238E27FC236}">
              <a16:creationId xmlns="" xmlns:a16="http://schemas.microsoft.com/office/drawing/2014/main" id="{00000000-0008-0000-0400-0000E2100000}"/>
            </a:ext>
          </a:extLst>
        </xdr:cNvPr>
        <xdr:cNvSpPr>
          <a:spLocks noChangeShapeType="1"/>
        </xdr:cNvSpPr>
      </xdr:nvSpPr>
      <xdr:spPr bwMode="auto">
        <a:xfrm flipV="1">
          <a:off x="36318825" y="18040350"/>
          <a:ext cx="1914525" cy="9523"/>
        </a:xfrm>
        <a:prstGeom prst="line">
          <a:avLst/>
        </a:prstGeom>
        <a:noFill/>
        <a:ln w="28575">
          <a:solidFill>
            <a:schemeClr val="accent1">
              <a:lumMod val="75000"/>
            </a:schemeClr>
          </a:solidFill>
          <a:round/>
          <a:headEnd/>
          <a:tailEnd/>
        </a:ln>
      </xdr:spPr>
    </xdr:sp>
    <xdr:clientData/>
  </xdr:twoCellAnchor>
  <xdr:twoCellAnchor>
    <xdr:from>
      <xdr:col>87</xdr:col>
      <xdr:colOff>104774</xdr:colOff>
      <xdr:row>47</xdr:row>
      <xdr:rowOff>47625</xdr:rowOff>
    </xdr:from>
    <xdr:to>
      <xdr:col>89</xdr:col>
      <xdr:colOff>447674</xdr:colOff>
      <xdr:row>47</xdr:row>
      <xdr:rowOff>57150</xdr:rowOff>
    </xdr:to>
    <xdr:sp macro="" textlink="">
      <xdr:nvSpPr>
        <xdr:cNvPr id="4324" name="Line 262">
          <a:extLst>
            <a:ext uri="{FF2B5EF4-FFF2-40B4-BE49-F238E27FC236}">
              <a16:creationId xmlns="" xmlns:a16="http://schemas.microsoft.com/office/drawing/2014/main" id="{00000000-0008-0000-0400-0000E4100000}"/>
            </a:ext>
          </a:extLst>
        </xdr:cNvPr>
        <xdr:cNvSpPr>
          <a:spLocks noChangeShapeType="1"/>
        </xdr:cNvSpPr>
      </xdr:nvSpPr>
      <xdr:spPr bwMode="auto">
        <a:xfrm>
          <a:off x="40795574" y="18049875"/>
          <a:ext cx="1038225" cy="9525"/>
        </a:xfrm>
        <a:prstGeom prst="line">
          <a:avLst/>
        </a:prstGeom>
        <a:noFill/>
        <a:ln w="28575">
          <a:solidFill>
            <a:schemeClr val="accent1">
              <a:lumMod val="75000"/>
            </a:schemeClr>
          </a:solidFill>
          <a:prstDash val="dashDot"/>
          <a:round/>
          <a:headEnd/>
          <a:tailEnd/>
        </a:ln>
      </xdr:spPr>
    </xdr:sp>
    <xdr:clientData/>
  </xdr:twoCellAnchor>
  <xdr:twoCellAnchor>
    <xdr:from>
      <xdr:col>87</xdr:col>
      <xdr:colOff>9525</xdr:colOff>
      <xdr:row>47</xdr:row>
      <xdr:rowOff>114301</xdr:rowOff>
    </xdr:from>
    <xdr:to>
      <xdr:col>89</xdr:col>
      <xdr:colOff>314325</xdr:colOff>
      <xdr:row>47</xdr:row>
      <xdr:rowOff>114301</xdr:rowOff>
    </xdr:to>
    <xdr:sp macro="" textlink="">
      <xdr:nvSpPr>
        <xdr:cNvPr id="4325" name="Line 263">
          <a:extLst>
            <a:ext uri="{FF2B5EF4-FFF2-40B4-BE49-F238E27FC236}">
              <a16:creationId xmlns="" xmlns:a16="http://schemas.microsoft.com/office/drawing/2014/main" id="{00000000-0008-0000-0400-0000E5100000}"/>
            </a:ext>
          </a:extLst>
        </xdr:cNvPr>
        <xdr:cNvSpPr>
          <a:spLocks noChangeShapeType="1"/>
        </xdr:cNvSpPr>
      </xdr:nvSpPr>
      <xdr:spPr bwMode="auto">
        <a:xfrm>
          <a:off x="40700325" y="18116551"/>
          <a:ext cx="1000125" cy="0"/>
        </a:xfrm>
        <a:prstGeom prst="line">
          <a:avLst/>
        </a:prstGeom>
        <a:noFill/>
        <a:ln w="28575">
          <a:solidFill>
            <a:schemeClr val="accent1">
              <a:lumMod val="75000"/>
            </a:schemeClr>
          </a:solidFill>
          <a:prstDash val="lgDashDot"/>
          <a:round/>
          <a:headEnd/>
          <a:tailEnd/>
        </a:ln>
      </xdr:spPr>
    </xdr:sp>
    <xdr:clientData/>
  </xdr:twoCellAnchor>
  <xdr:twoCellAnchor>
    <xdr:from>
      <xdr:col>89</xdr:col>
      <xdr:colOff>371474</xdr:colOff>
      <xdr:row>47</xdr:row>
      <xdr:rowOff>142876</xdr:rowOff>
    </xdr:from>
    <xdr:to>
      <xdr:col>89</xdr:col>
      <xdr:colOff>371475</xdr:colOff>
      <xdr:row>51</xdr:row>
      <xdr:rowOff>314326</xdr:rowOff>
    </xdr:to>
    <xdr:sp macro="" textlink="">
      <xdr:nvSpPr>
        <xdr:cNvPr id="4326" name="Line 264">
          <a:extLst>
            <a:ext uri="{FF2B5EF4-FFF2-40B4-BE49-F238E27FC236}">
              <a16:creationId xmlns="" xmlns:a16="http://schemas.microsoft.com/office/drawing/2014/main" id="{00000000-0008-0000-0400-0000E6100000}"/>
            </a:ext>
          </a:extLst>
        </xdr:cNvPr>
        <xdr:cNvSpPr>
          <a:spLocks noChangeShapeType="1"/>
        </xdr:cNvSpPr>
      </xdr:nvSpPr>
      <xdr:spPr bwMode="auto">
        <a:xfrm flipH="1">
          <a:off x="41757599" y="18145126"/>
          <a:ext cx="1" cy="1695450"/>
        </a:xfrm>
        <a:prstGeom prst="line">
          <a:avLst/>
        </a:prstGeom>
        <a:noFill/>
        <a:ln w="28575">
          <a:solidFill>
            <a:schemeClr val="accent1">
              <a:lumMod val="75000"/>
            </a:schemeClr>
          </a:solidFill>
          <a:prstDash val="solid"/>
          <a:round/>
          <a:headEnd/>
          <a:tailEnd/>
        </a:ln>
      </xdr:spPr>
    </xdr:sp>
    <xdr:clientData/>
  </xdr:twoCellAnchor>
  <xdr:twoCellAnchor>
    <xdr:from>
      <xdr:col>89</xdr:col>
      <xdr:colOff>409575</xdr:colOff>
      <xdr:row>47</xdr:row>
      <xdr:rowOff>66675</xdr:rowOff>
    </xdr:from>
    <xdr:to>
      <xdr:col>89</xdr:col>
      <xdr:colOff>409575</xdr:colOff>
      <xdr:row>51</xdr:row>
      <xdr:rowOff>323850</xdr:rowOff>
    </xdr:to>
    <xdr:sp macro="" textlink="">
      <xdr:nvSpPr>
        <xdr:cNvPr id="4327" name="Line 265">
          <a:extLst>
            <a:ext uri="{FF2B5EF4-FFF2-40B4-BE49-F238E27FC236}">
              <a16:creationId xmlns="" xmlns:a16="http://schemas.microsoft.com/office/drawing/2014/main" id="{00000000-0008-0000-0400-0000E7100000}"/>
            </a:ext>
          </a:extLst>
        </xdr:cNvPr>
        <xdr:cNvSpPr>
          <a:spLocks noChangeShapeType="1"/>
        </xdr:cNvSpPr>
      </xdr:nvSpPr>
      <xdr:spPr bwMode="auto">
        <a:xfrm>
          <a:off x="44729400" y="18068925"/>
          <a:ext cx="0" cy="1781175"/>
        </a:xfrm>
        <a:prstGeom prst="line">
          <a:avLst/>
        </a:prstGeom>
        <a:noFill/>
        <a:ln w="28575">
          <a:solidFill>
            <a:schemeClr val="accent1">
              <a:lumMod val="75000"/>
            </a:schemeClr>
          </a:solidFill>
          <a:prstDash val="solid"/>
          <a:round/>
          <a:headEnd/>
          <a:tailEnd/>
        </a:ln>
      </xdr:spPr>
    </xdr:sp>
    <xdr:clientData/>
  </xdr:twoCellAnchor>
  <xdr:twoCellAnchor>
    <xdr:from>
      <xdr:col>88</xdr:col>
      <xdr:colOff>438150</xdr:colOff>
      <xdr:row>52</xdr:row>
      <xdr:rowOff>0</xdr:rowOff>
    </xdr:from>
    <xdr:to>
      <xdr:col>89</xdr:col>
      <xdr:colOff>247650</xdr:colOff>
      <xdr:row>52</xdr:row>
      <xdr:rowOff>0</xdr:rowOff>
    </xdr:to>
    <xdr:sp macro="" textlink="">
      <xdr:nvSpPr>
        <xdr:cNvPr id="4328" name="Line 267">
          <a:extLst>
            <a:ext uri="{FF2B5EF4-FFF2-40B4-BE49-F238E27FC236}">
              <a16:creationId xmlns="" xmlns:a16="http://schemas.microsoft.com/office/drawing/2014/main" id="{00000000-0008-0000-0400-0000E8100000}"/>
            </a:ext>
          </a:extLst>
        </xdr:cNvPr>
        <xdr:cNvSpPr>
          <a:spLocks noChangeShapeType="1"/>
        </xdr:cNvSpPr>
      </xdr:nvSpPr>
      <xdr:spPr bwMode="auto">
        <a:xfrm>
          <a:off x="44310300" y="19907250"/>
          <a:ext cx="257175" cy="0"/>
        </a:xfrm>
        <a:prstGeom prst="line">
          <a:avLst/>
        </a:prstGeom>
        <a:noFill/>
        <a:ln w="28575">
          <a:solidFill>
            <a:srgbClr val="ED7D31"/>
          </a:solidFill>
          <a:prstDash val="lgDashDot"/>
          <a:round/>
          <a:headEnd/>
          <a:tailEnd/>
        </a:ln>
      </xdr:spPr>
    </xdr:sp>
    <xdr:clientData/>
  </xdr:twoCellAnchor>
  <xdr:twoCellAnchor>
    <xdr:from>
      <xdr:col>88</xdr:col>
      <xdr:colOff>438150</xdr:colOff>
      <xdr:row>52</xdr:row>
      <xdr:rowOff>85725</xdr:rowOff>
    </xdr:from>
    <xdr:to>
      <xdr:col>89</xdr:col>
      <xdr:colOff>247650</xdr:colOff>
      <xdr:row>52</xdr:row>
      <xdr:rowOff>85725</xdr:rowOff>
    </xdr:to>
    <xdr:sp macro="" textlink="">
      <xdr:nvSpPr>
        <xdr:cNvPr id="4329" name="Line 268">
          <a:extLst>
            <a:ext uri="{FF2B5EF4-FFF2-40B4-BE49-F238E27FC236}">
              <a16:creationId xmlns="" xmlns:a16="http://schemas.microsoft.com/office/drawing/2014/main" id="{00000000-0008-0000-0400-0000E9100000}"/>
            </a:ext>
          </a:extLst>
        </xdr:cNvPr>
        <xdr:cNvSpPr>
          <a:spLocks noChangeShapeType="1"/>
        </xdr:cNvSpPr>
      </xdr:nvSpPr>
      <xdr:spPr bwMode="auto">
        <a:xfrm>
          <a:off x="44310300" y="19992975"/>
          <a:ext cx="257175" cy="0"/>
        </a:xfrm>
        <a:prstGeom prst="line">
          <a:avLst/>
        </a:prstGeom>
        <a:noFill/>
        <a:ln w="28575">
          <a:solidFill>
            <a:srgbClr val="ED7D31"/>
          </a:solidFill>
          <a:prstDash val="lgDash"/>
          <a:round/>
          <a:headEnd/>
          <a:tailEnd/>
        </a:ln>
      </xdr:spPr>
    </xdr:sp>
    <xdr:clientData/>
  </xdr:twoCellAnchor>
  <xdr:twoCellAnchor>
    <xdr:from>
      <xdr:col>89</xdr:col>
      <xdr:colOff>171450</xdr:colOff>
      <xdr:row>51</xdr:row>
      <xdr:rowOff>200025</xdr:rowOff>
    </xdr:from>
    <xdr:to>
      <xdr:col>90</xdr:col>
      <xdr:colOff>190500</xdr:colOff>
      <xdr:row>52</xdr:row>
      <xdr:rowOff>276225</xdr:rowOff>
    </xdr:to>
    <xdr:sp macro="" textlink="">
      <xdr:nvSpPr>
        <xdr:cNvPr id="16650" name="Oval 157" descr="ТК№143">
          <a:extLst>
            <a:ext uri="{FF2B5EF4-FFF2-40B4-BE49-F238E27FC236}">
              <a16:creationId xmlns="" xmlns:a16="http://schemas.microsoft.com/office/drawing/2014/main" id="{00000000-0008-0000-0400-00000A410000}"/>
            </a:ext>
          </a:extLst>
        </xdr:cNvPr>
        <xdr:cNvSpPr>
          <a:spLocks noChangeArrowheads="1"/>
        </xdr:cNvSpPr>
      </xdr:nvSpPr>
      <xdr:spPr bwMode="auto">
        <a:xfrm>
          <a:off x="44491275" y="19631025"/>
          <a:ext cx="466725" cy="457200"/>
        </a:xfrm>
        <a:prstGeom prst="ellipse">
          <a:avLst/>
        </a:prstGeom>
        <a:solidFill>
          <a:srgbClr val="FFFFFF"/>
        </a:solidFill>
        <a:ln w="28575">
          <a:solidFill>
            <a:srgbClr val="000000"/>
          </a:solidFill>
          <a:round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ru-RU" sz="16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11</a:t>
          </a:r>
        </a:p>
      </xdr:txBody>
    </xdr:sp>
    <xdr:clientData/>
  </xdr:twoCellAnchor>
  <xdr:twoCellAnchor>
    <xdr:from>
      <xdr:col>90</xdr:col>
      <xdr:colOff>171450</xdr:colOff>
      <xdr:row>52</xdr:row>
      <xdr:rowOff>1</xdr:rowOff>
    </xdr:from>
    <xdr:to>
      <xdr:col>92</xdr:col>
      <xdr:colOff>409575</xdr:colOff>
      <xdr:row>52</xdr:row>
      <xdr:rowOff>9525</xdr:rowOff>
    </xdr:to>
    <xdr:sp macro="" textlink="">
      <xdr:nvSpPr>
        <xdr:cNvPr id="4331" name="Line 269">
          <a:extLst>
            <a:ext uri="{FF2B5EF4-FFF2-40B4-BE49-F238E27FC236}">
              <a16:creationId xmlns="" xmlns:a16="http://schemas.microsoft.com/office/drawing/2014/main" id="{00000000-0008-0000-0400-0000EB100000}"/>
            </a:ext>
          </a:extLst>
        </xdr:cNvPr>
        <xdr:cNvSpPr>
          <a:spLocks noChangeShapeType="1"/>
        </xdr:cNvSpPr>
      </xdr:nvSpPr>
      <xdr:spPr bwMode="auto">
        <a:xfrm flipV="1">
          <a:off x="42005250" y="19907251"/>
          <a:ext cx="1133475" cy="9524"/>
        </a:xfrm>
        <a:prstGeom prst="line">
          <a:avLst/>
        </a:prstGeom>
        <a:noFill/>
        <a:ln w="28575">
          <a:solidFill>
            <a:schemeClr val="accent1">
              <a:lumMod val="75000"/>
            </a:schemeClr>
          </a:solidFill>
          <a:round/>
          <a:headEnd/>
          <a:tailEnd/>
        </a:ln>
      </xdr:spPr>
    </xdr:sp>
    <xdr:clientData/>
  </xdr:twoCellAnchor>
  <xdr:twoCellAnchor>
    <xdr:from>
      <xdr:col>90</xdr:col>
      <xdr:colOff>200025</xdr:colOff>
      <xdr:row>52</xdr:row>
      <xdr:rowOff>76199</xdr:rowOff>
    </xdr:from>
    <xdr:to>
      <xdr:col>92</xdr:col>
      <xdr:colOff>381000</xdr:colOff>
      <xdr:row>52</xdr:row>
      <xdr:rowOff>85724</xdr:rowOff>
    </xdr:to>
    <xdr:sp macro="" textlink="">
      <xdr:nvSpPr>
        <xdr:cNvPr id="4332" name="Line 270">
          <a:extLst>
            <a:ext uri="{FF2B5EF4-FFF2-40B4-BE49-F238E27FC236}">
              <a16:creationId xmlns="" xmlns:a16="http://schemas.microsoft.com/office/drawing/2014/main" id="{00000000-0008-0000-0400-0000EC100000}"/>
            </a:ext>
          </a:extLst>
        </xdr:cNvPr>
        <xdr:cNvSpPr>
          <a:spLocks noChangeShapeType="1"/>
        </xdr:cNvSpPr>
      </xdr:nvSpPr>
      <xdr:spPr bwMode="auto">
        <a:xfrm flipV="1">
          <a:off x="42033825" y="19983449"/>
          <a:ext cx="1076325" cy="9525"/>
        </a:xfrm>
        <a:prstGeom prst="line">
          <a:avLst/>
        </a:prstGeom>
        <a:noFill/>
        <a:ln w="28575">
          <a:solidFill>
            <a:schemeClr val="accent1">
              <a:lumMod val="75000"/>
            </a:schemeClr>
          </a:solidFill>
          <a:round/>
          <a:headEnd/>
          <a:tailEnd/>
        </a:ln>
      </xdr:spPr>
    </xdr:sp>
    <xdr:clientData/>
  </xdr:twoCellAnchor>
  <xdr:twoCellAnchor>
    <xdr:from>
      <xdr:col>92</xdr:col>
      <xdr:colOff>381001</xdr:colOff>
      <xdr:row>52</xdr:row>
      <xdr:rowOff>95250</xdr:rowOff>
    </xdr:from>
    <xdr:to>
      <xdr:col>93</xdr:col>
      <xdr:colOff>85726</xdr:colOff>
      <xdr:row>53</xdr:row>
      <xdr:rowOff>28575</xdr:rowOff>
    </xdr:to>
    <xdr:sp macro="" textlink="">
      <xdr:nvSpPr>
        <xdr:cNvPr id="4333" name="Line 271">
          <a:extLst>
            <a:ext uri="{FF2B5EF4-FFF2-40B4-BE49-F238E27FC236}">
              <a16:creationId xmlns="" xmlns:a16="http://schemas.microsoft.com/office/drawing/2014/main" id="{00000000-0008-0000-0400-0000ED100000}"/>
            </a:ext>
          </a:extLst>
        </xdr:cNvPr>
        <xdr:cNvSpPr>
          <a:spLocks noChangeShapeType="1"/>
        </xdr:cNvSpPr>
      </xdr:nvSpPr>
      <xdr:spPr bwMode="auto">
        <a:xfrm>
          <a:off x="43110151" y="20002500"/>
          <a:ext cx="152400" cy="314325"/>
        </a:xfrm>
        <a:prstGeom prst="line">
          <a:avLst/>
        </a:prstGeom>
        <a:noFill/>
        <a:ln w="28575">
          <a:solidFill>
            <a:schemeClr val="accent1">
              <a:lumMod val="75000"/>
            </a:schemeClr>
          </a:solidFill>
          <a:round/>
          <a:headEnd/>
          <a:tailEnd/>
        </a:ln>
      </xdr:spPr>
    </xdr:sp>
    <xdr:clientData/>
  </xdr:twoCellAnchor>
  <xdr:twoCellAnchor>
    <xdr:from>
      <xdr:col>92</xdr:col>
      <xdr:colOff>409576</xdr:colOff>
      <xdr:row>52</xdr:row>
      <xdr:rowOff>28575</xdr:rowOff>
    </xdr:from>
    <xdr:to>
      <xdr:col>93</xdr:col>
      <xdr:colOff>133351</xdr:colOff>
      <xdr:row>53</xdr:row>
      <xdr:rowOff>0</xdr:rowOff>
    </xdr:to>
    <xdr:sp macro="" textlink="">
      <xdr:nvSpPr>
        <xdr:cNvPr id="4334" name="Line 272">
          <a:extLst>
            <a:ext uri="{FF2B5EF4-FFF2-40B4-BE49-F238E27FC236}">
              <a16:creationId xmlns="" xmlns:a16="http://schemas.microsoft.com/office/drawing/2014/main" id="{00000000-0008-0000-0400-0000EE100000}"/>
            </a:ext>
          </a:extLst>
        </xdr:cNvPr>
        <xdr:cNvSpPr>
          <a:spLocks noChangeShapeType="1"/>
        </xdr:cNvSpPr>
      </xdr:nvSpPr>
      <xdr:spPr bwMode="auto">
        <a:xfrm>
          <a:off x="43138726" y="19935825"/>
          <a:ext cx="171450" cy="352425"/>
        </a:xfrm>
        <a:prstGeom prst="line">
          <a:avLst/>
        </a:prstGeom>
        <a:noFill/>
        <a:ln w="28575">
          <a:solidFill>
            <a:schemeClr val="accent1">
              <a:lumMod val="75000"/>
            </a:schemeClr>
          </a:solidFill>
          <a:round/>
          <a:headEnd/>
          <a:tailEnd/>
        </a:ln>
      </xdr:spPr>
    </xdr:sp>
    <xdr:clientData/>
  </xdr:twoCellAnchor>
  <xdr:twoCellAnchor>
    <xdr:from>
      <xdr:col>95</xdr:col>
      <xdr:colOff>0</xdr:colOff>
      <xdr:row>53</xdr:row>
      <xdr:rowOff>19050</xdr:rowOff>
    </xdr:from>
    <xdr:to>
      <xdr:col>96</xdr:col>
      <xdr:colOff>142875</xdr:colOff>
      <xdr:row>55</xdr:row>
      <xdr:rowOff>19050</xdr:rowOff>
    </xdr:to>
    <xdr:sp macro="" textlink="">
      <xdr:nvSpPr>
        <xdr:cNvPr id="16583" name="Rectangle 199">
          <a:extLst>
            <a:ext uri="{FF2B5EF4-FFF2-40B4-BE49-F238E27FC236}">
              <a16:creationId xmlns="" xmlns:a16="http://schemas.microsoft.com/office/drawing/2014/main" id="{00000000-0008-0000-0400-0000C7400000}"/>
            </a:ext>
          </a:extLst>
        </xdr:cNvPr>
        <xdr:cNvSpPr>
          <a:spLocks noChangeArrowheads="1"/>
        </xdr:cNvSpPr>
      </xdr:nvSpPr>
      <xdr:spPr bwMode="auto">
        <a:xfrm>
          <a:off x="44072175" y="20307300"/>
          <a:ext cx="590550" cy="762000"/>
        </a:xfrm>
        <a:prstGeom prst="rect">
          <a:avLst/>
        </a:prstGeom>
        <a:solidFill>
          <a:srgbClr val="FFFFFF"/>
        </a:solidFill>
        <a:ln w="2857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ru-RU" sz="1800" b="1" i="0" u="none" strike="noStrike" baseline="0">
              <a:solidFill>
                <a:srgbClr val="000000"/>
              </a:solidFill>
              <a:latin typeface="Arial Cyr"/>
              <a:cs typeface="Arial Cyr"/>
            </a:rPr>
            <a:t>  </a:t>
          </a:r>
        </a:p>
        <a:p>
          <a:pPr algn="l" rtl="0">
            <a:defRPr sz="1000"/>
          </a:pPr>
          <a:r>
            <a:rPr lang="ru-RU" sz="1800" b="1" i="0" u="none" strike="noStrike" baseline="0">
              <a:solidFill>
                <a:srgbClr val="000000"/>
              </a:solidFill>
              <a:latin typeface="Arial Cyr"/>
              <a:cs typeface="Arial Cyr"/>
            </a:rPr>
            <a:t>  ХБ</a:t>
          </a:r>
        </a:p>
      </xdr:txBody>
    </xdr:sp>
    <xdr:clientData/>
  </xdr:twoCellAnchor>
  <xdr:twoCellAnchor>
    <xdr:from>
      <xdr:col>83</xdr:col>
      <xdr:colOff>57150</xdr:colOff>
      <xdr:row>46</xdr:row>
      <xdr:rowOff>123825</xdr:rowOff>
    </xdr:from>
    <xdr:to>
      <xdr:col>83</xdr:col>
      <xdr:colOff>400050</xdr:colOff>
      <xdr:row>47</xdr:row>
      <xdr:rowOff>257175</xdr:rowOff>
    </xdr:to>
    <xdr:sp macro="" textlink="">
      <xdr:nvSpPr>
        <xdr:cNvPr id="16658" name="Text Box 274">
          <a:extLst>
            <a:ext uri="{FF2B5EF4-FFF2-40B4-BE49-F238E27FC236}">
              <a16:creationId xmlns="" xmlns:a16="http://schemas.microsoft.com/office/drawing/2014/main" id="{00000000-0008-0000-0400-000012410000}"/>
            </a:ext>
          </a:extLst>
        </xdr:cNvPr>
        <xdr:cNvSpPr txBox="1">
          <a:spLocks noChangeArrowheads="1"/>
        </xdr:cNvSpPr>
      </xdr:nvSpPr>
      <xdr:spPr bwMode="auto">
        <a:xfrm>
          <a:off x="41690925" y="17649825"/>
          <a:ext cx="342900" cy="514350"/>
        </a:xfrm>
        <a:prstGeom prst="rect">
          <a:avLst/>
        </a:prstGeom>
        <a:noFill/>
        <a:ln>
          <a:noFill/>
        </a:ln>
      </xdr:spPr>
      <xdr:txBody>
        <a:bodyPr vertOverflow="clip" wrap="square" lIns="36576" tIns="32004" rIns="0" bIns="0" anchor="t" upright="1"/>
        <a:lstStyle/>
        <a:p>
          <a:pPr algn="l" rtl="0">
            <a:defRPr sz="1000"/>
          </a:pPr>
          <a:r>
            <a:rPr lang="ru-RU" sz="16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57</a:t>
          </a:r>
        </a:p>
      </xdr:txBody>
    </xdr:sp>
    <xdr:clientData/>
  </xdr:twoCellAnchor>
  <xdr:twoCellAnchor>
    <xdr:from>
      <xdr:col>88</xdr:col>
      <xdr:colOff>161924</xdr:colOff>
      <xdr:row>47</xdr:row>
      <xdr:rowOff>76200</xdr:rowOff>
    </xdr:from>
    <xdr:to>
      <xdr:col>89</xdr:col>
      <xdr:colOff>142875</xdr:colOff>
      <xdr:row>47</xdr:row>
      <xdr:rowOff>371476</xdr:rowOff>
    </xdr:to>
    <xdr:sp macro="" textlink="">
      <xdr:nvSpPr>
        <xdr:cNvPr id="16659" name="Text Box 275">
          <a:extLst>
            <a:ext uri="{FF2B5EF4-FFF2-40B4-BE49-F238E27FC236}">
              <a16:creationId xmlns="" xmlns:a16="http://schemas.microsoft.com/office/drawing/2014/main" id="{00000000-0008-0000-0400-000013410000}"/>
            </a:ext>
          </a:extLst>
        </xdr:cNvPr>
        <xdr:cNvSpPr txBox="1">
          <a:spLocks noChangeArrowheads="1"/>
        </xdr:cNvSpPr>
      </xdr:nvSpPr>
      <xdr:spPr bwMode="auto">
        <a:xfrm>
          <a:off x="38414324" y="18078450"/>
          <a:ext cx="428626" cy="295276"/>
        </a:xfrm>
        <a:prstGeom prst="rect">
          <a:avLst/>
        </a:prstGeom>
        <a:noFill/>
        <a:ln>
          <a:noFill/>
        </a:ln>
      </xdr:spPr>
      <xdr:txBody>
        <a:bodyPr vertOverflow="clip" wrap="square" lIns="36576" tIns="32004" rIns="0" bIns="0" anchor="t" upright="1"/>
        <a:lstStyle/>
        <a:p>
          <a:pPr algn="r" rtl="0">
            <a:defRPr sz="1000"/>
          </a:pPr>
          <a:r>
            <a:rPr lang="ru-RU" sz="16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4</a:t>
          </a:r>
          <a:r>
            <a:rPr lang="en-US" sz="16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2</a:t>
          </a:r>
          <a:endParaRPr lang="ru-RU" sz="1600" b="0" i="0" u="none" strike="noStrike" baseline="0">
            <a:solidFill>
              <a:srgbClr val="000000"/>
            </a:solidFill>
            <a:latin typeface="Arial Cyr"/>
            <a:cs typeface="Arial Cyr"/>
          </a:endParaRPr>
        </a:p>
      </xdr:txBody>
    </xdr:sp>
    <xdr:clientData/>
  </xdr:twoCellAnchor>
  <xdr:twoCellAnchor>
    <xdr:from>
      <xdr:col>89</xdr:col>
      <xdr:colOff>447674</xdr:colOff>
      <xdr:row>46</xdr:row>
      <xdr:rowOff>142875</xdr:rowOff>
    </xdr:from>
    <xdr:to>
      <xdr:col>93</xdr:col>
      <xdr:colOff>9525</xdr:colOff>
      <xdr:row>47</xdr:row>
      <xdr:rowOff>133350</xdr:rowOff>
    </xdr:to>
    <xdr:sp macro="" textlink="">
      <xdr:nvSpPr>
        <xdr:cNvPr id="16660" name="Text Box 276">
          <a:extLst>
            <a:ext uri="{FF2B5EF4-FFF2-40B4-BE49-F238E27FC236}">
              <a16:creationId xmlns="" xmlns:a16="http://schemas.microsoft.com/office/drawing/2014/main" id="{00000000-0008-0000-0400-000014410000}"/>
            </a:ext>
          </a:extLst>
        </xdr:cNvPr>
        <xdr:cNvSpPr txBox="1">
          <a:spLocks noChangeArrowheads="1"/>
        </xdr:cNvSpPr>
      </xdr:nvSpPr>
      <xdr:spPr bwMode="auto">
        <a:xfrm>
          <a:off x="41833799" y="17764125"/>
          <a:ext cx="1352551" cy="371475"/>
        </a:xfrm>
        <a:prstGeom prst="rect">
          <a:avLst/>
        </a:prstGeom>
        <a:noFill/>
        <a:ln>
          <a:noFill/>
        </a:ln>
      </xdr:spPr>
      <xdr:txBody>
        <a:bodyPr vertOverflow="clip" wrap="square" lIns="36576" tIns="32004" rIns="0" bIns="0" anchor="t" upright="1"/>
        <a:lstStyle/>
        <a:p>
          <a:pPr algn="l" rtl="0">
            <a:defRPr sz="1000"/>
          </a:pPr>
          <a:r>
            <a:rPr lang="ru-RU" sz="14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Вент.Ду20-4</a:t>
          </a:r>
          <a:r>
            <a:rPr lang="ru-RU" sz="16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                                                                             </a:t>
          </a:r>
        </a:p>
      </xdr:txBody>
    </xdr:sp>
    <xdr:clientData/>
  </xdr:twoCellAnchor>
  <xdr:twoCellAnchor>
    <xdr:from>
      <xdr:col>90</xdr:col>
      <xdr:colOff>38100</xdr:colOff>
      <xdr:row>48</xdr:row>
      <xdr:rowOff>209550</xdr:rowOff>
    </xdr:from>
    <xdr:to>
      <xdr:col>90</xdr:col>
      <xdr:colOff>381000</xdr:colOff>
      <xdr:row>49</xdr:row>
      <xdr:rowOff>228600</xdr:rowOff>
    </xdr:to>
    <xdr:sp macro="" textlink="">
      <xdr:nvSpPr>
        <xdr:cNvPr id="16661" name="Text Box 277">
          <a:extLst>
            <a:ext uri="{FF2B5EF4-FFF2-40B4-BE49-F238E27FC236}">
              <a16:creationId xmlns="" xmlns:a16="http://schemas.microsoft.com/office/drawing/2014/main" id="{00000000-0008-0000-0400-000015410000}"/>
            </a:ext>
          </a:extLst>
        </xdr:cNvPr>
        <xdr:cNvSpPr txBox="1">
          <a:spLocks noChangeArrowheads="1"/>
        </xdr:cNvSpPr>
      </xdr:nvSpPr>
      <xdr:spPr bwMode="auto">
        <a:xfrm>
          <a:off x="44805600" y="18497550"/>
          <a:ext cx="342900" cy="400050"/>
        </a:xfrm>
        <a:prstGeom prst="rect">
          <a:avLst/>
        </a:prstGeom>
        <a:noFill/>
        <a:ln>
          <a:noFill/>
        </a:ln>
      </xdr:spPr>
      <xdr:txBody>
        <a:bodyPr vertOverflow="clip" wrap="square" lIns="36576" tIns="32004" rIns="0" bIns="0" anchor="t" upright="1"/>
        <a:lstStyle/>
        <a:p>
          <a:pPr algn="l" rtl="0">
            <a:defRPr sz="1000"/>
          </a:pPr>
          <a:r>
            <a:rPr lang="en-US" sz="16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44</a:t>
          </a:r>
          <a:endParaRPr lang="ru-RU" sz="1600" b="0" i="0" u="none" strike="noStrike" baseline="0">
            <a:solidFill>
              <a:srgbClr val="000000"/>
            </a:solidFill>
            <a:latin typeface="Arial Cyr"/>
            <a:cs typeface="Arial Cyr"/>
          </a:endParaRPr>
        </a:p>
      </xdr:txBody>
    </xdr:sp>
    <xdr:clientData/>
  </xdr:twoCellAnchor>
  <xdr:twoCellAnchor>
    <xdr:from>
      <xdr:col>89</xdr:col>
      <xdr:colOff>9525</xdr:colOff>
      <xdr:row>52</xdr:row>
      <xdr:rowOff>161925</xdr:rowOff>
    </xdr:from>
    <xdr:to>
      <xdr:col>89</xdr:col>
      <xdr:colOff>342900</xdr:colOff>
      <xdr:row>53</xdr:row>
      <xdr:rowOff>0</xdr:rowOff>
    </xdr:to>
    <xdr:sp macro="" textlink="">
      <xdr:nvSpPr>
        <xdr:cNvPr id="16662" name="Text Box 278">
          <a:extLst>
            <a:ext uri="{FF2B5EF4-FFF2-40B4-BE49-F238E27FC236}">
              <a16:creationId xmlns="" xmlns:a16="http://schemas.microsoft.com/office/drawing/2014/main" id="{00000000-0008-0000-0400-000016410000}"/>
            </a:ext>
          </a:extLst>
        </xdr:cNvPr>
        <xdr:cNvSpPr txBox="1">
          <a:spLocks noChangeArrowheads="1"/>
        </xdr:cNvSpPr>
      </xdr:nvSpPr>
      <xdr:spPr bwMode="auto">
        <a:xfrm>
          <a:off x="41395650" y="20069175"/>
          <a:ext cx="333375" cy="219075"/>
        </a:xfrm>
        <a:prstGeom prst="rect">
          <a:avLst/>
        </a:prstGeom>
        <a:noFill/>
        <a:ln>
          <a:noFill/>
        </a:ln>
      </xdr:spPr>
      <xdr:txBody>
        <a:bodyPr vertOverflow="clip" wrap="square" lIns="36576" tIns="32004" rIns="0" bIns="0" anchor="t" upright="1"/>
        <a:lstStyle/>
        <a:p>
          <a:pPr algn="l" rtl="0">
            <a:defRPr sz="1000"/>
          </a:pPr>
          <a:r>
            <a:rPr lang="en-US" sz="16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6</a:t>
          </a:r>
          <a:endParaRPr lang="ru-RU" sz="1600" b="0" i="0" u="none" strike="noStrike" baseline="0">
            <a:solidFill>
              <a:srgbClr val="000000"/>
            </a:solidFill>
            <a:latin typeface="Arial Cyr"/>
            <a:cs typeface="Arial Cyr"/>
          </a:endParaRPr>
        </a:p>
      </xdr:txBody>
    </xdr:sp>
    <xdr:clientData/>
  </xdr:twoCellAnchor>
  <xdr:twoCellAnchor>
    <xdr:from>
      <xdr:col>91</xdr:col>
      <xdr:colOff>95250</xdr:colOff>
      <xdr:row>52</xdr:row>
      <xdr:rowOff>85725</xdr:rowOff>
    </xdr:from>
    <xdr:to>
      <xdr:col>92</xdr:col>
      <xdr:colOff>200025</xdr:colOff>
      <xdr:row>52</xdr:row>
      <xdr:rowOff>361950</xdr:rowOff>
    </xdr:to>
    <xdr:sp macro="" textlink="">
      <xdr:nvSpPr>
        <xdr:cNvPr id="16663" name="Text Box 279">
          <a:extLst>
            <a:ext uri="{FF2B5EF4-FFF2-40B4-BE49-F238E27FC236}">
              <a16:creationId xmlns="" xmlns:a16="http://schemas.microsoft.com/office/drawing/2014/main" id="{00000000-0008-0000-0400-000017410000}"/>
            </a:ext>
          </a:extLst>
        </xdr:cNvPr>
        <xdr:cNvSpPr txBox="1">
          <a:spLocks noChangeArrowheads="1"/>
        </xdr:cNvSpPr>
      </xdr:nvSpPr>
      <xdr:spPr bwMode="auto">
        <a:xfrm>
          <a:off x="42500550" y="19992975"/>
          <a:ext cx="552450" cy="276225"/>
        </a:xfrm>
        <a:prstGeom prst="rect">
          <a:avLst/>
        </a:prstGeom>
        <a:noFill/>
        <a:ln>
          <a:noFill/>
        </a:ln>
      </xdr:spPr>
      <xdr:txBody>
        <a:bodyPr vertOverflow="clip" wrap="square" lIns="36576" tIns="32004" rIns="0" bIns="0" anchor="t" upright="1"/>
        <a:lstStyle/>
        <a:p>
          <a:pPr algn="l" rtl="0">
            <a:defRPr sz="1000"/>
          </a:pPr>
          <a:r>
            <a:rPr lang="ru-RU" sz="16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30</a:t>
          </a:r>
        </a:p>
      </xdr:txBody>
    </xdr:sp>
    <xdr:clientData/>
  </xdr:twoCellAnchor>
  <xdr:twoCellAnchor>
    <xdr:from>
      <xdr:col>93</xdr:col>
      <xdr:colOff>66675</xdr:colOff>
      <xdr:row>53</xdr:row>
      <xdr:rowOff>190500</xdr:rowOff>
    </xdr:from>
    <xdr:to>
      <xdr:col>93</xdr:col>
      <xdr:colOff>371474</xdr:colOff>
      <xdr:row>54</xdr:row>
      <xdr:rowOff>114300</xdr:rowOff>
    </xdr:to>
    <xdr:sp macro="" textlink="">
      <xdr:nvSpPr>
        <xdr:cNvPr id="16664" name="Text Box 280">
          <a:extLst>
            <a:ext uri="{FF2B5EF4-FFF2-40B4-BE49-F238E27FC236}">
              <a16:creationId xmlns="" xmlns:a16="http://schemas.microsoft.com/office/drawing/2014/main" id="{00000000-0008-0000-0400-000018410000}"/>
            </a:ext>
          </a:extLst>
        </xdr:cNvPr>
        <xdr:cNvSpPr txBox="1">
          <a:spLocks noChangeArrowheads="1"/>
        </xdr:cNvSpPr>
      </xdr:nvSpPr>
      <xdr:spPr bwMode="auto">
        <a:xfrm>
          <a:off x="43243500" y="20478750"/>
          <a:ext cx="304799" cy="304800"/>
        </a:xfrm>
        <a:prstGeom prst="rect">
          <a:avLst/>
        </a:prstGeom>
        <a:noFill/>
        <a:ln>
          <a:noFill/>
        </a:ln>
      </xdr:spPr>
      <xdr:txBody>
        <a:bodyPr vertOverflow="clip" wrap="square" lIns="36576" tIns="32004" rIns="0" bIns="0" anchor="t" upright="1"/>
        <a:lstStyle/>
        <a:p>
          <a:pPr algn="r" rtl="0">
            <a:defRPr sz="1000"/>
          </a:pPr>
          <a:r>
            <a:rPr lang="ru-RU" sz="16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2</a:t>
          </a:r>
          <a:r>
            <a:rPr lang="en-US" sz="16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1</a:t>
          </a:r>
          <a:endParaRPr lang="ru-RU" sz="1600" b="0" i="0" u="none" strike="noStrike" baseline="0">
            <a:solidFill>
              <a:srgbClr val="000000"/>
            </a:solidFill>
            <a:latin typeface="Arial Cyr"/>
            <a:cs typeface="Arial Cyr"/>
          </a:endParaRPr>
        </a:p>
      </xdr:txBody>
    </xdr:sp>
    <xdr:clientData/>
  </xdr:twoCellAnchor>
  <xdr:oneCellAnchor>
    <xdr:from>
      <xdr:col>89</xdr:col>
      <xdr:colOff>190500</xdr:colOff>
      <xdr:row>45</xdr:row>
      <xdr:rowOff>133350</xdr:rowOff>
    </xdr:from>
    <xdr:ext cx="1501117" cy="229550"/>
    <xdr:sp macro="" textlink="">
      <xdr:nvSpPr>
        <xdr:cNvPr id="16665" name="Text Box 281">
          <a:extLst>
            <a:ext uri="{FF2B5EF4-FFF2-40B4-BE49-F238E27FC236}">
              <a16:creationId xmlns="" xmlns:a16="http://schemas.microsoft.com/office/drawing/2014/main" id="{00000000-0008-0000-0400-000019410000}"/>
            </a:ext>
          </a:extLst>
        </xdr:cNvPr>
        <xdr:cNvSpPr txBox="1">
          <a:spLocks noChangeArrowheads="1"/>
        </xdr:cNvSpPr>
      </xdr:nvSpPr>
      <xdr:spPr bwMode="auto">
        <a:xfrm>
          <a:off x="44510325" y="17373600"/>
          <a:ext cx="1501117" cy="229550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r>
            <a:rPr lang="ru-RU" sz="14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ул. Строительная</a:t>
          </a:r>
        </a:p>
      </xdr:txBody>
    </xdr:sp>
    <xdr:clientData/>
  </xdr:oneCellAnchor>
  <xdr:oneCellAnchor>
    <xdr:from>
      <xdr:col>62</xdr:col>
      <xdr:colOff>190500</xdr:colOff>
      <xdr:row>46</xdr:row>
      <xdr:rowOff>0</xdr:rowOff>
    </xdr:from>
    <xdr:ext cx="1501117" cy="229550"/>
    <xdr:sp macro="" textlink="">
      <xdr:nvSpPr>
        <xdr:cNvPr id="16666" name="Text Box 282">
          <a:extLst>
            <a:ext uri="{FF2B5EF4-FFF2-40B4-BE49-F238E27FC236}">
              <a16:creationId xmlns="" xmlns:a16="http://schemas.microsoft.com/office/drawing/2014/main" id="{00000000-0008-0000-0400-00001A410000}"/>
            </a:ext>
          </a:extLst>
        </xdr:cNvPr>
        <xdr:cNvSpPr txBox="1">
          <a:spLocks noChangeArrowheads="1"/>
        </xdr:cNvSpPr>
      </xdr:nvSpPr>
      <xdr:spPr bwMode="auto">
        <a:xfrm>
          <a:off x="30632400" y="17621250"/>
          <a:ext cx="1501117" cy="229550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r>
            <a:rPr lang="ru-RU" sz="14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ул. Строительная</a:t>
          </a:r>
        </a:p>
      </xdr:txBody>
    </xdr:sp>
    <xdr:clientData/>
  </xdr:oneCellAnchor>
  <xdr:oneCellAnchor>
    <xdr:from>
      <xdr:col>37</xdr:col>
      <xdr:colOff>0</xdr:colOff>
      <xdr:row>46</xdr:row>
      <xdr:rowOff>190500</xdr:rowOff>
    </xdr:from>
    <xdr:ext cx="1501117" cy="229550"/>
    <xdr:sp macro="" textlink="">
      <xdr:nvSpPr>
        <xdr:cNvPr id="16667" name="Text Box 283">
          <a:extLst>
            <a:ext uri="{FF2B5EF4-FFF2-40B4-BE49-F238E27FC236}">
              <a16:creationId xmlns="" xmlns:a16="http://schemas.microsoft.com/office/drawing/2014/main" id="{00000000-0008-0000-0400-00001B410000}"/>
            </a:ext>
          </a:extLst>
        </xdr:cNvPr>
        <xdr:cNvSpPr txBox="1">
          <a:spLocks noChangeArrowheads="1"/>
        </xdr:cNvSpPr>
      </xdr:nvSpPr>
      <xdr:spPr bwMode="auto">
        <a:xfrm>
          <a:off x="21040725" y="17811750"/>
          <a:ext cx="1501117" cy="229550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r>
            <a:rPr lang="ru-RU" sz="14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ул. Строительная</a:t>
          </a:r>
        </a:p>
      </xdr:txBody>
    </xdr:sp>
    <xdr:clientData/>
  </xdr:oneCellAnchor>
  <xdr:twoCellAnchor>
    <xdr:from>
      <xdr:col>41</xdr:col>
      <xdr:colOff>142875</xdr:colOff>
      <xdr:row>47</xdr:row>
      <xdr:rowOff>57150</xdr:rowOff>
    </xdr:from>
    <xdr:to>
      <xdr:col>44</xdr:col>
      <xdr:colOff>238125</xdr:colOff>
      <xdr:row>47</xdr:row>
      <xdr:rowOff>371475</xdr:rowOff>
    </xdr:to>
    <xdr:sp macro="" textlink="">
      <xdr:nvSpPr>
        <xdr:cNvPr id="16668" name="Text Box 284">
          <a:extLst>
            <a:ext uri="{FF2B5EF4-FFF2-40B4-BE49-F238E27FC236}">
              <a16:creationId xmlns="" xmlns:a16="http://schemas.microsoft.com/office/drawing/2014/main" id="{00000000-0008-0000-0400-00001C410000}"/>
            </a:ext>
          </a:extLst>
        </xdr:cNvPr>
        <xdr:cNvSpPr txBox="1">
          <a:spLocks noChangeArrowheads="1"/>
        </xdr:cNvSpPr>
      </xdr:nvSpPr>
      <xdr:spPr bwMode="auto">
        <a:xfrm>
          <a:off x="22974300" y="17964150"/>
          <a:ext cx="1438275" cy="314325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ru-RU" sz="1200" b="1" i="0" u="none" strike="noStrike" baseline="0">
              <a:solidFill>
                <a:srgbClr val="000000"/>
              </a:solidFill>
              <a:latin typeface="Arial Cyr"/>
              <a:cs typeface="Arial Cyr"/>
            </a:rPr>
            <a:t>Зад Ду50</a:t>
          </a:r>
          <a:r>
            <a:rPr lang="ru-RU" sz="12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-4</a:t>
          </a:r>
        </a:p>
      </xdr:txBody>
    </xdr:sp>
    <xdr:clientData/>
  </xdr:twoCellAnchor>
  <xdr:twoCellAnchor>
    <xdr:from>
      <xdr:col>42</xdr:col>
      <xdr:colOff>342900</xdr:colOff>
      <xdr:row>44</xdr:row>
      <xdr:rowOff>9525</xdr:rowOff>
    </xdr:from>
    <xdr:to>
      <xdr:col>43</xdr:col>
      <xdr:colOff>247650</xdr:colOff>
      <xdr:row>44</xdr:row>
      <xdr:rowOff>295275</xdr:rowOff>
    </xdr:to>
    <xdr:sp macro="" textlink="">
      <xdr:nvSpPr>
        <xdr:cNvPr id="4348" name="Rectangle 285">
          <a:extLst>
            <a:ext uri="{FF2B5EF4-FFF2-40B4-BE49-F238E27FC236}">
              <a16:creationId xmlns="" xmlns:a16="http://schemas.microsoft.com/office/drawing/2014/main" id="{00000000-0008-0000-0400-0000FC100000}"/>
            </a:ext>
          </a:extLst>
        </xdr:cNvPr>
        <xdr:cNvSpPr>
          <a:spLocks noChangeArrowheads="1"/>
        </xdr:cNvSpPr>
      </xdr:nvSpPr>
      <xdr:spPr bwMode="auto">
        <a:xfrm>
          <a:off x="21831300" y="16868775"/>
          <a:ext cx="352425" cy="285750"/>
        </a:xfrm>
        <a:prstGeom prst="rect">
          <a:avLst/>
        </a:prstGeom>
        <a:solidFill>
          <a:srgbClr val="FFFFFF"/>
        </a:solidFill>
        <a:ln w="28575">
          <a:solidFill>
            <a:srgbClr val="000000"/>
          </a:solidFill>
          <a:miter lim="800000"/>
          <a:headEnd/>
          <a:tailEnd/>
        </a:ln>
      </xdr:spPr>
      <xdr:txBody>
        <a:bodyPr/>
        <a:lstStyle/>
        <a:p>
          <a:r>
            <a:rPr lang="ru-RU" sz="1200" b="1"/>
            <a:t>1Б</a:t>
          </a:r>
        </a:p>
      </xdr:txBody>
    </xdr:sp>
    <xdr:clientData/>
  </xdr:twoCellAnchor>
  <xdr:twoCellAnchor>
    <xdr:from>
      <xdr:col>40</xdr:col>
      <xdr:colOff>209550</xdr:colOff>
      <xdr:row>44</xdr:row>
      <xdr:rowOff>228600</xdr:rowOff>
    </xdr:from>
    <xdr:to>
      <xdr:col>43</xdr:col>
      <xdr:colOff>304800</xdr:colOff>
      <xdr:row>45</xdr:row>
      <xdr:rowOff>314325</xdr:rowOff>
    </xdr:to>
    <xdr:sp macro="" textlink="">
      <xdr:nvSpPr>
        <xdr:cNvPr id="16670" name="Text Box 286">
          <a:extLst>
            <a:ext uri="{FF2B5EF4-FFF2-40B4-BE49-F238E27FC236}">
              <a16:creationId xmlns="" xmlns:a16="http://schemas.microsoft.com/office/drawing/2014/main" id="{00000000-0008-0000-0400-00001E410000}"/>
            </a:ext>
          </a:extLst>
        </xdr:cNvPr>
        <xdr:cNvSpPr txBox="1">
          <a:spLocks noChangeArrowheads="1"/>
        </xdr:cNvSpPr>
      </xdr:nvSpPr>
      <xdr:spPr bwMode="auto">
        <a:xfrm>
          <a:off x="22593300" y="16992600"/>
          <a:ext cx="1438275" cy="466725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ru-RU" sz="1200" b="1" i="0" u="none" strike="noStrike" baseline="0">
              <a:solidFill>
                <a:srgbClr val="000000"/>
              </a:solidFill>
              <a:latin typeface="Arial Cyr"/>
              <a:cs typeface="Arial Cyr"/>
            </a:rPr>
            <a:t>Зад Ду80</a:t>
          </a:r>
          <a:r>
            <a:rPr lang="ru-RU" sz="12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-3</a:t>
          </a:r>
        </a:p>
        <a:p>
          <a:pPr algn="ctr" rtl="0">
            <a:defRPr sz="1000"/>
          </a:pPr>
          <a:r>
            <a:rPr lang="ru-RU" sz="1200" b="1" i="0" u="none" strike="noStrike" baseline="0">
              <a:solidFill>
                <a:srgbClr val="000000"/>
              </a:solidFill>
              <a:latin typeface="Arial Cyr"/>
              <a:cs typeface="Arial Cyr"/>
            </a:rPr>
            <a:t>Зад Ду50</a:t>
          </a:r>
          <a:r>
            <a:rPr lang="ru-RU" sz="12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-1</a:t>
          </a:r>
        </a:p>
      </xdr:txBody>
    </xdr:sp>
    <xdr:clientData/>
  </xdr:twoCellAnchor>
  <xdr:twoCellAnchor>
    <xdr:from>
      <xdr:col>50</xdr:col>
      <xdr:colOff>152400</xdr:colOff>
      <xdr:row>45</xdr:row>
      <xdr:rowOff>9525</xdr:rowOff>
    </xdr:from>
    <xdr:to>
      <xdr:col>53</xdr:col>
      <xdr:colOff>247650</xdr:colOff>
      <xdr:row>46</xdr:row>
      <xdr:rowOff>352425</xdr:rowOff>
    </xdr:to>
    <xdr:sp macro="" textlink="">
      <xdr:nvSpPr>
        <xdr:cNvPr id="16672" name="Text Box 288">
          <a:extLst>
            <a:ext uri="{FF2B5EF4-FFF2-40B4-BE49-F238E27FC236}">
              <a16:creationId xmlns="" xmlns:a16="http://schemas.microsoft.com/office/drawing/2014/main" id="{00000000-0008-0000-0400-000020410000}"/>
            </a:ext>
          </a:extLst>
        </xdr:cNvPr>
        <xdr:cNvSpPr txBox="1">
          <a:spLocks noChangeArrowheads="1"/>
        </xdr:cNvSpPr>
      </xdr:nvSpPr>
      <xdr:spPr bwMode="auto">
        <a:xfrm>
          <a:off x="27012900" y="17154525"/>
          <a:ext cx="1438275" cy="723900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ru-RU" sz="1200" b="1" i="0" u="none" strike="noStrike" baseline="0">
              <a:solidFill>
                <a:srgbClr val="000000"/>
              </a:solidFill>
              <a:latin typeface="Arial Cyr"/>
              <a:cs typeface="Arial Cyr"/>
            </a:rPr>
            <a:t>Зад Ду100</a:t>
          </a:r>
          <a:r>
            <a:rPr lang="ru-RU" sz="12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-2</a:t>
          </a:r>
        </a:p>
        <a:p>
          <a:pPr algn="ctr" rtl="0">
            <a:defRPr sz="1000"/>
          </a:pPr>
          <a:r>
            <a:rPr lang="ru-RU" sz="1200" b="1" i="0" u="none" strike="noStrike" baseline="0">
              <a:solidFill>
                <a:srgbClr val="000000"/>
              </a:solidFill>
              <a:latin typeface="Arial Cyr"/>
              <a:cs typeface="Arial Cyr"/>
            </a:rPr>
            <a:t>Зад Ду80</a:t>
          </a:r>
          <a:r>
            <a:rPr lang="ru-RU" sz="12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-1</a:t>
          </a:r>
        </a:p>
        <a:p>
          <a:pPr algn="ctr" rtl="0">
            <a:defRPr sz="1000"/>
          </a:pPr>
          <a:r>
            <a:rPr lang="ru-RU" sz="1200" b="1" i="0" u="none" strike="noStrike" baseline="0">
              <a:solidFill>
                <a:srgbClr val="000000"/>
              </a:solidFill>
              <a:latin typeface="Arial Cyr"/>
              <a:cs typeface="Arial Cyr"/>
            </a:rPr>
            <a:t>Зад Ду50</a:t>
          </a:r>
          <a:r>
            <a:rPr lang="ru-RU" sz="12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 - 1</a:t>
          </a:r>
        </a:p>
      </xdr:txBody>
    </xdr:sp>
    <xdr:clientData/>
  </xdr:twoCellAnchor>
  <xdr:twoCellAnchor>
    <xdr:from>
      <xdr:col>56</xdr:col>
      <xdr:colOff>323850</xdr:colOff>
      <xdr:row>45</xdr:row>
      <xdr:rowOff>342900</xdr:rowOff>
    </xdr:from>
    <xdr:to>
      <xdr:col>59</xdr:col>
      <xdr:colOff>419100</xdr:colOff>
      <xdr:row>46</xdr:row>
      <xdr:rowOff>247650</xdr:rowOff>
    </xdr:to>
    <xdr:sp macro="" textlink="">
      <xdr:nvSpPr>
        <xdr:cNvPr id="16673" name="Text Box 289">
          <a:extLst>
            <a:ext uri="{FF2B5EF4-FFF2-40B4-BE49-F238E27FC236}">
              <a16:creationId xmlns="" xmlns:a16="http://schemas.microsoft.com/office/drawing/2014/main" id="{00000000-0008-0000-0400-000021410000}"/>
            </a:ext>
          </a:extLst>
        </xdr:cNvPr>
        <xdr:cNvSpPr txBox="1">
          <a:spLocks noChangeArrowheads="1"/>
        </xdr:cNvSpPr>
      </xdr:nvSpPr>
      <xdr:spPr bwMode="auto">
        <a:xfrm>
          <a:off x="29870400" y="17487900"/>
          <a:ext cx="1438275" cy="285750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ru-RU" sz="1200" b="1" i="0" u="none" strike="noStrike" baseline="0">
              <a:solidFill>
                <a:srgbClr val="000000"/>
              </a:solidFill>
              <a:latin typeface="Arial Cyr"/>
              <a:cs typeface="Arial Cyr"/>
            </a:rPr>
            <a:t>Зад Ду100</a:t>
          </a:r>
          <a:r>
            <a:rPr lang="ru-RU" sz="12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-2</a:t>
          </a:r>
        </a:p>
        <a:p>
          <a:pPr algn="ctr" rtl="0">
            <a:defRPr sz="1000"/>
          </a:pPr>
          <a:endParaRPr lang="ru-RU" sz="1200" b="0" i="0" u="none" strike="noStrike" baseline="0">
            <a:solidFill>
              <a:srgbClr val="000000"/>
            </a:solidFill>
            <a:latin typeface="Arial Cyr"/>
            <a:cs typeface="Arial Cyr"/>
          </a:endParaRPr>
        </a:p>
      </xdr:txBody>
    </xdr:sp>
    <xdr:clientData/>
  </xdr:twoCellAnchor>
  <xdr:twoCellAnchor>
    <xdr:from>
      <xdr:col>59</xdr:col>
      <xdr:colOff>200025</xdr:colOff>
      <xdr:row>45</xdr:row>
      <xdr:rowOff>57150</xdr:rowOff>
    </xdr:from>
    <xdr:to>
      <xdr:col>62</xdr:col>
      <xdr:colOff>295275</xdr:colOff>
      <xdr:row>46</xdr:row>
      <xdr:rowOff>104775</xdr:rowOff>
    </xdr:to>
    <xdr:sp macro="" textlink="">
      <xdr:nvSpPr>
        <xdr:cNvPr id="16675" name="Text Box 291">
          <a:extLst>
            <a:ext uri="{FF2B5EF4-FFF2-40B4-BE49-F238E27FC236}">
              <a16:creationId xmlns="" xmlns:a16="http://schemas.microsoft.com/office/drawing/2014/main" id="{00000000-0008-0000-0400-000023410000}"/>
            </a:ext>
          </a:extLst>
        </xdr:cNvPr>
        <xdr:cNvSpPr txBox="1">
          <a:spLocks noChangeArrowheads="1"/>
        </xdr:cNvSpPr>
      </xdr:nvSpPr>
      <xdr:spPr bwMode="auto">
        <a:xfrm>
          <a:off x="31089600" y="17202150"/>
          <a:ext cx="1438275" cy="428625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ru-RU" sz="1200" b="1" i="0" u="none" strike="noStrike" baseline="0">
              <a:solidFill>
                <a:srgbClr val="000000"/>
              </a:solidFill>
              <a:latin typeface="Arial Cyr"/>
              <a:cs typeface="Arial Cyr"/>
            </a:rPr>
            <a:t>Зад Ду100</a:t>
          </a:r>
          <a:r>
            <a:rPr lang="ru-RU" sz="12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-2</a:t>
          </a:r>
        </a:p>
        <a:p>
          <a:pPr algn="ctr" rtl="0">
            <a:defRPr sz="1000"/>
          </a:pPr>
          <a:r>
            <a:rPr lang="ru-RU" sz="1200" b="1" i="0" u="none" strike="noStrike" baseline="0">
              <a:solidFill>
                <a:srgbClr val="000000"/>
              </a:solidFill>
              <a:latin typeface="Arial Cyr"/>
              <a:cs typeface="Arial Cyr"/>
            </a:rPr>
            <a:t>Зад Ду50</a:t>
          </a:r>
          <a:r>
            <a:rPr lang="ru-RU" sz="12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 - 2</a:t>
          </a:r>
        </a:p>
      </xdr:txBody>
    </xdr:sp>
    <xdr:clientData/>
  </xdr:twoCellAnchor>
  <xdr:twoCellAnchor>
    <xdr:from>
      <xdr:col>63</xdr:col>
      <xdr:colOff>390525</xdr:colOff>
      <xdr:row>47</xdr:row>
      <xdr:rowOff>200025</xdr:rowOff>
    </xdr:from>
    <xdr:to>
      <xdr:col>67</xdr:col>
      <xdr:colOff>38100</xdr:colOff>
      <xdr:row>49</xdr:row>
      <xdr:rowOff>161925</xdr:rowOff>
    </xdr:to>
    <xdr:sp macro="" textlink="">
      <xdr:nvSpPr>
        <xdr:cNvPr id="16676" name="Text Box 292">
          <a:extLst>
            <a:ext uri="{FF2B5EF4-FFF2-40B4-BE49-F238E27FC236}">
              <a16:creationId xmlns="" xmlns:a16="http://schemas.microsoft.com/office/drawing/2014/main" id="{00000000-0008-0000-0400-000024410000}"/>
            </a:ext>
          </a:extLst>
        </xdr:cNvPr>
        <xdr:cNvSpPr txBox="1">
          <a:spLocks noChangeArrowheads="1"/>
        </xdr:cNvSpPr>
      </xdr:nvSpPr>
      <xdr:spPr bwMode="auto">
        <a:xfrm>
          <a:off x="33070800" y="18107025"/>
          <a:ext cx="1438275" cy="723900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ru-RU" sz="1200" b="1" i="0" u="none" strike="noStrike" baseline="0">
              <a:solidFill>
                <a:srgbClr val="000000"/>
              </a:solidFill>
              <a:latin typeface="Arial Cyr"/>
              <a:cs typeface="Arial Cyr"/>
            </a:rPr>
            <a:t>Зад Ду80</a:t>
          </a:r>
          <a:r>
            <a:rPr lang="ru-RU" sz="12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-2</a:t>
          </a:r>
        </a:p>
        <a:p>
          <a:pPr algn="ctr" rtl="0">
            <a:defRPr sz="1000"/>
          </a:pPr>
          <a:r>
            <a:rPr lang="ru-RU" sz="1200" b="1" i="0" u="none" strike="noStrike" baseline="0">
              <a:solidFill>
                <a:srgbClr val="000000"/>
              </a:solidFill>
              <a:latin typeface="Arial Cyr"/>
              <a:cs typeface="Arial Cyr"/>
            </a:rPr>
            <a:t>Зад Ду50</a:t>
          </a:r>
          <a:r>
            <a:rPr lang="ru-RU" sz="12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 -2</a:t>
          </a:r>
        </a:p>
        <a:p>
          <a:pPr algn="ctr" rtl="0">
            <a:defRPr sz="1000"/>
          </a:pPr>
          <a:r>
            <a:rPr lang="ru-RU" sz="1200" b="1" i="0" u="none" strike="noStrike" baseline="0">
              <a:solidFill>
                <a:srgbClr val="000000"/>
              </a:solidFill>
              <a:latin typeface="Arial Cyr"/>
              <a:cs typeface="Arial Cyr"/>
            </a:rPr>
            <a:t>Вен Ду25</a:t>
          </a:r>
          <a:r>
            <a:rPr lang="ru-RU" sz="12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-2</a:t>
          </a:r>
        </a:p>
      </xdr:txBody>
    </xdr:sp>
    <xdr:clientData/>
  </xdr:twoCellAnchor>
  <xdr:twoCellAnchor>
    <xdr:from>
      <xdr:col>68</xdr:col>
      <xdr:colOff>114300</xdr:colOff>
      <xdr:row>45</xdr:row>
      <xdr:rowOff>171450</xdr:rowOff>
    </xdr:from>
    <xdr:to>
      <xdr:col>71</xdr:col>
      <xdr:colOff>209550</xdr:colOff>
      <xdr:row>47</xdr:row>
      <xdr:rowOff>133350</xdr:rowOff>
    </xdr:to>
    <xdr:sp macro="" textlink="">
      <xdr:nvSpPr>
        <xdr:cNvPr id="16677" name="Text Box 293">
          <a:extLst>
            <a:ext uri="{FF2B5EF4-FFF2-40B4-BE49-F238E27FC236}">
              <a16:creationId xmlns="" xmlns:a16="http://schemas.microsoft.com/office/drawing/2014/main" id="{00000000-0008-0000-0400-000025410000}"/>
            </a:ext>
          </a:extLst>
        </xdr:cNvPr>
        <xdr:cNvSpPr txBox="1">
          <a:spLocks noChangeArrowheads="1"/>
        </xdr:cNvSpPr>
      </xdr:nvSpPr>
      <xdr:spPr bwMode="auto">
        <a:xfrm>
          <a:off x="35032950" y="17316450"/>
          <a:ext cx="1438275" cy="723900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ru-RU" sz="1200" b="1" i="0" u="none" strike="noStrike" baseline="0">
              <a:solidFill>
                <a:srgbClr val="000000"/>
              </a:solidFill>
              <a:latin typeface="Arial Cyr"/>
              <a:cs typeface="Arial Cyr"/>
            </a:rPr>
            <a:t>Зад Ду100</a:t>
          </a:r>
          <a:r>
            <a:rPr lang="ru-RU" sz="12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-2</a:t>
          </a:r>
        </a:p>
        <a:p>
          <a:pPr algn="ctr" rtl="0">
            <a:defRPr sz="1000"/>
          </a:pPr>
          <a:r>
            <a:rPr lang="ru-RU" sz="1200" b="1" i="0" u="none" strike="noStrike" baseline="0">
              <a:solidFill>
                <a:srgbClr val="000000"/>
              </a:solidFill>
              <a:latin typeface="Arial Cyr"/>
              <a:cs typeface="Arial Cyr"/>
            </a:rPr>
            <a:t>Зад Ду50</a:t>
          </a:r>
          <a:r>
            <a:rPr lang="ru-RU" sz="12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 -1</a:t>
          </a:r>
        </a:p>
        <a:p>
          <a:pPr algn="ctr" rtl="0">
            <a:defRPr sz="1000"/>
          </a:pPr>
          <a:r>
            <a:rPr lang="ru-RU" sz="1200" b="1" i="0" u="none" strike="noStrike" baseline="0">
              <a:solidFill>
                <a:srgbClr val="000000"/>
              </a:solidFill>
              <a:latin typeface="Arial Cyr"/>
              <a:cs typeface="Arial Cyr"/>
            </a:rPr>
            <a:t>Кран Ду50</a:t>
          </a:r>
          <a:r>
            <a:rPr lang="ru-RU" sz="12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-1</a:t>
          </a:r>
        </a:p>
      </xdr:txBody>
    </xdr:sp>
    <xdr:clientData/>
  </xdr:twoCellAnchor>
  <xdr:twoCellAnchor>
    <xdr:from>
      <xdr:col>71</xdr:col>
      <xdr:colOff>85725</xdr:colOff>
      <xdr:row>45</xdr:row>
      <xdr:rowOff>76200</xdr:rowOff>
    </xdr:from>
    <xdr:to>
      <xdr:col>74</xdr:col>
      <xdr:colOff>180975</xdr:colOff>
      <xdr:row>47</xdr:row>
      <xdr:rowOff>38100</xdr:rowOff>
    </xdr:to>
    <xdr:sp macro="" textlink="">
      <xdr:nvSpPr>
        <xdr:cNvPr id="16678" name="Text Box 294">
          <a:extLst>
            <a:ext uri="{FF2B5EF4-FFF2-40B4-BE49-F238E27FC236}">
              <a16:creationId xmlns="" xmlns:a16="http://schemas.microsoft.com/office/drawing/2014/main" id="{00000000-0008-0000-0400-000026410000}"/>
            </a:ext>
          </a:extLst>
        </xdr:cNvPr>
        <xdr:cNvSpPr txBox="1">
          <a:spLocks noChangeArrowheads="1"/>
        </xdr:cNvSpPr>
      </xdr:nvSpPr>
      <xdr:spPr bwMode="auto">
        <a:xfrm>
          <a:off x="36347400" y="17221200"/>
          <a:ext cx="1438275" cy="723900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ru-RU" sz="1200" b="1" i="0" u="none" strike="noStrike" baseline="0">
              <a:solidFill>
                <a:srgbClr val="000000"/>
              </a:solidFill>
              <a:latin typeface="Arial Cyr"/>
              <a:cs typeface="Arial Cyr"/>
            </a:rPr>
            <a:t>Зад Ду80</a:t>
          </a:r>
          <a:r>
            <a:rPr lang="ru-RU" sz="12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-2</a:t>
          </a:r>
        </a:p>
        <a:p>
          <a:pPr algn="ctr" rtl="0">
            <a:defRPr sz="1000"/>
          </a:pPr>
          <a:r>
            <a:rPr lang="ru-RU" sz="1200" b="1" i="0" u="none" strike="noStrike" baseline="0">
              <a:solidFill>
                <a:srgbClr val="000000"/>
              </a:solidFill>
              <a:latin typeface="Arial Cyr"/>
              <a:cs typeface="Arial Cyr"/>
            </a:rPr>
            <a:t>Зад Ду40</a:t>
          </a:r>
          <a:r>
            <a:rPr lang="ru-RU" sz="12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 -1</a:t>
          </a:r>
        </a:p>
        <a:p>
          <a:pPr algn="ctr" rtl="0">
            <a:defRPr sz="1000"/>
          </a:pPr>
          <a:r>
            <a:rPr lang="ru-RU" sz="1200" b="1" i="0" u="none" strike="noStrike" baseline="0">
              <a:solidFill>
                <a:srgbClr val="000000"/>
              </a:solidFill>
              <a:latin typeface="Arial Cyr"/>
              <a:cs typeface="Arial Cyr"/>
            </a:rPr>
            <a:t>Вен Ду32</a:t>
          </a:r>
          <a:r>
            <a:rPr lang="ru-RU" sz="12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-1</a:t>
          </a:r>
        </a:p>
      </xdr:txBody>
    </xdr:sp>
    <xdr:clientData/>
  </xdr:twoCellAnchor>
  <xdr:twoCellAnchor>
    <xdr:from>
      <xdr:col>74</xdr:col>
      <xdr:colOff>142875</xdr:colOff>
      <xdr:row>45</xdr:row>
      <xdr:rowOff>247650</xdr:rowOff>
    </xdr:from>
    <xdr:to>
      <xdr:col>77</xdr:col>
      <xdr:colOff>238125</xdr:colOff>
      <xdr:row>46</xdr:row>
      <xdr:rowOff>352425</xdr:rowOff>
    </xdr:to>
    <xdr:sp macro="" textlink="">
      <xdr:nvSpPr>
        <xdr:cNvPr id="16679" name="Text Box 295">
          <a:extLst>
            <a:ext uri="{FF2B5EF4-FFF2-40B4-BE49-F238E27FC236}">
              <a16:creationId xmlns="" xmlns:a16="http://schemas.microsoft.com/office/drawing/2014/main" id="{00000000-0008-0000-0400-000027410000}"/>
            </a:ext>
          </a:extLst>
        </xdr:cNvPr>
        <xdr:cNvSpPr txBox="1">
          <a:spLocks noChangeArrowheads="1"/>
        </xdr:cNvSpPr>
      </xdr:nvSpPr>
      <xdr:spPr bwMode="auto">
        <a:xfrm>
          <a:off x="37747575" y="17392650"/>
          <a:ext cx="1438275" cy="485775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ru-RU" sz="1200" b="1" i="0" u="none" strike="noStrike" baseline="0">
              <a:solidFill>
                <a:srgbClr val="000000"/>
              </a:solidFill>
              <a:latin typeface="Arial Cyr"/>
              <a:cs typeface="Arial Cyr"/>
            </a:rPr>
            <a:t>Зад Ду125</a:t>
          </a:r>
          <a:r>
            <a:rPr lang="ru-RU" sz="12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-2</a:t>
          </a:r>
        </a:p>
        <a:p>
          <a:pPr algn="ctr" rtl="0">
            <a:defRPr sz="1000"/>
          </a:pPr>
          <a:r>
            <a:rPr lang="ru-RU" sz="1200" b="1" i="0" u="none" strike="noStrike" baseline="0">
              <a:solidFill>
                <a:srgbClr val="000000"/>
              </a:solidFill>
              <a:latin typeface="Arial Cyr"/>
              <a:cs typeface="Arial Cyr"/>
            </a:rPr>
            <a:t>Зад Ду80</a:t>
          </a:r>
          <a:r>
            <a:rPr lang="ru-RU" sz="12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 -2</a:t>
          </a:r>
        </a:p>
        <a:p>
          <a:pPr algn="ctr" rtl="0">
            <a:defRPr sz="1000"/>
          </a:pPr>
          <a:endParaRPr lang="ru-RU" sz="1200" b="0" i="0" u="none" strike="noStrike" baseline="0">
            <a:solidFill>
              <a:srgbClr val="000000"/>
            </a:solidFill>
            <a:latin typeface="Arial Cyr"/>
            <a:cs typeface="Arial Cyr"/>
          </a:endParaRPr>
        </a:p>
      </xdr:txBody>
    </xdr:sp>
    <xdr:clientData/>
  </xdr:twoCellAnchor>
  <xdr:twoCellAnchor>
    <xdr:from>
      <xdr:col>79</xdr:col>
      <xdr:colOff>0</xdr:colOff>
      <xdr:row>44</xdr:row>
      <xdr:rowOff>352425</xdr:rowOff>
    </xdr:from>
    <xdr:to>
      <xdr:col>81</xdr:col>
      <xdr:colOff>371475</xdr:colOff>
      <xdr:row>46</xdr:row>
      <xdr:rowOff>371474</xdr:rowOff>
    </xdr:to>
    <xdr:sp macro="" textlink="">
      <xdr:nvSpPr>
        <xdr:cNvPr id="16680" name="Text Box 296">
          <a:extLst>
            <a:ext uri="{FF2B5EF4-FFF2-40B4-BE49-F238E27FC236}">
              <a16:creationId xmlns="" xmlns:a16="http://schemas.microsoft.com/office/drawing/2014/main" id="{00000000-0008-0000-0400-000028410000}"/>
            </a:ext>
          </a:extLst>
        </xdr:cNvPr>
        <xdr:cNvSpPr txBox="1">
          <a:spLocks noChangeArrowheads="1"/>
        </xdr:cNvSpPr>
      </xdr:nvSpPr>
      <xdr:spPr bwMode="auto">
        <a:xfrm>
          <a:off x="37919025" y="17211675"/>
          <a:ext cx="1171575" cy="781049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ru-RU" sz="1200" b="1" i="0" u="none" strike="noStrike" baseline="0">
              <a:solidFill>
                <a:srgbClr val="000000"/>
              </a:solidFill>
              <a:latin typeface="Arial Cyr"/>
              <a:cs typeface="Arial Cyr"/>
            </a:rPr>
            <a:t>Зад.Ду100- </a:t>
          </a:r>
          <a:r>
            <a:rPr lang="ru-RU" sz="12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2</a:t>
          </a:r>
        </a:p>
        <a:p>
          <a:pPr algn="ctr" rtl="0">
            <a:defRPr sz="1000"/>
          </a:pPr>
          <a:r>
            <a:rPr lang="ru-RU" sz="1200" b="1" i="0" u="none" strike="noStrike" baseline="0">
              <a:solidFill>
                <a:srgbClr val="000000"/>
              </a:solidFill>
              <a:latin typeface="Arial Cyr"/>
              <a:cs typeface="Arial Cyr"/>
            </a:rPr>
            <a:t>Зад Ду50</a:t>
          </a:r>
          <a:r>
            <a:rPr lang="ru-RU" sz="12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-2</a:t>
          </a:r>
        </a:p>
        <a:p>
          <a:pPr algn="ctr" rtl="0">
            <a:defRPr sz="1000"/>
          </a:pPr>
          <a:endParaRPr lang="ru-RU" sz="1200" b="0" i="0" u="none" strike="noStrike" baseline="0">
            <a:solidFill>
              <a:srgbClr val="000000"/>
            </a:solidFill>
            <a:latin typeface="Arial Cyr"/>
            <a:cs typeface="Arial Cyr"/>
          </a:endParaRPr>
        </a:p>
      </xdr:txBody>
    </xdr:sp>
    <xdr:clientData/>
  </xdr:twoCellAnchor>
  <xdr:twoCellAnchor>
    <xdr:from>
      <xdr:col>84</xdr:col>
      <xdr:colOff>228600</xdr:colOff>
      <xdr:row>45</xdr:row>
      <xdr:rowOff>361950</xdr:rowOff>
    </xdr:from>
    <xdr:to>
      <xdr:col>87</xdr:col>
      <xdr:colOff>323850</xdr:colOff>
      <xdr:row>46</xdr:row>
      <xdr:rowOff>276225</xdr:rowOff>
    </xdr:to>
    <xdr:sp macro="" textlink="">
      <xdr:nvSpPr>
        <xdr:cNvPr id="16681" name="Text Box 297">
          <a:extLst>
            <a:ext uri="{FF2B5EF4-FFF2-40B4-BE49-F238E27FC236}">
              <a16:creationId xmlns="" xmlns:a16="http://schemas.microsoft.com/office/drawing/2014/main" id="{00000000-0008-0000-0400-000029410000}"/>
            </a:ext>
          </a:extLst>
        </xdr:cNvPr>
        <xdr:cNvSpPr txBox="1">
          <a:spLocks noChangeArrowheads="1"/>
        </xdr:cNvSpPr>
      </xdr:nvSpPr>
      <xdr:spPr bwMode="auto">
        <a:xfrm>
          <a:off x="42310050" y="17506950"/>
          <a:ext cx="1438275" cy="295275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endParaRPr lang="ru-RU" sz="1200" b="0" i="0" u="none" strike="noStrike" baseline="0">
            <a:solidFill>
              <a:srgbClr val="000000"/>
            </a:solidFill>
            <a:latin typeface="Arial Cyr"/>
            <a:cs typeface="Arial Cyr"/>
          </a:endParaRPr>
        </a:p>
      </xdr:txBody>
    </xdr:sp>
    <xdr:clientData/>
  </xdr:twoCellAnchor>
  <xdr:twoCellAnchor>
    <xdr:from>
      <xdr:col>88</xdr:col>
      <xdr:colOff>438150</xdr:colOff>
      <xdr:row>52</xdr:row>
      <xdr:rowOff>323850</xdr:rowOff>
    </xdr:from>
    <xdr:to>
      <xdr:col>91</xdr:col>
      <xdr:colOff>314325</xdr:colOff>
      <xdr:row>54</xdr:row>
      <xdr:rowOff>285750</xdr:rowOff>
    </xdr:to>
    <xdr:sp macro="" textlink="">
      <xdr:nvSpPr>
        <xdr:cNvPr id="16682" name="Text Box 298">
          <a:extLst>
            <a:ext uri="{FF2B5EF4-FFF2-40B4-BE49-F238E27FC236}">
              <a16:creationId xmlns="" xmlns:a16="http://schemas.microsoft.com/office/drawing/2014/main" id="{00000000-0008-0000-0400-00002A410000}"/>
            </a:ext>
          </a:extLst>
        </xdr:cNvPr>
        <xdr:cNvSpPr txBox="1">
          <a:spLocks noChangeArrowheads="1"/>
        </xdr:cNvSpPr>
      </xdr:nvSpPr>
      <xdr:spPr bwMode="auto">
        <a:xfrm>
          <a:off x="41376600" y="20231100"/>
          <a:ext cx="1219200" cy="723900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ru-RU" sz="1200" b="1" i="0" u="none" strike="noStrike" baseline="0">
              <a:solidFill>
                <a:srgbClr val="000000"/>
              </a:solidFill>
              <a:latin typeface="Arial Cyr"/>
              <a:cs typeface="Arial Cyr"/>
            </a:rPr>
            <a:t>Зад Ду80</a:t>
          </a:r>
          <a:r>
            <a:rPr lang="ru-RU" sz="12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-2</a:t>
          </a:r>
        </a:p>
        <a:p>
          <a:pPr algn="ctr" rtl="0">
            <a:defRPr sz="1000"/>
          </a:pPr>
          <a:r>
            <a:rPr lang="ru-RU" sz="1200" b="1" i="0" u="none" strike="noStrike" baseline="0">
              <a:solidFill>
                <a:srgbClr val="000000"/>
              </a:solidFill>
              <a:latin typeface="Arial Cyr"/>
              <a:cs typeface="Arial Cyr"/>
            </a:rPr>
            <a:t>Зад Ду50-</a:t>
          </a:r>
          <a:r>
            <a:rPr lang="ru-RU" sz="12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 2</a:t>
          </a:r>
        </a:p>
        <a:p>
          <a:pPr algn="ctr" rtl="0">
            <a:defRPr sz="1000"/>
          </a:pPr>
          <a:r>
            <a:rPr lang="ru-RU" sz="1200" b="1" i="0" u="none" strike="noStrike" baseline="0">
              <a:solidFill>
                <a:srgbClr val="000000"/>
              </a:solidFill>
              <a:latin typeface="Arial Cyr"/>
              <a:cs typeface="Arial Cyr"/>
            </a:rPr>
            <a:t>Кран Ду32</a:t>
          </a:r>
          <a:r>
            <a:rPr lang="ru-RU" sz="12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-4</a:t>
          </a:r>
        </a:p>
      </xdr:txBody>
    </xdr:sp>
    <xdr:clientData/>
  </xdr:twoCellAnchor>
  <xdr:twoCellAnchor>
    <xdr:from>
      <xdr:col>36</xdr:col>
      <xdr:colOff>228600</xdr:colOff>
      <xdr:row>23</xdr:row>
      <xdr:rowOff>19050</xdr:rowOff>
    </xdr:from>
    <xdr:to>
      <xdr:col>39</xdr:col>
      <xdr:colOff>323850</xdr:colOff>
      <xdr:row>24</xdr:row>
      <xdr:rowOff>304800</xdr:rowOff>
    </xdr:to>
    <xdr:sp macro="" textlink="">
      <xdr:nvSpPr>
        <xdr:cNvPr id="16689" name="Text Box 305">
          <a:extLst>
            <a:ext uri="{FF2B5EF4-FFF2-40B4-BE49-F238E27FC236}">
              <a16:creationId xmlns="" xmlns:a16="http://schemas.microsoft.com/office/drawing/2014/main" id="{00000000-0008-0000-0400-000031410000}"/>
            </a:ext>
          </a:extLst>
        </xdr:cNvPr>
        <xdr:cNvSpPr txBox="1">
          <a:spLocks noChangeArrowheads="1"/>
        </xdr:cNvSpPr>
      </xdr:nvSpPr>
      <xdr:spPr bwMode="auto">
        <a:xfrm>
          <a:off x="20821650" y="8782050"/>
          <a:ext cx="1438275" cy="666750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n-US" sz="1200" b="1" i="0" u="none" strike="noStrike" baseline="0">
              <a:solidFill>
                <a:srgbClr val="800000"/>
              </a:solidFill>
              <a:latin typeface="Arial Cyr"/>
              <a:cs typeface="Arial Cyr"/>
            </a:rPr>
            <a:t>2d219</a:t>
          </a:r>
        </a:p>
        <a:p>
          <a:pPr algn="ctr" rtl="0">
            <a:defRPr sz="1000"/>
          </a:pPr>
          <a:r>
            <a:rPr lang="en-US" sz="1200" b="1" i="0" u="none" strike="noStrike" baseline="0">
              <a:solidFill>
                <a:schemeClr val="accent3"/>
              </a:solidFill>
              <a:latin typeface="Arial Cyr"/>
              <a:cs typeface="Arial Cyr"/>
            </a:rPr>
            <a:t>d</a:t>
          </a:r>
          <a:r>
            <a:rPr lang="ru-RU" sz="1200" b="1" i="0" u="none" strike="noStrike" baseline="0">
              <a:solidFill>
                <a:schemeClr val="accent3"/>
              </a:solidFill>
              <a:latin typeface="Arial Cyr"/>
              <a:cs typeface="Arial Cyr"/>
            </a:rPr>
            <a:t>п108</a:t>
          </a:r>
        </a:p>
        <a:p>
          <a:pPr algn="ctr" rtl="0">
            <a:defRPr sz="1000"/>
          </a:pPr>
          <a:r>
            <a:rPr lang="en-US" sz="1200" b="1" i="0" u="none" strike="noStrike" baseline="0">
              <a:solidFill>
                <a:schemeClr val="accent3"/>
              </a:solidFill>
              <a:latin typeface="Arial Cyr"/>
              <a:cs typeface="Arial Cyr"/>
            </a:rPr>
            <a:t>do57</a:t>
          </a:r>
          <a:endParaRPr lang="en-US" sz="1200" b="0" i="0" u="none" strike="noStrike" baseline="0">
            <a:solidFill>
              <a:schemeClr val="accent3"/>
            </a:solidFill>
            <a:latin typeface="Arial Cyr"/>
            <a:cs typeface="Arial Cyr"/>
          </a:endParaRPr>
        </a:p>
        <a:p>
          <a:pPr algn="ctr" rtl="0">
            <a:defRPr sz="1000"/>
          </a:pPr>
          <a:endParaRPr lang="en-US" sz="1200" b="0" i="0" u="none" strike="noStrike" baseline="0">
            <a:solidFill>
              <a:srgbClr val="800000"/>
            </a:solidFill>
            <a:latin typeface="Arial Cyr"/>
            <a:cs typeface="Arial Cyr"/>
          </a:endParaRPr>
        </a:p>
      </xdr:txBody>
    </xdr:sp>
    <xdr:clientData/>
  </xdr:twoCellAnchor>
  <xdr:twoCellAnchor>
    <xdr:from>
      <xdr:col>19</xdr:col>
      <xdr:colOff>152400</xdr:colOff>
      <xdr:row>21</xdr:row>
      <xdr:rowOff>295275</xdr:rowOff>
    </xdr:from>
    <xdr:to>
      <xdr:col>22</xdr:col>
      <xdr:colOff>247650</xdr:colOff>
      <xdr:row>22</xdr:row>
      <xdr:rowOff>219075</xdr:rowOff>
    </xdr:to>
    <xdr:sp macro="" textlink="">
      <xdr:nvSpPr>
        <xdr:cNvPr id="16691" name="Text Box 307">
          <a:extLst>
            <a:ext uri="{FF2B5EF4-FFF2-40B4-BE49-F238E27FC236}">
              <a16:creationId xmlns="" xmlns:a16="http://schemas.microsoft.com/office/drawing/2014/main" id="{00000000-0008-0000-0400-000033410000}"/>
            </a:ext>
          </a:extLst>
        </xdr:cNvPr>
        <xdr:cNvSpPr txBox="1">
          <a:spLocks noChangeArrowheads="1"/>
        </xdr:cNvSpPr>
      </xdr:nvSpPr>
      <xdr:spPr bwMode="auto">
        <a:xfrm>
          <a:off x="13134975" y="8296275"/>
          <a:ext cx="1438275" cy="304800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endParaRPr lang="en-US" sz="1200" b="0" i="0" u="none" strike="noStrike" baseline="0">
            <a:solidFill>
              <a:srgbClr val="000000"/>
            </a:solidFill>
            <a:latin typeface="Arial Cyr"/>
            <a:cs typeface="Arial Cyr"/>
          </a:endParaRPr>
        </a:p>
        <a:p>
          <a:pPr algn="ctr" rtl="0">
            <a:defRPr sz="1000"/>
          </a:pPr>
          <a:endParaRPr lang="en-US" sz="1200" b="0" i="0" u="none" strike="noStrike" baseline="0">
            <a:solidFill>
              <a:srgbClr val="000000"/>
            </a:solidFill>
            <a:latin typeface="Arial Cyr"/>
            <a:cs typeface="Arial Cyr"/>
          </a:endParaRPr>
        </a:p>
      </xdr:txBody>
    </xdr:sp>
    <xdr:clientData/>
  </xdr:twoCellAnchor>
  <xdr:twoCellAnchor>
    <xdr:from>
      <xdr:col>43</xdr:col>
      <xdr:colOff>299356</xdr:colOff>
      <xdr:row>41</xdr:row>
      <xdr:rowOff>171451</xdr:rowOff>
    </xdr:from>
    <xdr:to>
      <xdr:col>46</xdr:col>
      <xdr:colOff>47624</xdr:colOff>
      <xdr:row>43</xdr:row>
      <xdr:rowOff>1</xdr:rowOff>
    </xdr:to>
    <xdr:sp macro="" textlink="">
      <xdr:nvSpPr>
        <xdr:cNvPr id="4372" name="Text Box 308">
          <a:extLst>
            <a:ext uri="{FF2B5EF4-FFF2-40B4-BE49-F238E27FC236}">
              <a16:creationId xmlns="" xmlns:a16="http://schemas.microsoft.com/office/drawing/2014/main" id="{00000000-0008-0000-0400-000014110000}"/>
            </a:ext>
          </a:extLst>
        </xdr:cNvPr>
        <xdr:cNvSpPr txBox="1">
          <a:spLocks noChangeArrowheads="1"/>
        </xdr:cNvSpPr>
      </xdr:nvSpPr>
      <xdr:spPr bwMode="auto">
        <a:xfrm>
          <a:off x="19607892" y="15887701"/>
          <a:ext cx="1095375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n-US" sz="1200" b="1" i="0" u="none" strike="noStrike" baseline="0">
              <a:solidFill>
                <a:srgbClr val="800000"/>
              </a:solidFill>
              <a:latin typeface="Arial Cyr"/>
              <a:cs typeface="Arial Cyr"/>
            </a:rPr>
            <a:t>2d89</a:t>
          </a:r>
        </a:p>
        <a:p>
          <a:pPr algn="ctr" rtl="0">
            <a:defRPr sz="1000"/>
          </a:pPr>
          <a:r>
            <a:rPr lang="en-US" sz="1200" b="1" i="0" u="none" strike="noStrike" baseline="0">
              <a:solidFill>
                <a:srgbClr val="800000"/>
              </a:solidFill>
              <a:latin typeface="Arial Cyr"/>
              <a:cs typeface="Arial Cyr"/>
            </a:rPr>
            <a:t>d</a:t>
          </a:r>
          <a:r>
            <a:rPr lang="ru-RU" sz="1200" b="1" i="0" u="none" strike="noStrike" baseline="0">
              <a:solidFill>
                <a:srgbClr val="800000"/>
              </a:solidFill>
              <a:latin typeface="Arial Cyr"/>
              <a:cs typeface="Arial Cyr"/>
            </a:rPr>
            <a:t>п89</a:t>
          </a:r>
        </a:p>
        <a:p>
          <a:pPr algn="ctr" rtl="0">
            <a:defRPr sz="1000"/>
          </a:pPr>
          <a:r>
            <a:rPr lang="en-US" sz="1200" b="1" i="0" u="none" strike="noStrike" baseline="0">
              <a:solidFill>
                <a:srgbClr val="800000"/>
              </a:solidFill>
              <a:latin typeface="Arial Cyr"/>
              <a:cs typeface="Arial Cyr"/>
            </a:rPr>
            <a:t>do57</a:t>
          </a:r>
          <a:endParaRPr lang="en-US" sz="1200" b="0" i="0" u="none" strike="noStrike" baseline="0">
            <a:solidFill>
              <a:srgbClr val="000000"/>
            </a:solidFill>
            <a:latin typeface="Arial Cyr"/>
            <a:cs typeface="Arial Cyr"/>
          </a:endParaRPr>
        </a:p>
        <a:p>
          <a:pPr algn="ctr" rtl="0">
            <a:defRPr sz="1000"/>
          </a:pPr>
          <a:endParaRPr lang="en-US" sz="1200" b="0" i="0" u="none" strike="noStrike" baseline="0">
            <a:solidFill>
              <a:srgbClr val="000000"/>
            </a:solidFill>
            <a:latin typeface="Arial Cyr"/>
            <a:cs typeface="Arial Cyr"/>
          </a:endParaRPr>
        </a:p>
      </xdr:txBody>
    </xdr:sp>
    <xdr:clientData/>
  </xdr:twoCellAnchor>
  <xdr:twoCellAnchor>
    <xdr:from>
      <xdr:col>43</xdr:col>
      <xdr:colOff>57150</xdr:colOff>
      <xdr:row>49</xdr:row>
      <xdr:rowOff>76200</xdr:rowOff>
    </xdr:from>
    <xdr:to>
      <xdr:col>46</xdr:col>
      <xdr:colOff>152400</xdr:colOff>
      <xdr:row>51</xdr:row>
      <xdr:rowOff>209550</xdr:rowOff>
    </xdr:to>
    <xdr:sp macro="" textlink="">
      <xdr:nvSpPr>
        <xdr:cNvPr id="4366" name="Text Box 309">
          <a:extLst>
            <a:ext uri="{FF2B5EF4-FFF2-40B4-BE49-F238E27FC236}">
              <a16:creationId xmlns="" xmlns:a16="http://schemas.microsoft.com/office/drawing/2014/main" id="{00000000-0008-0000-0400-00000E110000}"/>
            </a:ext>
          </a:extLst>
        </xdr:cNvPr>
        <xdr:cNvSpPr txBox="1">
          <a:spLocks noChangeArrowheads="1"/>
        </xdr:cNvSpPr>
      </xdr:nvSpPr>
      <xdr:spPr bwMode="auto">
        <a:xfrm>
          <a:off x="23783925" y="18840450"/>
          <a:ext cx="1438275" cy="895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34</xdr:col>
      <xdr:colOff>200025</xdr:colOff>
      <xdr:row>47</xdr:row>
      <xdr:rowOff>342900</xdr:rowOff>
    </xdr:from>
    <xdr:to>
      <xdr:col>37</xdr:col>
      <xdr:colOff>295275</xdr:colOff>
      <xdr:row>48</xdr:row>
      <xdr:rowOff>266700</xdr:rowOff>
    </xdr:to>
    <xdr:sp macro="" textlink="">
      <xdr:nvSpPr>
        <xdr:cNvPr id="16694" name="Text Box 310">
          <a:extLst>
            <a:ext uri="{FF2B5EF4-FFF2-40B4-BE49-F238E27FC236}">
              <a16:creationId xmlns="" xmlns:a16="http://schemas.microsoft.com/office/drawing/2014/main" id="{00000000-0008-0000-0400-000036410000}"/>
            </a:ext>
          </a:extLst>
        </xdr:cNvPr>
        <xdr:cNvSpPr txBox="1">
          <a:spLocks noChangeArrowheads="1"/>
        </xdr:cNvSpPr>
      </xdr:nvSpPr>
      <xdr:spPr bwMode="auto">
        <a:xfrm>
          <a:off x="19897725" y="18249900"/>
          <a:ext cx="1438275" cy="304800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ru-RU" sz="1200" b="1" i="0" u="none" strike="noStrike" baseline="0">
              <a:solidFill>
                <a:srgbClr val="000000"/>
              </a:solidFill>
              <a:latin typeface="Arial Cyr"/>
              <a:cs typeface="Arial Cyr"/>
            </a:rPr>
            <a:t>2Ду108</a:t>
          </a:r>
          <a:endParaRPr lang="ru-RU" sz="1200" b="0" i="0" u="none" strike="noStrike" baseline="0">
            <a:solidFill>
              <a:srgbClr val="000000"/>
            </a:solidFill>
            <a:latin typeface="Arial Cyr"/>
            <a:cs typeface="Arial Cyr"/>
          </a:endParaRPr>
        </a:p>
        <a:p>
          <a:pPr algn="ctr" rtl="0">
            <a:defRPr sz="1000"/>
          </a:pPr>
          <a:endParaRPr lang="ru-RU" sz="1200" b="0" i="0" u="none" strike="noStrike" baseline="0">
            <a:solidFill>
              <a:srgbClr val="000000"/>
            </a:solidFill>
            <a:latin typeface="Arial Cyr"/>
            <a:cs typeface="Arial Cyr"/>
          </a:endParaRPr>
        </a:p>
      </xdr:txBody>
    </xdr:sp>
    <xdr:clientData/>
  </xdr:twoCellAnchor>
  <xdr:twoCellAnchor>
    <xdr:from>
      <xdr:col>49</xdr:col>
      <xdr:colOff>342899</xdr:colOff>
      <xdr:row>48</xdr:row>
      <xdr:rowOff>161924</xdr:rowOff>
    </xdr:from>
    <xdr:to>
      <xdr:col>52</xdr:col>
      <xdr:colOff>57149</xdr:colOff>
      <xdr:row>49</xdr:row>
      <xdr:rowOff>304799</xdr:rowOff>
    </xdr:to>
    <xdr:sp macro="" textlink="">
      <xdr:nvSpPr>
        <xdr:cNvPr id="4368" name="Line 312">
          <a:extLst>
            <a:ext uri="{FF2B5EF4-FFF2-40B4-BE49-F238E27FC236}">
              <a16:creationId xmlns="" xmlns:a16="http://schemas.microsoft.com/office/drawing/2014/main" id="{00000000-0008-0000-0400-000010110000}"/>
            </a:ext>
          </a:extLst>
        </xdr:cNvPr>
        <xdr:cNvSpPr>
          <a:spLocks noChangeShapeType="1"/>
        </xdr:cNvSpPr>
      </xdr:nvSpPr>
      <xdr:spPr bwMode="auto">
        <a:xfrm flipV="1">
          <a:off x="24965024" y="18545174"/>
          <a:ext cx="1057275" cy="5238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54</xdr:col>
      <xdr:colOff>171450</xdr:colOff>
      <xdr:row>49</xdr:row>
      <xdr:rowOff>295275</xdr:rowOff>
    </xdr:from>
    <xdr:to>
      <xdr:col>57</xdr:col>
      <xdr:colOff>266700</xdr:colOff>
      <xdr:row>50</xdr:row>
      <xdr:rowOff>152400</xdr:rowOff>
    </xdr:to>
    <xdr:sp macro="" textlink="">
      <xdr:nvSpPr>
        <xdr:cNvPr id="16697" name="Text Box 313">
          <a:extLst>
            <a:ext uri="{FF2B5EF4-FFF2-40B4-BE49-F238E27FC236}">
              <a16:creationId xmlns="" xmlns:a16="http://schemas.microsoft.com/office/drawing/2014/main" id="{00000000-0008-0000-0400-000039410000}"/>
            </a:ext>
          </a:extLst>
        </xdr:cNvPr>
        <xdr:cNvSpPr txBox="1">
          <a:spLocks noChangeArrowheads="1"/>
        </xdr:cNvSpPr>
      </xdr:nvSpPr>
      <xdr:spPr bwMode="auto">
        <a:xfrm>
          <a:off x="28822650" y="18964275"/>
          <a:ext cx="1438275" cy="238125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n-US" sz="1200" b="1" i="0" u="none" strike="noStrike" baseline="0">
              <a:solidFill>
                <a:srgbClr val="800000"/>
              </a:solidFill>
              <a:latin typeface="Arial Cyr"/>
              <a:cs typeface="Arial Cyr"/>
            </a:rPr>
            <a:t>2d108</a:t>
          </a:r>
          <a:endParaRPr lang="en-US" sz="1200" b="1" i="0" u="none" strike="noStrike" baseline="0">
            <a:solidFill>
              <a:srgbClr val="000000"/>
            </a:solidFill>
            <a:latin typeface="Arial Cyr"/>
            <a:cs typeface="Arial Cyr"/>
          </a:endParaRPr>
        </a:p>
        <a:p>
          <a:pPr algn="ctr" rtl="0">
            <a:defRPr sz="1000"/>
          </a:pPr>
          <a:endParaRPr lang="en-US" sz="1200" b="1" i="0" u="none" strike="noStrike" baseline="0">
            <a:solidFill>
              <a:srgbClr val="000000"/>
            </a:solidFill>
            <a:latin typeface="Arial Cyr"/>
            <a:cs typeface="Arial Cyr"/>
          </a:endParaRPr>
        </a:p>
      </xdr:txBody>
    </xdr:sp>
    <xdr:clientData/>
  </xdr:twoCellAnchor>
  <xdr:twoCellAnchor>
    <xdr:from>
      <xdr:col>55</xdr:col>
      <xdr:colOff>438150</xdr:colOff>
      <xdr:row>48</xdr:row>
      <xdr:rowOff>38100</xdr:rowOff>
    </xdr:from>
    <xdr:to>
      <xdr:col>58</xdr:col>
      <xdr:colOff>38100</xdr:colOff>
      <xdr:row>49</xdr:row>
      <xdr:rowOff>295275</xdr:rowOff>
    </xdr:to>
    <xdr:sp macro="" textlink="">
      <xdr:nvSpPr>
        <xdr:cNvPr id="4370" name="Line 314">
          <a:extLst>
            <a:ext uri="{FF2B5EF4-FFF2-40B4-BE49-F238E27FC236}">
              <a16:creationId xmlns="" xmlns:a16="http://schemas.microsoft.com/office/drawing/2014/main" id="{00000000-0008-0000-0400-000012110000}"/>
            </a:ext>
          </a:extLst>
        </xdr:cNvPr>
        <xdr:cNvSpPr>
          <a:spLocks noChangeShapeType="1"/>
        </xdr:cNvSpPr>
      </xdr:nvSpPr>
      <xdr:spPr bwMode="auto">
        <a:xfrm flipV="1">
          <a:off x="29537025" y="18421350"/>
          <a:ext cx="942975" cy="6381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61</xdr:col>
      <xdr:colOff>200025</xdr:colOff>
      <xdr:row>43</xdr:row>
      <xdr:rowOff>161925</xdr:rowOff>
    </xdr:from>
    <xdr:to>
      <xdr:col>64</xdr:col>
      <xdr:colOff>295275</xdr:colOff>
      <xdr:row>45</xdr:row>
      <xdr:rowOff>66675</xdr:rowOff>
    </xdr:to>
    <xdr:sp macro="" textlink="">
      <xdr:nvSpPr>
        <xdr:cNvPr id="4380" name="Text Box 316">
          <a:extLst>
            <a:ext uri="{FF2B5EF4-FFF2-40B4-BE49-F238E27FC236}">
              <a16:creationId xmlns="" xmlns:a16="http://schemas.microsoft.com/office/drawing/2014/main" id="{00000000-0008-0000-0400-00001C110000}"/>
            </a:ext>
          </a:extLst>
        </xdr:cNvPr>
        <xdr:cNvSpPr txBox="1">
          <a:spLocks noChangeArrowheads="1"/>
        </xdr:cNvSpPr>
      </xdr:nvSpPr>
      <xdr:spPr bwMode="auto">
        <a:xfrm>
          <a:off x="31984950" y="16544925"/>
          <a:ext cx="1438275" cy="666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n-US" sz="1200" b="1" i="0" u="none" strike="noStrike" baseline="0">
              <a:solidFill>
                <a:srgbClr val="800000"/>
              </a:solidFill>
              <a:latin typeface="Arial Cyr"/>
              <a:cs typeface="Arial Cyr"/>
            </a:rPr>
            <a:t>2d89</a:t>
          </a:r>
        </a:p>
        <a:p>
          <a:pPr algn="ctr" rtl="0">
            <a:defRPr sz="1000"/>
          </a:pPr>
          <a:r>
            <a:rPr lang="en-US" sz="1200" b="1" i="0" u="none" strike="noStrike" baseline="0">
              <a:solidFill>
                <a:srgbClr val="800000"/>
              </a:solidFill>
              <a:latin typeface="Arial Cyr"/>
              <a:cs typeface="Arial Cyr"/>
            </a:rPr>
            <a:t>d</a:t>
          </a:r>
          <a:r>
            <a:rPr lang="ru-RU" sz="1200" b="1" i="0" u="none" strike="noStrike" baseline="0">
              <a:solidFill>
                <a:srgbClr val="800000"/>
              </a:solidFill>
              <a:latin typeface="Arial Cyr"/>
              <a:cs typeface="Arial Cyr"/>
            </a:rPr>
            <a:t>п57</a:t>
          </a:r>
        </a:p>
        <a:p>
          <a:pPr algn="ctr" rtl="0">
            <a:defRPr sz="1000"/>
          </a:pPr>
          <a:r>
            <a:rPr lang="en-US" sz="1200" b="1" i="0" u="none" strike="noStrike" baseline="0">
              <a:solidFill>
                <a:srgbClr val="800000"/>
              </a:solidFill>
              <a:latin typeface="Arial Cyr"/>
              <a:cs typeface="Arial Cyr"/>
            </a:rPr>
            <a:t>do</a:t>
          </a:r>
          <a:r>
            <a:rPr lang="ru-RU" sz="1200" b="1" i="0" u="none" strike="noStrike" baseline="0">
              <a:solidFill>
                <a:srgbClr val="800000"/>
              </a:solidFill>
              <a:latin typeface="Arial Cyr"/>
              <a:cs typeface="Arial Cyr"/>
            </a:rPr>
            <a:t>45</a:t>
          </a:r>
          <a:endParaRPr lang="en-US" sz="1200" b="0" i="0" u="none" strike="noStrike" baseline="0">
            <a:solidFill>
              <a:srgbClr val="000000"/>
            </a:solidFill>
            <a:latin typeface="Arial Cyr"/>
            <a:cs typeface="Arial Cyr"/>
          </a:endParaRPr>
        </a:p>
        <a:p>
          <a:pPr algn="ctr" rtl="0">
            <a:defRPr sz="1000"/>
          </a:pPr>
          <a:endParaRPr lang="en-US" sz="1200" b="0" i="0" u="none" strike="noStrike" baseline="0">
            <a:solidFill>
              <a:srgbClr val="000000"/>
            </a:solidFill>
            <a:latin typeface="Arial Cyr"/>
            <a:cs typeface="Arial Cyr"/>
          </a:endParaRPr>
        </a:p>
      </xdr:txBody>
    </xdr:sp>
    <xdr:clientData/>
  </xdr:twoCellAnchor>
  <xdr:twoCellAnchor>
    <xdr:from>
      <xdr:col>64</xdr:col>
      <xdr:colOff>0</xdr:colOff>
      <xdr:row>49</xdr:row>
      <xdr:rowOff>104775</xdr:rowOff>
    </xdr:from>
    <xdr:to>
      <xdr:col>67</xdr:col>
      <xdr:colOff>95250</xdr:colOff>
      <xdr:row>49</xdr:row>
      <xdr:rowOff>342900</xdr:rowOff>
    </xdr:to>
    <xdr:sp macro="" textlink="">
      <xdr:nvSpPr>
        <xdr:cNvPr id="16701" name="Text Box 317">
          <a:extLst>
            <a:ext uri="{FF2B5EF4-FFF2-40B4-BE49-F238E27FC236}">
              <a16:creationId xmlns="" xmlns:a16="http://schemas.microsoft.com/office/drawing/2014/main" id="{00000000-0008-0000-0400-00003D410000}"/>
            </a:ext>
          </a:extLst>
        </xdr:cNvPr>
        <xdr:cNvSpPr txBox="1">
          <a:spLocks noChangeArrowheads="1"/>
        </xdr:cNvSpPr>
      </xdr:nvSpPr>
      <xdr:spPr bwMode="auto">
        <a:xfrm>
          <a:off x="33127950" y="18773775"/>
          <a:ext cx="1438275" cy="238125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n-US" sz="1200" b="1" i="0" u="none" strike="noStrike" baseline="0">
              <a:solidFill>
                <a:srgbClr val="800000"/>
              </a:solidFill>
              <a:latin typeface="Arial Cyr"/>
              <a:cs typeface="Arial Cyr"/>
            </a:rPr>
            <a:t>2d32</a:t>
          </a:r>
          <a:endParaRPr lang="en-US" sz="1200" b="1" i="0" u="none" strike="noStrike" baseline="0">
            <a:solidFill>
              <a:srgbClr val="000000"/>
            </a:solidFill>
            <a:latin typeface="Arial Cyr"/>
            <a:cs typeface="Arial Cyr"/>
          </a:endParaRPr>
        </a:p>
        <a:p>
          <a:pPr algn="l" rtl="0">
            <a:defRPr sz="1000"/>
          </a:pPr>
          <a:endParaRPr lang="en-US" sz="1200" b="1" i="0" u="none" strike="noStrike" baseline="0">
            <a:solidFill>
              <a:srgbClr val="000000"/>
            </a:solidFill>
            <a:latin typeface="Arial Cyr"/>
            <a:cs typeface="Arial Cyr"/>
          </a:endParaRPr>
        </a:p>
      </xdr:txBody>
    </xdr:sp>
    <xdr:clientData/>
  </xdr:twoCellAnchor>
  <xdr:twoCellAnchor>
    <xdr:from>
      <xdr:col>74</xdr:col>
      <xdr:colOff>47625</xdr:colOff>
      <xdr:row>48</xdr:row>
      <xdr:rowOff>9525</xdr:rowOff>
    </xdr:from>
    <xdr:to>
      <xdr:col>75</xdr:col>
      <xdr:colOff>85725</xdr:colOff>
      <xdr:row>51</xdr:row>
      <xdr:rowOff>342900</xdr:rowOff>
    </xdr:to>
    <xdr:sp macro="" textlink="">
      <xdr:nvSpPr>
        <xdr:cNvPr id="4373" name="Line 321">
          <a:extLst>
            <a:ext uri="{FF2B5EF4-FFF2-40B4-BE49-F238E27FC236}">
              <a16:creationId xmlns="" xmlns:a16="http://schemas.microsoft.com/office/drawing/2014/main" id="{00000000-0008-0000-0400-000015110000}"/>
            </a:ext>
          </a:extLst>
        </xdr:cNvPr>
        <xdr:cNvSpPr>
          <a:spLocks noChangeShapeType="1"/>
        </xdr:cNvSpPr>
      </xdr:nvSpPr>
      <xdr:spPr bwMode="auto">
        <a:xfrm flipH="1" flipV="1">
          <a:off x="37652325" y="18392775"/>
          <a:ext cx="485775" cy="1476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73</xdr:col>
      <xdr:colOff>247650</xdr:colOff>
      <xdr:row>51</xdr:row>
      <xdr:rowOff>323850</xdr:rowOff>
    </xdr:from>
    <xdr:to>
      <xdr:col>76</xdr:col>
      <xdr:colOff>342900</xdr:colOff>
      <xdr:row>54</xdr:row>
      <xdr:rowOff>9525</xdr:rowOff>
    </xdr:to>
    <xdr:sp macro="" textlink="">
      <xdr:nvSpPr>
        <xdr:cNvPr id="4384" name="Text Box 322">
          <a:extLst>
            <a:ext uri="{FF2B5EF4-FFF2-40B4-BE49-F238E27FC236}">
              <a16:creationId xmlns="" xmlns:a16="http://schemas.microsoft.com/office/drawing/2014/main" id="{00000000-0008-0000-0400-000020110000}"/>
            </a:ext>
          </a:extLst>
        </xdr:cNvPr>
        <xdr:cNvSpPr txBox="1">
          <a:spLocks noChangeArrowheads="1"/>
        </xdr:cNvSpPr>
      </xdr:nvSpPr>
      <xdr:spPr bwMode="auto">
        <a:xfrm>
          <a:off x="37404675" y="19754850"/>
          <a:ext cx="1438275" cy="828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n-US" sz="1200" b="1" i="0" u="none" strike="noStrike" baseline="0">
              <a:solidFill>
                <a:srgbClr val="800000"/>
              </a:solidFill>
              <a:latin typeface="Arial Cyr"/>
              <a:cs typeface="Arial Cyr"/>
            </a:rPr>
            <a:t>2d89</a:t>
          </a:r>
        </a:p>
        <a:p>
          <a:pPr algn="ctr" rtl="0">
            <a:defRPr sz="1000"/>
          </a:pPr>
          <a:r>
            <a:rPr lang="en-US" sz="1200" b="1" i="0" u="none" strike="noStrike" baseline="0">
              <a:solidFill>
                <a:srgbClr val="800000"/>
              </a:solidFill>
              <a:latin typeface="Arial Cyr"/>
              <a:cs typeface="Arial Cyr"/>
            </a:rPr>
            <a:t>d</a:t>
          </a:r>
          <a:r>
            <a:rPr lang="ru-RU" sz="1200" b="1" i="0" u="none" strike="noStrike" baseline="0">
              <a:solidFill>
                <a:srgbClr val="800000"/>
              </a:solidFill>
              <a:latin typeface="Arial Cyr"/>
              <a:cs typeface="Arial Cyr"/>
            </a:rPr>
            <a:t>п57</a:t>
          </a:r>
        </a:p>
        <a:p>
          <a:pPr algn="ctr" rtl="0">
            <a:defRPr sz="1000"/>
          </a:pPr>
          <a:r>
            <a:rPr lang="en-US" sz="1200" b="1" i="0" u="none" strike="noStrike" baseline="0">
              <a:solidFill>
                <a:srgbClr val="800000"/>
              </a:solidFill>
              <a:latin typeface="Arial Cyr"/>
              <a:cs typeface="Arial Cyr"/>
            </a:rPr>
            <a:t>do</a:t>
          </a:r>
          <a:r>
            <a:rPr lang="ru-RU" sz="1200" b="1" i="0" u="none" strike="noStrike" baseline="0">
              <a:solidFill>
                <a:srgbClr val="800000"/>
              </a:solidFill>
              <a:latin typeface="Arial Cyr"/>
              <a:cs typeface="Arial Cyr"/>
            </a:rPr>
            <a:t>57</a:t>
          </a:r>
          <a:endParaRPr lang="en-US" sz="1200" b="0" i="0" u="none" strike="noStrike" baseline="0">
            <a:solidFill>
              <a:srgbClr val="000000"/>
            </a:solidFill>
            <a:latin typeface="Arial Cyr"/>
            <a:cs typeface="Arial Cyr"/>
          </a:endParaRPr>
        </a:p>
        <a:p>
          <a:pPr algn="ctr" rtl="0">
            <a:defRPr sz="1000"/>
          </a:pPr>
          <a:endParaRPr lang="en-US" sz="1200" b="0" i="0" u="none" strike="noStrike" baseline="0">
            <a:solidFill>
              <a:srgbClr val="000000"/>
            </a:solidFill>
            <a:latin typeface="Arial Cyr"/>
            <a:cs typeface="Arial Cyr"/>
          </a:endParaRPr>
        </a:p>
      </xdr:txBody>
    </xdr:sp>
    <xdr:clientData/>
  </xdr:twoCellAnchor>
  <xdr:twoCellAnchor>
    <xdr:from>
      <xdr:col>81</xdr:col>
      <xdr:colOff>41564</xdr:colOff>
      <xdr:row>48</xdr:row>
      <xdr:rowOff>31173</xdr:rowOff>
    </xdr:from>
    <xdr:to>
      <xdr:col>82</xdr:col>
      <xdr:colOff>294409</xdr:colOff>
      <xdr:row>50</xdr:row>
      <xdr:rowOff>277091</xdr:rowOff>
    </xdr:to>
    <xdr:sp macro="" textlink="">
      <xdr:nvSpPr>
        <xdr:cNvPr id="4375" name="Line 324">
          <a:extLst>
            <a:ext uri="{FF2B5EF4-FFF2-40B4-BE49-F238E27FC236}">
              <a16:creationId xmlns="" xmlns:a16="http://schemas.microsoft.com/office/drawing/2014/main" id="{00000000-0008-0000-0400-000017110000}"/>
            </a:ext>
          </a:extLst>
        </xdr:cNvPr>
        <xdr:cNvSpPr>
          <a:spLocks noChangeShapeType="1"/>
        </xdr:cNvSpPr>
      </xdr:nvSpPr>
      <xdr:spPr bwMode="auto">
        <a:xfrm flipH="1" flipV="1">
          <a:off x="36271200" y="18423082"/>
          <a:ext cx="703118" cy="1007918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38</xdr:col>
      <xdr:colOff>108857</xdr:colOff>
      <xdr:row>1</xdr:row>
      <xdr:rowOff>342901</xdr:rowOff>
    </xdr:from>
    <xdr:to>
      <xdr:col>68</xdr:col>
      <xdr:colOff>13607</xdr:colOff>
      <xdr:row>10</xdr:row>
      <xdr:rowOff>340179</xdr:rowOff>
    </xdr:to>
    <xdr:sp macro="" textlink="">
      <xdr:nvSpPr>
        <xdr:cNvPr id="16711" name="Text Box 327">
          <a:extLst>
            <a:ext uri="{FF2B5EF4-FFF2-40B4-BE49-F238E27FC236}">
              <a16:creationId xmlns="" xmlns:a16="http://schemas.microsoft.com/office/drawing/2014/main" id="{00000000-0008-0000-0400-000047410000}"/>
            </a:ext>
          </a:extLst>
        </xdr:cNvPr>
        <xdr:cNvSpPr txBox="1">
          <a:spLocks noChangeArrowheads="1"/>
        </xdr:cNvSpPr>
      </xdr:nvSpPr>
      <xdr:spPr bwMode="auto">
        <a:xfrm>
          <a:off x="17172214" y="723901"/>
          <a:ext cx="13375822" cy="3426278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vertOverflow="clip" wrap="square" lIns="118872" tIns="96012" rIns="118872" bIns="0" anchor="t" upright="1"/>
        <a:lstStyle/>
        <a:p>
          <a:pPr algn="ctr" rtl="0">
            <a:defRPr sz="1000"/>
          </a:pPr>
          <a:r>
            <a:rPr lang="ru-RU" sz="4000" b="1" i="0" u="none" strike="noStrike" baseline="0">
              <a:solidFill>
                <a:srgbClr val="000000"/>
              </a:solidFill>
              <a:latin typeface="Arial Cyr"/>
              <a:cs typeface="Arial Cyr"/>
            </a:rPr>
            <a:t>СХЕМА СИСТЕМЫ ТЕПЛОСНАБЖЕНИЯ </a:t>
          </a:r>
        </a:p>
        <a:p>
          <a:pPr algn="ctr" rtl="0">
            <a:defRPr sz="1000"/>
          </a:pPr>
          <a:r>
            <a:rPr lang="ru-RU" sz="4000" b="1" i="0" u="none" strike="noStrike" baseline="0">
              <a:solidFill>
                <a:srgbClr val="000000"/>
              </a:solidFill>
              <a:latin typeface="Arial Cyr"/>
              <a:cs typeface="Arial Cyr"/>
            </a:rPr>
            <a:t>КОТЕЛЬНОЙ №6</a:t>
          </a:r>
        </a:p>
        <a:p>
          <a:pPr algn="ctr" rtl="0">
            <a:defRPr sz="1000"/>
          </a:pPr>
          <a:r>
            <a:rPr lang="ru-RU" sz="4000" b="1" i="0" u="none" strike="noStrike" baseline="0">
              <a:solidFill>
                <a:srgbClr val="000000"/>
              </a:solidFill>
              <a:latin typeface="Arial Cyr"/>
              <a:cs typeface="Arial Cyr"/>
            </a:rPr>
            <a:t>(ул. Строительная</a:t>
          </a:r>
          <a:r>
            <a:rPr lang="ru-RU" sz="66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)</a:t>
          </a:r>
        </a:p>
      </xdr:txBody>
    </xdr:sp>
    <xdr:clientData/>
  </xdr:twoCellAnchor>
  <xdr:twoCellAnchor>
    <xdr:from>
      <xdr:col>69</xdr:col>
      <xdr:colOff>238125</xdr:colOff>
      <xdr:row>64</xdr:row>
      <xdr:rowOff>38100</xdr:rowOff>
    </xdr:from>
    <xdr:to>
      <xdr:col>71</xdr:col>
      <xdr:colOff>314325</xdr:colOff>
      <xdr:row>64</xdr:row>
      <xdr:rowOff>38100</xdr:rowOff>
    </xdr:to>
    <xdr:sp macro="" textlink="">
      <xdr:nvSpPr>
        <xdr:cNvPr id="4379" name="Line 330">
          <a:extLst>
            <a:ext uri="{FF2B5EF4-FFF2-40B4-BE49-F238E27FC236}">
              <a16:creationId xmlns="" xmlns:a16="http://schemas.microsoft.com/office/drawing/2014/main" id="{00000000-0008-0000-0400-00001B110000}"/>
            </a:ext>
          </a:extLst>
        </xdr:cNvPr>
        <xdr:cNvSpPr>
          <a:spLocks noChangeShapeType="1"/>
        </xdr:cNvSpPr>
      </xdr:nvSpPr>
      <xdr:spPr bwMode="auto">
        <a:xfrm>
          <a:off x="33813750" y="24517350"/>
          <a:ext cx="971550" cy="0"/>
        </a:xfrm>
        <a:prstGeom prst="line">
          <a:avLst/>
        </a:prstGeom>
        <a:noFill/>
        <a:ln w="38100">
          <a:solidFill>
            <a:srgbClr val="000000"/>
          </a:solidFill>
          <a:prstDash val="lgDash"/>
          <a:round/>
          <a:headEnd/>
          <a:tailEnd/>
        </a:ln>
      </xdr:spPr>
    </xdr:sp>
    <xdr:clientData/>
  </xdr:twoCellAnchor>
  <xdr:twoCellAnchor>
    <xdr:from>
      <xdr:col>69</xdr:col>
      <xdr:colOff>285750</xdr:colOff>
      <xdr:row>65</xdr:row>
      <xdr:rowOff>209550</xdr:rowOff>
    </xdr:from>
    <xdr:to>
      <xdr:col>71</xdr:col>
      <xdr:colOff>361950</xdr:colOff>
      <xdr:row>65</xdr:row>
      <xdr:rowOff>209550</xdr:rowOff>
    </xdr:to>
    <xdr:sp macro="" textlink="">
      <xdr:nvSpPr>
        <xdr:cNvPr id="2" name="Line 331">
          <a:extLst>
            <a:ext uri="{FF2B5EF4-FFF2-40B4-BE49-F238E27FC236}">
              <a16:creationId xmlns="" xmlns:a16="http://schemas.microsoft.com/office/drawing/2014/main" id="{00000000-0008-0000-0400-000002000000}"/>
            </a:ext>
          </a:extLst>
        </xdr:cNvPr>
        <xdr:cNvSpPr>
          <a:spLocks noChangeShapeType="1"/>
        </xdr:cNvSpPr>
      </xdr:nvSpPr>
      <xdr:spPr bwMode="auto">
        <a:xfrm>
          <a:off x="33861375" y="25069800"/>
          <a:ext cx="971550" cy="0"/>
        </a:xfrm>
        <a:prstGeom prst="line">
          <a:avLst/>
        </a:prstGeom>
        <a:noFill/>
        <a:ln w="38100">
          <a:solidFill>
            <a:srgbClr val="000000"/>
          </a:solidFill>
          <a:prstDash val="lgDashDot"/>
          <a:round/>
          <a:headEnd/>
          <a:tailEnd/>
        </a:ln>
      </xdr:spPr>
    </xdr:sp>
    <xdr:clientData/>
  </xdr:twoCellAnchor>
  <xdr:twoCellAnchor>
    <xdr:from>
      <xdr:col>69</xdr:col>
      <xdr:colOff>295275</xdr:colOff>
      <xdr:row>66</xdr:row>
      <xdr:rowOff>257175</xdr:rowOff>
    </xdr:from>
    <xdr:to>
      <xdr:col>71</xdr:col>
      <xdr:colOff>371475</xdr:colOff>
      <xdr:row>66</xdr:row>
      <xdr:rowOff>257175</xdr:rowOff>
    </xdr:to>
    <xdr:sp macro="" textlink="">
      <xdr:nvSpPr>
        <xdr:cNvPr id="4381" name="Line 333">
          <a:extLst>
            <a:ext uri="{FF2B5EF4-FFF2-40B4-BE49-F238E27FC236}">
              <a16:creationId xmlns="" xmlns:a16="http://schemas.microsoft.com/office/drawing/2014/main" id="{00000000-0008-0000-0400-00001D110000}"/>
            </a:ext>
          </a:extLst>
        </xdr:cNvPr>
        <xdr:cNvSpPr>
          <a:spLocks noChangeShapeType="1"/>
        </xdr:cNvSpPr>
      </xdr:nvSpPr>
      <xdr:spPr bwMode="auto">
        <a:xfrm>
          <a:off x="33870900" y="25498425"/>
          <a:ext cx="971550" cy="0"/>
        </a:xfrm>
        <a:prstGeom prst="line">
          <a:avLst/>
        </a:prstGeom>
        <a:noFill/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68</xdr:col>
      <xdr:colOff>371475</xdr:colOff>
      <xdr:row>67</xdr:row>
      <xdr:rowOff>95250</xdr:rowOff>
    </xdr:from>
    <xdr:to>
      <xdr:col>72</xdr:col>
      <xdr:colOff>19050</xdr:colOff>
      <xdr:row>70</xdr:row>
      <xdr:rowOff>104775</xdr:rowOff>
    </xdr:to>
    <xdr:sp macro="" textlink="">
      <xdr:nvSpPr>
        <xdr:cNvPr id="16718" name="Text Box 334">
          <a:extLst>
            <a:ext uri="{FF2B5EF4-FFF2-40B4-BE49-F238E27FC236}">
              <a16:creationId xmlns="" xmlns:a16="http://schemas.microsoft.com/office/drawing/2014/main" id="{00000000-0008-0000-0400-00004E410000}"/>
            </a:ext>
          </a:extLst>
        </xdr:cNvPr>
        <xdr:cNvSpPr txBox="1">
          <a:spLocks noChangeArrowheads="1"/>
        </xdr:cNvSpPr>
      </xdr:nvSpPr>
      <xdr:spPr bwMode="auto">
        <a:xfrm>
          <a:off x="33499425" y="25717500"/>
          <a:ext cx="1438275" cy="1152525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ru-RU" sz="1200" b="1" i="0" u="none" strike="noStrike" baseline="0">
              <a:solidFill>
                <a:srgbClr val="000000"/>
              </a:solidFill>
              <a:latin typeface="Arial Cyr"/>
              <a:cs typeface="Arial Cyr"/>
            </a:rPr>
            <a:t>2Ду89</a:t>
          </a:r>
        </a:p>
        <a:p>
          <a:pPr algn="ctr" rtl="0">
            <a:defRPr sz="1000"/>
          </a:pPr>
          <a:endParaRPr lang="ru-RU" sz="1200" b="1" i="0" u="none" strike="noStrike" baseline="0">
            <a:solidFill>
              <a:srgbClr val="000000"/>
            </a:solidFill>
            <a:latin typeface="Arial Cyr"/>
            <a:cs typeface="Arial Cyr"/>
          </a:endParaRPr>
        </a:p>
        <a:p>
          <a:pPr algn="ctr" rtl="0">
            <a:defRPr sz="1000"/>
          </a:pPr>
          <a:r>
            <a:rPr lang="en-US" sz="1200" b="1" i="0" u="none" strike="noStrike" baseline="0">
              <a:solidFill>
                <a:srgbClr val="000000"/>
              </a:solidFill>
              <a:latin typeface="Arial Cyr"/>
              <a:cs typeface="Arial Cyr"/>
            </a:rPr>
            <a:t>dn</a:t>
          </a:r>
          <a:r>
            <a:rPr lang="ru-RU" sz="1200" b="1" i="0" u="none" strike="noStrike" baseline="0">
              <a:solidFill>
                <a:srgbClr val="000000"/>
              </a:solidFill>
              <a:latin typeface="Arial Cyr"/>
              <a:cs typeface="Arial Cyr"/>
            </a:rPr>
            <a:t>40</a:t>
          </a:r>
          <a:endParaRPr lang="ru-RU" sz="1200" b="0" i="0" u="none" strike="noStrike" baseline="0">
            <a:solidFill>
              <a:srgbClr val="000000"/>
            </a:solidFill>
            <a:latin typeface="Arial Cyr"/>
            <a:cs typeface="Arial Cyr"/>
          </a:endParaRPr>
        </a:p>
        <a:p>
          <a:pPr algn="ctr" rtl="0">
            <a:defRPr sz="1000"/>
          </a:pPr>
          <a:endParaRPr lang="en-US" sz="1200" b="0" i="0" u="none" strike="noStrike" baseline="0">
            <a:solidFill>
              <a:srgbClr val="000000"/>
            </a:solidFill>
            <a:latin typeface="Arial Cyr"/>
            <a:cs typeface="Arial Cyr"/>
          </a:endParaRPr>
        </a:p>
        <a:p>
          <a:pPr algn="ctr" rtl="0">
            <a:defRPr sz="1000"/>
          </a:pPr>
          <a:r>
            <a:rPr lang="en-US" sz="1200" b="1" i="0" u="none" strike="noStrike" baseline="0">
              <a:solidFill>
                <a:srgbClr val="000000"/>
              </a:solidFill>
              <a:latin typeface="Arial Cyr"/>
              <a:cs typeface="Arial Cyr"/>
            </a:rPr>
            <a:t>do32</a:t>
          </a:r>
          <a:endParaRPr lang="ru-RU" sz="1200" b="1" i="0" u="none" strike="noStrike" baseline="0">
            <a:solidFill>
              <a:srgbClr val="000000"/>
            </a:solidFill>
            <a:latin typeface="Arial Cyr"/>
            <a:cs typeface="Arial Cyr"/>
          </a:endParaRPr>
        </a:p>
      </xdr:txBody>
    </xdr:sp>
    <xdr:clientData/>
  </xdr:twoCellAnchor>
  <xdr:twoCellAnchor>
    <xdr:from>
      <xdr:col>85</xdr:col>
      <xdr:colOff>304800</xdr:colOff>
      <xdr:row>65</xdr:row>
      <xdr:rowOff>114300</xdr:rowOff>
    </xdr:from>
    <xdr:to>
      <xdr:col>88</xdr:col>
      <xdr:colOff>400050</xdr:colOff>
      <xdr:row>65</xdr:row>
      <xdr:rowOff>371475</xdr:rowOff>
    </xdr:to>
    <xdr:sp macro="" textlink="">
      <xdr:nvSpPr>
        <xdr:cNvPr id="16719" name="Text Box 335">
          <a:extLst>
            <a:ext uri="{FF2B5EF4-FFF2-40B4-BE49-F238E27FC236}">
              <a16:creationId xmlns="" xmlns:a16="http://schemas.microsoft.com/office/drawing/2014/main" id="{00000000-0008-0000-0400-00004F410000}"/>
            </a:ext>
          </a:extLst>
        </xdr:cNvPr>
        <xdr:cNvSpPr txBox="1">
          <a:spLocks noChangeArrowheads="1"/>
        </xdr:cNvSpPr>
      </xdr:nvSpPr>
      <xdr:spPr bwMode="auto">
        <a:xfrm>
          <a:off x="42833925" y="24879300"/>
          <a:ext cx="1438275" cy="257175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ru-RU" sz="1200" b="1" i="0" u="none" strike="noStrike" baseline="0">
              <a:solidFill>
                <a:srgbClr val="000000"/>
              </a:solidFill>
              <a:latin typeface="Arial Cyr"/>
              <a:cs typeface="Arial Cyr"/>
            </a:rPr>
            <a:t>Зад Ду80</a:t>
          </a:r>
          <a:r>
            <a:rPr lang="ru-RU" sz="12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-2</a:t>
          </a:r>
        </a:p>
        <a:p>
          <a:pPr algn="ctr" rtl="0">
            <a:defRPr sz="1000"/>
          </a:pPr>
          <a:endParaRPr lang="ru-RU" sz="1200" b="0" i="0" u="none" strike="noStrike" baseline="0">
            <a:solidFill>
              <a:srgbClr val="000000"/>
            </a:solidFill>
            <a:latin typeface="Arial Cyr"/>
            <a:cs typeface="Arial Cyr"/>
          </a:endParaRPr>
        </a:p>
      </xdr:txBody>
    </xdr:sp>
    <xdr:clientData/>
  </xdr:twoCellAnchor>
  <xdr:twoCellAnchor>
    <xdr:from>
      <xdr:col>85</xdr:col>
      <xdr:colOff>304800</xdr:colOff>
      <xdr:row>66</xdr:row>
      <xdr:rowOff>85725</xdr:rowOff>
    </xdr:from>
    <xdr:to>
      <xdr:col>88</xdr:col>
      <xdr:colOff>400050</xdr:colOff>
      <xdr:row>67</xdr:row>
      <xdr:rowOff>104775</xdr:rowOff>
    </xdr:to>
    <xdr:sp macro="" textlink="">
      <xdr:nvSpPr>
        <xdr:cNvPr id="16720" name="Text Box 336">
          <a:extLst>
            <a:ext uri="{FF2B5EF4-FFF2-40B4-BE49-F238E27FC236}">
              <a16:creationId xmlns="" xmlns:a16="http://schemas.microsoft.com/office/drawing/2014/main" id="{00000000-0008-0000-0400-000050410000}"/>
            </a:ext>
          </a:extLst>
        </xdr:cNvPr>
        <xdr:cNvSpPr txBox="1">
          <a:spLocks noChangeArrowheads="1"/>
        </xdr:cNvSpPr>
      </xdr:nvSpPr>
      <xdr:spPr bwMode="auto">
        <a:xfrm>
          <a:off x="42833925" y="25231725"/>
          <a:ext cx="1438275" cy="400050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ru-RU" sz="1200" b="1" i="0" u="none" strike="noStrike" baseline="0">
              <a:solidFill>
                <a:srgbClr val="000000"/>
              </a:solidFill>
              <a:latin typeface="Arial Cyr"/>
              <a:cs typeface="Arial Cyr"/>
            </a:rPr>
            <a:t>Вен Ду50</a:t>
          </a:r>
          <a:r>
            <a:rPr lang="ru-RU" sz="12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-1</a:t>
          </a:r>
        </a:p>
      </xdr:txBody>
    </xdr:sp>
    <xdr:clientData/>
  </xdr:twoCellAnchor>
  <xdr:twoCellAnchor>
    <xdr:from>
      <xdr:col>85</xdr:col>
      <xdr:colOff>304800</xdr:colOff>
      <xdr:row>67</xdr:row>
      <xdr:rowOff>114300</xdr:rowOff>
    </xdr:from>
    <xdr:to>
      <xdr:col>88</xdr:col>
      <xdr:colOff>400050</xdr:colOff>
      <xdr:row>68</xdr:row>
      <xdr:rowOff>38100</xdr:rowOff>
    </xdr:to>
    <xdr:sp macro="" textlink="">
      <xdr:nvSpPr>
        <xdr:cNvPr id="16721" name="Text Box 337">
          <a:extLst>
            <a:ext uri="{FF2B5EF4-FFF2-40B4-BE49-F238E27FC236}">
              <a16:creationId xmlns="" xmlns:a16="http://schemas.microsoft.com/office/drawing/2014/main" id="{00000000-0008-0000-0400-000051410000}"/>
            </a:ext>
          </a:extLst>
        </xdr:cNvPr>
        <xdr:cNvSpPr txBox="1">
          <a:spLocks noChangeArrowheads="1"/>
        </xdr:cNvSpPr>
      </xdr:nvSpPr>
      <xdr:spPr bwMode="auto">
        <a:xfrm>
          <a:off x="42833925" y="25641300"/>
          <a:ext cx="1438275" cy="304800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ru-RU" sz="1200" b="1" i="0" u="none" strike="noStrike" baseline="0">
              <a:solidFill>
                <a:srgbClr val="000000"/>
              </a:solidFill>
              <a:latin typeface="Arial Cyr"/>
              <a:cs typeface="Arial Cyr"/>
            </a:rPr>
            <a:t>Кран Ду50</a:t>
          </a:r>
          <a:r>
            <a:rPr lang="ru-RU" sz="12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-1</a:t>
          </a:r>
        </a:p>
      </xdr:txBody>
    </xdr:sp>
    <xdr:clientData/>
  </xdr:twoCellAnchor>
  <xdr:twoCellAnchor>
    <xdr:from>
      <xdr:col>86</xdr:col>
      <xdr:colOff>200025</xdr:colOff>
      <xdr:row>68</xdr:row>
      <xdr:rowOff>152400</xdr:rowOff>
    </xdr:from>
    <xdr:to>
      <xdr:col>88</xdr:col>
      <xdr:colOff>104775</xdr:colOff>
      <xdr:row>69</xdr:row>
      <xdr:rowOff>104775</xdr:rowOff>
    </xdr:to>
    <xdr:sp macro="" textlink="">
      <xdr:nvSpPr>
        <xdr:cNvPr id="16722" name="Oval 157" descr="ТК№143">
          <a:extLst>
            <a:ext uri="{FF2B5EF4-FFF2-40B4-BE49-F238E27FC236}">
              <a16:creationId xmlns="" xmlns:a16="http://schemas.microsoft.com/office/drawing/2014/main" id="{00000000-0008-0000-0400-000052410000}"/>
            </a:ext>
          </a:extLst>
        </xdr:cNvPr>
        <xdr:cNvSpPr>
          <a:spLocks noChangeArrowheads="1"/>
        </xdr:cNvSpPr>
      </xdr:nvSpPr>
      <xdr:spPr bwMode="auto">
        <a:xfrm>
          <a:off x="41462325" y="26155650"/>
          <a:ext cx="457200" cy="333375"/>
        </a:xfrm>
        <a:prstGeom prst="ellipse">
          <a:avLst/>
        </a:prstGeom>
        <a:solidFill>
          <a:srgbClr val="FFFFFF"/>
        </a:solidFill>
        <a:ln w="2857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11</a:t>
          </a:r>
        </a:p>
      </xdr:txBody>
    </xdr:sp>
    <xdr:clientData/>
  </xdr:twoCellAnchor>
  <xdr:twoCellAnchor>
    <xdr:from>
      <xdr:col>69</xdr:col>
      <xdr:colOff>190500</xdr:colOff>
      <xdr:row>70</xdr:row>
      <xdr:rowOff>257175</xdr:rowOff>
    </xdr:from>
    <xdr:to>
      <xdr:col>71</xdr:col>
      <xdr:colOff>276225</xdr:colOff>
      <xdr:row>70</xdr:row>
      <xdr:rowOff>257175</xdr:rowOff>
    </xdr:to>
    <xdr:sp macro="" textlink="">
      <xdr:nvSpPr>
        <xdr:cNvPr id="4387" name="Line 342">
          <a:extLst>
            <a:ext uri="{FF2B5EF4-FFF2-40B4-BE49-F238E27FC236}">
              <a16:creationId xmlns="" xmlns:a16="http://schemas.microsoft.com/office/drawing/2014/main" id="{00000000-0008-0000-0400-000023110000}"/>
            </a:ext>
          </a:extLst>
        </xdr:cNvPr>
        <xdr:cNvSpPr>
          <a:spLocks noChangeShapeType="1"/>
        </xdr:cNvSpPr>
      </xdr:nvSpPr>
      <xdr:spPr bwMode="auto">
        <a:xfrm>
          <a:off x="35556825" y="27022425"/>
          <a:ext cx="981075" cy="0"/>
        </a:xfrm>
        <a:prstGeom prst="line">
          <a:avLst/>
        </a:prstGeom>
        <a:noFill/>
        <a:ln w="76200" cmpd="tri">
          <a:solidFill>
            <a:srgbClr val="969696"/>
          </a:solidFill>
          <a:round/>
          <a:headEnd/>
          <a:tailEnd/>
        </a:ln>
      </xdr:spPr>
    </xdr:sp>
    <xdr:clientData/>
  </xdr:twoCellAnchor>
  <xdr:twoCellAnchor>
    <xdr:from>
      <xdr:col>42</xdr:col>
      <xdr:colOff>333375</xdr:colOff>
      <xdr:row>49</xdr:row>
      <xdr:rowOff>19050</xdr:rowOff>
    </xdr:from>
    <xdr:to>
      <xdr:col>43</xdr:col>
      <xdr:colOff>342900</xdr:colOff>
      <xdr:row>49</xdr:row>
      <xdr:rowOff>266700</xdr:rowOff>
    </xdr:to>
    <xdr:sp macro="" textlink="">
      <xdr:nvSpPr>
        <xdr:cNvPr id="4388" name="Text Box 343">
          <a:extLst>
            <a:ext uri="{FF2B5EF4-FFF2-40B4-BE49-F238E27FC236}">
              <a16:creationId xmlns="" xmlns:a16="http://schemas.microsoft.com/office/drawing/2014/main" id="{00000000-0008-0000-0400-000024110000}"/>
            </a:ext>
          </a:extLst>
        </xdr:cNvPr>
        <xdr:cNvSpPr txBox="1">
          <a:spLocks noChangeArrowheads="1"/>
        </xdr:cNvSpPr>
      </xdr:nvSpPr>
      <xdr:spPr bwMode="auto">
        <a:xfrm>
          <a:off x="23612475" y="18783300"/>
          <a:ext cx="4572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51</xdr:col>
      <xdr:colOff>38100</xdr:colOff>
      <xdr:row>47</xdr:row>
      <xdr:rowOff>180975</xdr:rowOff>
    </xdr:from>
    <xdr:to>
      <xdr:col>51</xdr:col>
      <xdr:colOff>171450</xdr:colOff>
      <xdr:row>48</xdr:row>
      <xdr:rowOff>219075</xdr:rowOff>
    </xdr:to>
    <xdr:sp macro="" textlink="">
      <xdr:nvSpPr>
        <xdr:cNvPr id="16728" name="Text Box 344">
          <a:extLst>
            <a:ext uri="{FF2B5EF4-FFF2-40B4-BE49-F238E27FC236}">
              <a16:creationId xmlns="" xmlns:a16="http://schemas.microsoft.com/office/drawing/2014/main" id="{00000000-0008-0000-0400-000058410000}"/>
            </a:ext>
          </a:extLst>
        </xdr:cNvPr>
        <xdr:cNvSpPr txBox="1">
          <a:spLocks noChangeArrowheads="1"/>
        </xdr:cNvSpPr>
      </xdr:nvSpPr>
      <xdr:spPr bwMode="auto">
        <a:xfrm>
          <a:off x="25555575" y="18183225"/>
          <a:ext cx="133350" cy="419100"/>
        </a:xfrm>
        <a:prstGeom prst="rect">
          <a:avLst/>
        </a:prstGeom>
        <a:noFill/>
        <a:ln>
          <a:noFill/>
        </a:ln>
      </xdr:spPr>
      <xdr:txBody>
        <a:bodyPr vertOverflow="clip" wrap="square" lIns="36576" tIns="32004" rIns="0" bIns="0" anchor="ctr" upright="1"/>
        <a:lstStyle/>
        <a:p>
          <a:pPr algn="l" rtl="0">
            <a:defRPr sz="1000"/>
          </a:pPr>
          <a:r>
            <a:rPr lang="ru-RU" sz="16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8</a:t>
          </a:r>
        </a:p>
      </xdr:txBody>
    </xdr:sp>
    <xdr:clientData/>
  </xdr:twoCellAnchor>
  <xdr:twoCellAnchor>
    <xdr:from>
      <xdr:col>57</xdr:col>
      <xdr:colOff>209550</xdr:colOff>
      <xdr:row>47</xdr:row>
      <xdr:rowOff>190500</xdr:rowOff>
    </xdr:from>
    <xdr:to>
      <xdr:col>58</xdr:col>
      <xdr:colOff>219075</xdr:colOff>
      <xdr:row>48</xdr:row>
      <xdr:rowOff>228600</xdr:rowOff>
    </xdr:to>
    <xdr:sp macro="" textlink="">
      <xdr:nvSpPr>
        <xdr:cNvPr id="16729" name="Text Box 345">
          <a:extLst>
            <a:ext uri="{FF2B5EF4-FFF2-40B4-BE49-F238E27FC236}">
              <a16:creationId xmlns="" xmlns:a16="http://schemas.microsoft.com/office/drawing/2014/main" id="{00000000-0008-0000-0400-000059410000}"/>
            </a:ext>
          </a:extLst>
        </xdr:cNvPr>
        <xdr:cNvSpPr txBox="1">
          <a:spLocks noChangeArrowheads="1"/>
        </xdr:cNvSpPr>
      </xdr:nvSpPr>
      <xdr:spPr bwMode="auto">
        <a:xfrm>
          <a:off x="30203775" y="18097500"/>
          <a:ext cx="457200" cy="419100"/>
        </a:xfrm>
        <a:prstGeom prst="rect">
          <a:avLst/>
        </a:prstGeom>
        <a:noFill/>
        <a:ln>
          <a:noFill/>
        </a:ln>
      </xdr:spPr>
      <xdr:txBody>
        <a:bodyPr vertOverflow="clip" wrap="square" lIns="36576" tIns="32004" rIns="0" bIns="0" anchor="ctr" upright="1"/>
        <a:lstStyle/>
        <a:p>
          <a:pPr algn="l" rtl="0">
            <a:defRPr sz="1000"/>
          </a:pPr>
          <a:r>
            <a:rPr lang="ru-RU" sz="16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8</a:t>
          </a:r>
        </a:p>
      </xdr:txBody>
    </xdr:sp>
    <xdr:clientData/>
  </xdr:twoCellAnchor>
  <xdr:twoCellAnchor>
    <xdr:from>
      <xdr:col>8</xdr:col>
      <xdr:colOff>409574</xdr:colOff>
      <xdr:row>16</xdr:row>
      <xdr:rowOff>247651</xdr:rowOff>
    </xdr:from>
    <xdr:to>
      <xdr:col>11</xdr:col>
      <xdr:colOff>0</xdr:colOff>
      <xdr:row>17</xdr:row>
      <xdr:rowOff>142875</xdr:rowOff>
    </xdr:to>
    <xdr:sp macro="" textlink="">
      <xdr:nvSpPr>
        <xdr:cNvPr id="16730" name="Text Box 346">
          <a:extLst>
            <a:ext uri="{FF2B5EF4-FFF2-40B4-BE49-F238E27FC236}">
              <a16:creationId xmlns="" xmlns:a16="http://schemas.microsoft.com/office/drawing/2014/main" id="{00000000-0008-0000-0400-00005A410000}"/>
            </a:ext>
          </a:extLst>
        </xdr:cNvPr>
        <xdr:cNvSpPr txBox="1">
          <a:spLocks noChangeArrowheads="1"/>
        </xdr:cNvSpPr>
      </xdr:nvSpPr>
      <xdr:spPr bwMode="auto">
        <a:xfrm>
          <a:off x="3990974" y="6343651"/>
          <a:ext cx="933451" cy="276224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ru-RU" sz="1200" b="1" i="0" u="none" strike="noStrike" baseline="0">
              <a:solidFill>
                <a:srgbClr val="000000"/>
              </a:solidFill>
              <a:latin typeface="Arial Cyr"/>
              <a:cs typeface="Arial Cyr"/>
            </a:rPr>
            <a:t>Зад Ду50</a:t>
          </a:r>
          <a:r>
            <a:rPr lang="ru-RU" sz="12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-2</a:t>
          </a:r>
        </a:p>
        <a:p>
          <a:pPr algn="ctr" rtl="0">
            <a:defRPr sz="1000"/>
          </a:pPr>
          <a:endParaRPr lang="ru-RU" sz="1200" b="0" i="0" u="none" strike="noStrike" baseline="0">
            <a:solidFill>
              <a:srgbClr val="000000"/>
            </a:solidFill>
            <a:latin typeface="Arial Cyr"/>
            <a:cs typeface="Arial Cyr"/>
          </a:endParaRPr>
        </a:p>
      </xdr:txBody>
    </xdr:sp>
    <xdr:clientData/>
  </xdr:twoCellAnchor>
  <xdr:twoCellAnchor>
    <xdr:from>
      <xdr:col>8</xdr:col>
      <xdr:colOff>419100</xdr:colOff>
      <xdr:row>16</xdr:row>
      <xdr:rowOff>123824</xdr:rowOff>
    </xdr:from>
    <xdr:to>
      <xdr:col>9</xdr:col>
      <xdr:colOff>47625</xdr:colOff>
      <xdr:row>16</xdr:row>
      <xdr:rowOff>228600</xdr:rowOff>
    </xdr:to>
    <xdr:sp macro="" textlink="">
      <xdr:nvSpPr>
        <xdr:cNvPr id="4392" name="Line 347">
          <a:extLst>
            <a:ext uri="{FF2B5EF4-FFF2-40B4-BE49-F238E27FC236}">
              <a16:creationId xmlns="" xmlns:a16="http://schemas.microsoft.com/office/drawing/2014/main" id="{00000000-0008-0000-0400-000028110000}"/>
            </a:ext>
          </a:extLst>
        </xdr:cNvPr>
        <xdr:cNvSpPr>
          <a:spLocks noChangeShapeType="1"/>
        </xdr:cNvSpPr>
      </xdr:nvSpPr>
      <xdr:spPr bwMode="auto">
        <a:xfrm flipV="1">
          <a:off x="6686550" y="6219824"/>
          <a:ext cx="76200" cy="104776"/>
        </a:xfrm>
        <a:prstGeom prst="line">
          <a:avLst/>
        </a:prstGeom>
        <a:noFill/>
        <a:ln w="571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17</xdr:col>
      <xdr:colOff>419100</xdr:colOff>
      <xdr:row>14</xdr:row>
      <xdr:rowOff>371475</xdr:rowOff>
    </xdr:from>
    <xdr:to>
      <xdr:col>18</xdr:col>
      <xdr:colOff>314325</xdr:colOff>
      <xdr:row>16</xdr:row>
      <xdr:rowOff>57150</xdr:rowOff>
    </xdr:to>
    <xdr:sp macro="" textlink="">
      <xdr:nvSpPr>
        <xdr:cNvPr id="16732" name="Text Box 348">
          <a:extLst>
            <a:ext uri="{FF2B5EF4-FFF2-40B4-BE49-F238E27FC236}">
              <a16:creationId xmlns="" xmlns:a16="http://schemas.microsoft.com/office/drawing/2014/main" id="{00000000-0008-0000-0400-00005C410000}"/>
            </a:ext>
          </a:extLst>
        </xdr:cNvPr>
        <xdr:cNvSpPr txBox="1">
          <a:spLocks noChangeArrowheads="1"/>
        </xdr:cNvSpPr>
      </xdr:nvSpPr>
      <xdr:spPr bwMode="auto">
        <a:xfrm>
          <a:off x="12506325" y="5705475"/>
          <a:ext cx="342900" cy="447675"/>
        </a:xfrm>
        <a:prstGeom prst="rect">
          <a:avLst/>
        </a:prstGeom>
        <a:noFill/>
        <a:ln>
          <a:noFill/>
        </a:ln>
      </xdr:spPr>
      <xdr:txBody>
        <a:bodyPr vertOverflow="clip" wrap="square" lIns="36576" tIns="32004" rIns="0" bIns="0" anchor="t" upright="1"/>
        <a:lstStyle/>
        <a:p>
          <a:pPr algn="l" rtl="0">
            <a:defRPr sz="1000"/>
          </a:pPr>
          <a:r>
            <a:rPr lang="ru-RU" sz="16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10</a:t>
          </a:r>
        </a:p>
      </xdr:txBody>
    </xdr:sp>
    <xdr:clientData/>
  </xdr:twoCellAnchor>
  <xdr:twoCellAnchor>
    <xdr:from>
      <xdr:col>43</xdr:col>
      <xdr:colOff>228600</xdr:colOff>
      <xdr:row>43</xdr:row>
      <xdr:rowOff>180975</xdr:rowOff>
    </xdr:from>
    <xdr:to>
      <xdr:col>45</xdr:col>
      <xdr:colOff>9525</xdr:colOff>
      <xdr:row>44</xdr:row>
      <xdr:rowOff>19050</xdr:rowOff>
    </xdr:to>
    <xdr:sp macro="" textlink="">
      <xdr:nvSpPr>
        <xdr:cNvPr id="16733" name="Text Box 349">
          <a:extLst>
            <a:ext uri="{FF2B5EF4-FFF2-40B4-BE49-F238E27FC236}">
              <a16:creationId xmlns="" xmlns:a16="http://schemas.microsoft.com/office/drawing/2014/main" id="{00000000-0008-0000-0400-00005D410000}"/>
            </a:ext>
          </a:extLst>
        </xdr:cNvPr>
        <xdr:cNvSpPr txBox="1">
          <a:spLocks noChangeArrowheads="1"/>
        </xdr:cNvSpPr>
      </xdr:nvSpPr>
      <xdr:spPr bwMode="auto">
        <a:xfrm>
          <a:off x="22164675" y="16659225"/>
          <a:ext cx="676275" cy="219075"/>
        </a:xfrm>
        <a:prstGeom prst="rect">
          <a:avLst/>
        </a:prstGeom>
        <a:noFill/>
        <a:ln>
          <a:noFill/>
        </a:ln>
      </xdr:spPr>
      <xdr:txBody>
        <a:bodyPr vertOverflow="clip" wrap="square" lIns="36576" tIns="32004" rIns="0" bIns="0" anchor="t" upright="1"/>
        <a:lstStyle/>
        <a:p>
          <a:pPr algn="l" rtl="0">
            <a:defRPr sz="1000"/>
          </a:pPr>
          <a:r>
            <a:rPr lang="ru-RU" sz="1600" b="1" i="0" u="none" strike="noStrike" baseline="0">
              <a:solidFill>
                <a:srgbClr val="FF0000"/>
              </a:solidFill>
              <a:latin typeface="Arial Cyr"/>
              <a:cs typeface="Arial Cyr"/>
            </a:rPr>
            <a:t>А</a:t>
          </a:r>
        </a:p>
      </xdr:txBody>
    </xdr:sp>
    <xdr:clientData/>
  </xdr:twoCellAnchor>
  <xdr:twoCellAnchor>
    <xdr:from>
      <xdr:col>36</xdr:col>
      <xdr:colOff>242455</xdr:colOff>
      <xdr:row>43</xdr:row>
      <xdr:rowOff>114301</xdr:rowOff>
    </xdr:from>
    <xdr:to>
      <xdr:col>37</xdr:col>
      <xdr:colOff>342899</xdr:colOff>
      <xdr:row>44</xdr:row>
      <xdr:rowOff>0</xdr:rowOff>
    </xdr:to>
    <xdr:sp macro="" textlink="">
      <xdr:nvSpPr>
        <xdr:cNvPr id="16734" name="Text Box 350">
          <a:extLst>
            <a:ext uri="{FF2B5EF4-FFF2-40B4-BE49-F238E27FC236}">
              <a16:creationId xmlns="" xmlns:a16="http://schemas.microsoft.com/office/drawing/2014/main" id="{00000000-0008-0000-0400-00005E410000}"/>
            </a:ext>
          </a:extLst>
        </xdr:cNvPr>
        <xdr:cNvSpPr txBox="1">
          <a:spLocks noChangeArrowheads="1"/>
        </xdr:cNvSpPr>
      </xdr:nvSpPr>
      <xdr:spPr bwMode="auto">
        <a:xfrm>
          <a:off x="16452273" y="16601210"/>
          <a:ext cx="550717" cy="266699"/>
        </a:xfrm>
        <a:prstGeom prst="rect">
          <a:avLst/>
        </a:prstGeom>
        <a:noFill/>
        <a:ln>
          <a:noFill/>
        </a:ln>
      </xdr:spPr>
      <xdr:txBody>
        <a:bodyPr vertOverflow="clip" wrap="square" lIns="36576" tIns="32004" rIns="0" bIns="0" anchor="t" upright="1"/>
        <a:lstStyle/>
        <a:p>
          <a:pPr algn="l" rtl="0">
            <a:defRPr sz="1000"/>
          </a:pPr>
          <a:r>
            <a:rPr lang="ru-RU" sz="1600" b="1" i="0" u="none" strike="noStrike" baseline="0">
              <a:solidFill>
                <a:srgbClr val="FF0000"/>
              </a:solidFill>
              <a:latin typeface="Arial Cyr"/>
              <a:cs typeface="Arial Cyr"/>
            </a:rPr>
            <a:t>Б</a:t>
          </a:r>
        </a:p>
      </xdr:txBody>
    </xdr:sp>
    <xdr:clientData/>
  </xdr:twoCellAnchor>
  <xdr:twoCellAnchor>
    <xdr:from>
      <xdr:col>36</xdr:col>
      <xdr:colOff>47625</xdr:colOff>
      <xdr:row>46</xdr:row>
      <xdr:rowOff>333375</xdr:rowOff>
    </xdr:from>
    <xdr:to>
      <xdr:col>37</xdr:col>
      <xdr:colOff>276225</xdr:colOff>
      <xdr:row>47</xdr:row>
      <xdr:rowOff>323850</xdr:rowOff>
    </xdr:to>
    <xdr:sp macro="" textlink="">
      <xdr:nvSpPr>
        <xdr:cNvPr id="16735" name="Text Box 351">
          <a:extLst>
            <a:ext uri="{FF2B5EF4-FFF2-40B4-BE49-F238E27FC236}">
              <a16:creationId xmlns="" xmlns:a16="http://schemas.microsoft.com/office/drawing/2014/main" id="{00000000-0008-0000-0400-00005F410000}"/>
            </a:ext>
          </a:extLst>
        </xdr:cNvPr>
        <xdr:cNvSpPr txBox="1">
          <a:spLocks noChangeArrowheads="1"/>
        </xdr:cNvSpPr>
      </xdr:nvSpPr>
      <xdr:spPr bwMode="auto">
        <a:xfrm>
          <a:off x="20640675" y="17859375"/>
          <a:ext cx="676275" cy="371475"/>
        </a:xfrm>
        <a:prstGeom prst="rect">
          <a:avLst/>
        </a:prstGeom>
        <a:noFill/>
        <a:ln>
          <a:noFill/>
        </a:ln>
      </xdr:spPr>
      <xdr:txBody>
        <a:bodyPr vertOverflow="clip" wrap="square" lIns="36576" tIns="32004" rIns="0" bIns="0" anchor="t" upright="1"/>
        <a:lstStyle/>
        <a:p>
          <a:pPr algn="l" rtl="0">
            <a:defRPr sz="1000"/>
          </a:pPr>
          <a:r>
            <a:rPr lang="ru-RU" sz="1600" b="1" i="0" u="none" strike="noStrike" baseline="0">
              <a:solidFill>
                <a:srgbClr val="FF0000"/>
              </a:solidFill>
              <a:latin typeface="Arial Cyr"/>
              <a:cs typeface="Arial Cyr"/>
            </a:rPr>
            <a:t>В</a:t>
          </a:r>
        </a:p>
      </xdr:txBody>
    </xdr:sp>
    <xdr:clientData/>
  </xdr:twoCellAnchor>
  <xdr:twoCellAnchor>
    <xdr:from>
      <xdr:col>35</xdr:col>
      <xdr:colOff>104775</xdr:colOff>
      <xdr:row>32</xdr:row>
      <xdr:rowOff>342900</xdr:rowOff>
    </xdr:from>
    <xdr:to>
      <xdr:col>36</xdr:col>
      <xdr:colOff>333375</xdr:colOff>
      <xdr:row>33</xdr:row>
      <xdr:rowOff>333375</xdr:rowOff>
    </xdr:to>
    <xdr:sp macro="" textlink="">
      <xdr:nvSpPr>
        <xdr:cNvPr id="16736" name="Text Box 352">
          <a:extLst>
            <a:ext uri="{FF2B5EF4-FFF2-40B4-BE49-F238E27FC236}">
              <a16:creationId xmlns="" xmlns:a16="http://schemas.microsoft.com/office/drawing/2014/main" id="{00000000-0008-0000-0400-000060410000}"/>
            </a:ext>
          </a:extLst>
        </xdr:cNvPr>
        <xdr:cNvSpPr txBox="1">
          <a:spLocks noChangeArrowheads="1"/>
        </xdr:cNvSpPr>
      </xdr:nvSpPr>
      <xdr:spPr bwMode="auto">
        <a:xfrm>
          <a:off x="20250150" y="12534900"/>
          <a:ext cx="676275" cy="371475"/>
        </a:xfrm>
        <a:prstGeom prst="rect">
          <a:avLst/>
        </a:prstGeom>
        <a:noFill/>
        <a:ln>
          <a:noFill/>
        </a:ln>
      </xdr:spPr>
      <xdr:txBody>
        <a:bodyPr vertOverflow="clip" wrap="square" lIns="36576" tIns="32004" rIns="0" bIns="0" anchor="t" upright="1"/>
        <a:lstStyle/>
        <a:p>
          <a:pPr algn="l" rtl="0">
            <a:defRPr sz="1000"/>
          </a:pPr>
          <a:r>
            <a:rPr lang="ru-RU" sz="1600" b="1" i="0" u="none" strike="noStrike" baseline="0">
              <a:solidFill>
                <a:srgbClr val="FF0000"/>
              </a:solidFill>
              <a:latin typeface="Arial Cyr"/>
              <a:cs typeface="Arial Cyr"/>
            </a:rPr>
            <a:t>С</a:t>
          </a:r>
        </a:p>
      </xdr:txBody>
    </xdr:sp>
    <xdr:clientData/>
  </xdr:twoCellAnchor>
  <xdr:twoCellAnchor>
    <xdr:from>
      <xdr:col>22</xdr:col>
      <xdr:colOff>247650</xdr:colOff>
      <xdr:row>15</xdr:row>
      <xdr:rowOff>57150</xdr:rowOff>
    </xdr:from>
    <xdr:to>
      <xdr:col>24</xdr:col>
      <xdr:colOff>28575</xdr:colOff>
      <xdr:row>16</xdr:row>
      <xdr:rowOff>47625</xdr:rowOff>
    </xdr:to>
    <xdr:sp macro="" textlink="">
      <xdr:nvSpPr>
        <xdr:cNvPr id="16737" name="Text Box 353">
          <a:extLst>
            <a:ext uri="{FF2B5EF4-FFF2-40B4-BE49-F238E27FC236}">
              <a16:creationId xmlns="" xmlns:a16="http://schemas.microsoft.com/office/drawing/2014/main" id="{00000000-0008-0000-0400-000061410000}"/>
            </a:ext>
          </a:extLst>
        </xdr:cNvPr>
        <xdr:cNvSpPr txBox="1">
          <a:spLocks noChangeArrowheads="1"/>
        </xdr:cNvSpPr>
      </xdr:nvSpPr>
      <xdr:spPr bwMode="auto">
        <a:xfrm>
          <a:off x="14573250" y="5772150"/>
          <a:ext cx="676275" cy="371475"/>
        </a:xfrm>
        <a:prstGeom prst="rect">
          <a:avLst/>
        </a:prstGeom>
        <a:noFill/>
        <a:ln>
          <a:noFill/>
        </a:ln>
      </xdr:spPr>
      <xdr:txBody>
        <a:bodyPr vertOverflow="clip" wrap="square" lIns="36576" tIns="32004" rIns="0" bIns="0" anchor="t" upright="1"/>
        <a:lstStyle/>
        <a:p>
          <a:pPr algn="l" rtl="0">
            <a:defRPr sz="1000"/>
          </a:pPr>
          <a:r>
            <a:rPr lang="ru-RU" sz="1600" b="1" i="0" u="none" strike="noStrike" baseline="0">
              <a:solidFill>
                <a:srgbClr val="FF0000"/>
              </a:solidFill>
              <a:latin typeface="Arial Cyr"/>
              <a:cs typeface="Arial Cyr"/>
            </a:rPr>
            <a:t>Д</a:t>
          </a:r>
        </a:p>
      </xdr:txBody>
    </xdr:sp>
    <xdr:clientData/>
  </xdr:twoCellAnchor>
  <xdr:twoCellAnchor>
    <xdr:from>
      <xdr:col>18</xdr:col>
      <xdr:colOff>209550</xdr:colOff>
      <xdr:row>15</xdr:row>
      <xdr:rowOff>323850</xdr:rowOff>
    </xdr:from>
    <xdr:to>
      <xdr:col>19</xdr:col>
      <xdr:colOff>0</xdr:colOff>
      <xdr:row>16</xdr:row>
      <xdr:rowOff>314325</xdr:rowOff>
    </xdr:to>
    <xdr:sp macro="" textlink="">
      <xdr:nvSpPr>
        <xdr:cNvPr id="4412" name="Text Box 354">
          <a:extLst>
            <a:ext uri="{FF2B5EF4-FFF2-40B4-BE49-F238E27FC236}">
              <a16:creationId xmlns="" xmlns:a16="http://schemas.microsoft.com/office/drawing/2014/main" id="{00000000-0008-0000-0400-00003C110000}"/>
            </a:ext>
          </a:extLst>
        </xdr:cNvPr>
        <xdr:cNvSpPr txBox="1">
          <a:spLocks noChangeArrowheads="1"/>
        </xdr:cNvSpPr>
      </xdr:nvSpPr>
      <xdr:spPr bwMode="auto">
        <a:xfrm>
          <a:off x="12744450" y="6038850"/>
          <a:ext cx="23812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0" bIns="0" anchor="t" upright="1"/>
        <a:lstStyle/>
        <a:p>
          <a:pPr algn="l" rtl="0">
            <a:defRPr sz="1000"/>
          </a:pPr>
          <a:r>
            <a:rPr lang="ru-RU" sz="1600" b="1" i="0" u="none" strike="noStrike" baseline="0">
              <a:solidFill>
                <a:srgbClr val="FF0000"/>
              </a:solidFill>
              <a:latin typeface="Arial Cyr"/>
              <a:cs typeface="Arial Cyr"/>
            </a:rPr>
            <a:t>Е</a:t>
          </a:r>
        </a:p>
      </xdr:txBody>
    </xdr:sp>
    <xdr:clientData/>
  </xdr:twoCellAnchor>
  <xdr:twoCellAnchor>
    <xdr:from>
      <xdr:col>9</xdr:col>
      <xdr:colOff>95251</xdr:colOff>
      <xdr:row>15</xdr:row>
      <xdr:rowOff>266699</xdr:rowOff>
    </xdr:from>
    <xdr:to>
      <xdr:col>9</xdr:col>
      <xdr:colOff>352425</xdr:colOff>
      <xdr:row>16</xdr:row>
      <xdr:rowOff>152398</xdr:rowOff>
    </xdr:to>
    <xdr:sp macro="" textlink="">
      <xdr:nvSpPr>
        <xdr:cNvPr id="16739" name="Text Box 355">
          <a:extLst>
            <a:ext uri="{FF2B5EF4-FFF2-40B4-BE49-F238E27FC236}">
              <a16:creationId xmlns="" xmlns:a16="http://schemas.microsoft.com/office/drawing/2014/main" id="{00000000-0008-0000-0400-000063410000}"/>
            </a:ext>
          </a:extLst>
        </xdr:cNvPr>
        <xdr:cNvSpPr txBox="1">
          <a:spLocks noChangeArrowheads="1"/>
        </xdr:cNvSpPr>
      </xdr:nvSpPr>
      <xdr:spPr bwMode="auto">
        <a:xfrm flipV="1">
          <a:off x="6810376" y="5981699"/>
          <a:ext cx="257174" cy="266699"/>
        </a:xfrm>
        <a:prstGeom prst="rect">
          <a:avLst/>
        </a:prstGeom>
        <a:noFill/>
        <a:ln>
          <a:noFill/>
        </a:ln>
      </xdr:spPr>
      <xdr:txBody>
        <a:bodyPr vertOverflow="clip" wrap="square" lIns="36576" tIns="32004" rIns="0" bIns="0" anchor="t" upright="1"/>
        <a:lstStyle/>
        <a:p>
          <a:pPr algn="l" rtl="0">
            <a:defRPr sz="1000"/>
          </a:pPr>
          <a:r>
            <a:rPr lang="ru-RU" sz="1600" b="1" i="0" u="none" strike="noStrike" baseline="0">
              <a:solidFill>
                <a:srgbClr val="FF0000"/>
              </a:solidFill>
              <a:latin typeface="Arial Cyr"/>
              <a:cs typeface="Arial Cyr"/>
            </a:rPr>
            <a:t>Ж</a:t>
          </a:r>
        </a:p>
      </xdr:txBody>
    </xdr:sp>
    <xdr:clientData/>
  </xdr:twoCellAnchor>
  <xdr:twoCellAnchor>
    <xdr:from>
      <xdr:col>6</xdr:col>
      <xdr:colOff>85725</xdr:colOff>
      <xdr:row>15</xdr:row>
      <xdr:rowOff>276225</xdr:rowOff>
    </xdr:from>
    <xdr:to>
      <xdr:col>7</xdr:col>
      <xdr:colOff>38100</xdr:colOff>
      <xdr:row>16</xdr:row>
      <xdr:rowOff>266700</xdr:rowOff>
    </xdr:to>
    <xdr:sp macro="" textlink="">
      <xdr:nvSpPr>
        <xdr:cNvPr id="16741" name="Text Box 357">
          <a:extLst>
            <a:ext uri="{FF2B5EF4-FFF2-40B4-BE49-F238E27FC236}">
              <a16:creationId xmlns="" xmlns:a16="http://schemas.microsoft.com/office/drawing/2014/main" id="{00000000-0008-0000-0400-000065410000}"/>
            </a:ext>
          </a:extLst>
        </xdr:cNvPr>
        <xdr:cNvSpPr txBox="1">
          <a:spLocks noChangeArrowheads="1"/>
        </xdr:cNvSpPr>
      </xdr:nvSpPr>
      <xdr:spPr bwMode="auto">
        <a:xfrm>
          <a:off x="7248525" y="5991225"/>
          <a:ext cx="400050" cy="371475"/>
        </a:xfrm>
        <a:prstGeom prst="rect">
          <a:avLst/>
        </a:prstGeom>
        <a:noFill/>
        <a:ln>
          <a:noFill/>
        </a:ln>
      </xdr:spPr>
      <xdr:txBody>
        <a:bodyPr vertOverflow="clip" wrap="square" lIns="36576" tIns="32004" rIns="0" bIns="0" anchor="t" upright="1"/>
        <a:lstStyle/>
        <a:p>
          <a:pPr algn="l" rtl="0">
            <a:defRPr sz="1000"/>
          </a:pPr>
          <a:r>
            <a:rPr lang="ru-RU" sz="1600" b="1" i="0" u="none" strike="noStrike" baseline="0">
              <a:solidFill>
                <a:srgbClr val="FF0000"/>
              </a:solidFill>
              <a:latin typeface="Arial Cyr"/>
              <a:cs typeface="Arial Cyr"/>
            </a:rPr>
            <a:t>К</a:t>
          </a:r>
        </a:p>
      </xdr:txBody>
    </xdr:sp>
    <xdr:clientData/>
  </xdr:twoCellAnchor>
  <xdr:twoCellAnchor>
    <xdr:from>
      <xdr:col>0</xdr:col>
      <xdr:colOff>0</xdr:colOff>
      <xdr:row>13</xdr:row>
      <xdr:rowOff>352425</xdr:rowOff>
    </xdr:from>
    <xdr:to>
      <xdr:col>0</xdr:col>
      <xdr:colOff>28575</xdr:colOff>
      <xdr:row>14</xdr:row>
      <xdr:rowOff>342900</xdr:rowOff>
    </xdr:to>
    <xdr:sp macro="" textlink="">
      <xdr:nvSpPr>
        <xdr:cNvPr id="16742" name="Text Box 358">
          <a:extLst>
            <a:ext uri="{FF2B5EF4-FFF2-40B4-BE49-F238E27FC236}">
              <a16:creationId xmlns="" xmlns:a16="http://schemas.microsoft.com/office/drawing/2014/main" id="{00000000-0008-0000-0400-000066410000}"/>
            </a:ext>
          </a:extLst>
        </xdr:cNvPr>
        <xdr:cNvSpPr txBox="1">
          <a:spLocks noChangeArrowheads="1"/>
        </xdr:cNvSpPr>
      </xdr:nvSpPr>
      <xdr:spPr bwMode="auto">
        <a:xfrm>
          <a:off x="3829050" y="5305425"/>
          <a:ext cx="676275" cy="371475"/>
        </a:xfrm>
        <a:prstGeom prst="rect">
          <a:avLst/>
        </a:prstGeom>
        <a:noFill/>
        <a:ln>
          <a:noFill/>
        </a:ln>
      </xdr:spPr>
      <xdr:txBody>
        <a:bodyPr vertOverflow="clip" wrap="square" lIns="36576" tIns="32004" rIns="0" bIns="0" anchor="t" upright="1"/>
        <a:lstStyle/>
        <a:p>
          <a:pPr algn="l" rtl="0">
            <a:defRPr sz="1000"/>
          </a:pPr>
          <a:endParaRPr lang="ru-RU" sz="1600" b="1" i="0" u="none" strike="noStrike" baseline="0">
            <a:solidFill>
              <a:srgbClr val="000000"/>
            </a:solidFill>
            <a:latin typeface="Arial Cyr"/>
            <a:cs typeface="Arial Cyr"/>
          </a:endParaRPr>
        </a:p>
      </xdr:txBody>
    </xdr:sp>
    <xdr:clientData/>
  </xdr:twoCellAnchor>
  <xdr:twoCellAnchor>
    <xdr:from>
      <xdr:col>5</xdr:col>
      <xdr:colOff>304800</xdr:colOff>
      <xdr:row>8</xdr:row>
      <xdr:rowOff>190500</xdr:rowOff>
    </xdr:from>
    <xdr:to>
      <xdr:col>5</xdr:col>
      <xdr:colOff>304800</xdr:colOff>
      <xdr:row>9</xdr:row>
      <xdr:rowOff>276225</xdr:rowOff>
    </xdr:to>
    <xdr:sp macro="" textlink="">
      <xdr:nvSpPr>
        <xdr:cNvPr id="4405" name="Line 360">
          <a:extLst>
            <a:ext uri="{FF2B5EF4-FFF2-40B4-BE49-F238E27FC236}">
              <a16:creationId xmlns="" xmlns:a16="http://schemas.microsoft.com/office/drawing/2014/main" id="{00000000-0008-0000-0400-000035110000}"/>
            </a:ext>
          </a:extLst>
        </xdr:cNvPr>
        <xdr:cNvSpPr>
          <a:spLocks noChangeShapeType="1"/>
        </xdr:cNvSpPr>
      </xdr:nvSpPr>
      <xdr:spPr bwMode="auto">
        <a:xfrm>
          <a:off x="7019925" y="3238500"/>
          <a:ext cx="0" cy="4667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228600</xdr:colOff>
      <xdr:row>14</xdr:row>
      <xdr:rowOff>304800</xdr:rowOff>
    </xdr:from>
    <xdr:to>
      <xdr:col>8</xdr:col>
      <xdr:colOff>228600</xdr:colOff>
      <xdr:row>15</xdr:row>
      <xdr:rowOff>266699</xdr:rowOff>
    </xdr:to>
    <xdr:sp macro="" textlink="">
      <xdr:nvSpPr>
        <xdr:cNvPr id="4406" name="Line 361">
          <a:extLst>
            <a:ext uri="{FF2B5EF4-FFF2-40B4-BE49-F238E27FC236}">
              <a16:creationId xmlns="" xmlns:a16="http://schemas.microsoft.com/office/drawing/2014/main" id="{00000000-0008-0000-0400-000036110000}"/>
            </a:ext>
          </a:extLst>
        </xdr:cNvPr>
        <xdr:cNvSpPr>
          <a:spLocks noChangeShapeType="1"/>
        </xdr:cNvSpPr>
      </xdr:nvSpPr>
      <xdr:spPr bwMode="auto">
        <a:xfrm>
          <a:off x="6496050" y="5638800"/>
          <a:ext cx="0" cy="342899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87</xdr:col>
      <xdr:colOff>161925</xdr:colOff>
      <xdr:row>70</xdr:row>
      <xdr:rowOff>0</xdr:rowOff>
    </xdr:from>
    <xdr:to>
      <xdr:col>88</xdr:col>
      <xdr:colOff>161925</xdr:colOff>
      <xdr:row>70</xdr:row>
      <xdr:rowOff>333375</xdr:rowOff>
    </xdr:to>
    <xdr:sp macro="" textlink="">
      <xdr:nvSpPr>
        <xdr:cNvPr id="4407" name="Text Box 363">
          <a:extLst>
            <a:ext uri="{FF2B5EF4-FFF2-40B4-BE49-F238E27FC236}">
              <a16:creationId xmlns="" xmlns:a16="http://schemas.microsoft.com/office/drawing/2014/main" id="{00000000-0008-0000-0400-000037110000}"/>
            </a:ext>
          </a:extLst>
        </xdr:cNvPr>
        <xdr:cNvSpPr txBox="1">
          <a:spLocks noChangeArrowheads="1"/>
        </xdr:cNvSpPr>
      </xdr:nvSpPr>
      <xdr:spPr bwMode="auto">
        <a:xfrm>
          <a:off x="39890700" y="26765250"/>
          <a:ext cx="247650" cy="333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4</xdr:col>
      <xdr:colOff>104775</xdr:colOff>
      <xdr:row>16</xdr:row>
      <xdr:rowOff>228600</xdr:rowOff>
    </xdr:from>
    <xdr:to>
      <xdr:col>6</xdr:col>
      <xdr:colOff>352425</xdr:colOff>
      <xdr:row>17</xdr:row>
      <xdr:rowOff>304800</xdr:rowOff>
    </xdr:to>
    <xdr:sp macro="" textlink="">
      <xdr:nvSpPr>
        <xdr:cNvPr id="16748" name="Text Box 364">
          <a:extLst>
            <a:ext uri="{FF2B5EF4-FFF2-40B4-BE49-F238E27FC236}">
              <a16:creationId xmlns="" xmlns:a16="http://schemas.microsoft.com/office/drawing/2014/main" id="{00000000-0008-0000-0400-00006C410000}"/>
            </a:ext>
          </a:extLst>
        </xdr:cNvPr>
        <xdr:cNvSpPr txBox="1">
          <a:spLocks noChangeArrowheads="1"/>
        </xdr:cNvSpPr>
      </xdr:nvSpPr>
      <xdr:spPr bwMode="auto">
        <a:xfrm>
          <a:off x="6372225" y="6324600"/>
          <a:ext cx="1143000" cy="457200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ru-RU" sz="1200" b="1" i="0" u="none" strike="noStrike" baseline="0">
              <a:solidFill>
                <a:srgbClr val="000000"/>
              </a:solidFill>
              <a:latin typeface="Arial Cyr"/>
              <a:cs typeface="Arial Cyr"/>
            </a:rPr>
            <a:t>Зад Ду50</a:t>
          </a:r>
          <a:r>
            <a:rPr lang="ru-RU" sz="12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-2</a:t>
          </a:r>
        </a:p>
        <a:p>
          <a:pPr algn="ctr" rtl="0">
            <a:defRPr sz="1000"/>
          </a:pPr>
          <a:r>
            <a:rPr lang="ru-RU" sz="1200" b="1" i="0" u="none" strike="noStrike" baseline="0">
              <a:solidFill>
                <a:srgbClr val="000000"/>
              </a:solidFill>
              <a:latin typeface="Arial Cyr"/>
              <a:cs typeface="Arial Cyr"/>
            </a:rPr>
            <a:t>Вен</a:t>
          </a:r>
          <a:r>
            <a:rPr lang="ru-RU" sz="12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 Ду40 - 2</a:t>
          </a:r>
        </a:p>
        <a:p>
          <a:pPr algn="ctr" rtl="0">
            <a:defRPr sz="1000"/>
          </a:pPr>
          <a:endParaRPr lang="ru-RU" sz="1200" b="0" i="0" u="none" strike="noStrike" baseline="0">
            <a:solidFill>
              <a:srgbClr val="000000"/>
            </a:solidFill>
            <a:latin typeface="Arial Cyr"/>
            <a:cs typeface="Arial Cyr"/>
          </a:endParaRPr>
        </a:p>
      </xdr:txBody>
    </xdr:sp>
    <xdr:clientData/>
  </xdr:twoCellAnchor>
  <xdr:twoCellAnchor>
    <xdr:from>
      <xdr:col>6</xdr:col>
      <xdr:colOff>428624</xdr:colOff>
      <xdr:row>16</xdr:row>
      <xdr:rowOff>114300</xdr:rowOff>
    </xdr:from>
    <xdr:to>
      <xdr:col>7</xdr:col>
      <xdr:colOff>28574</xdr:colOff>
      <xdr:row>16</xdr:row>
      <xdr:rowOff>190500</xdr:rowOff>
    </xdr:to>
    <xdr:sp macro="" textlink="">
      <xdr:nvSpPr>
        <xdr:cNvPr id="4409" name="Line 365">
          <a:extLst>
            <a:ext uri="{FF2B5EF4-FFF2-40B4-BE49-F238E27FC236}">
              <a16:creationId xmlns="" xmlns:a16="http://schemas.microsoft.com/office/drawing/2014/main" id="{00000000-0008-0000-0400-000039110000}"/>
            </a:ext>
          </a:extLst>
        </xdr:cNvPr>
        <xdr:cNvSpPr>
          <a:spLocks noChangeShapeType="1"/>
        </xdr:cNvSpPr>
      </xdr:nvSpPr>
      <xdr:spPr bwMode="auto">
        <a:xfrm flipV="1">
          <a:off x="5800724" y="6210300"/>
          <a:ext cx="47625" cy="76200"/>
        </a:xfrm>
        <a:prstGeom prst="line">
          <a:avLst/>
        </a:prstGeom>
        <a:noFill/>
        <a:ln w="571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60</xdr:col>
      <xdr:colOff>164224</xdr:colOff>
      <xdr:row>48</xdr:row>
      <xdr:rowOff>131380</xdr:rowOff>
    </xdr:from>
    <xdr:to>
      <xdr:col>61</xdr:col>
      <xdr:colOff>383190</xdr:colOff>
      <xdr:row>48</xdr:row>
      <xdr:rowOff>142328</xdr:rowOff>
    </xdr:to>
    <xdr:cxnSp macro="">
      <xdr:nvCxnSpPr>
        <xdr:cNvPr id="6" name="Прямая соединительная линия 4">
          <a:extLst>
            <a:ext uri="{FF2B5EF4-FFF2-40B4-BE49-F238E27FC236}">
              <a16:creationId xmlns="" xmlns:a16="http://schemas.microsoft.com/office/drawing/2014/main" id="{00000000-0008-0000-0400-000006000000}"/>
            </a:ext>
          </a:extLst>
        </xdr:cNvPr>
        <xdr:cNvCxnSpPr/>
      </xdr:nvCxnSpPr>
      <xdr:spPr>
        <a:xfrm flipV="1">
          <a:off x="31585776" y="18524483"/>
          <a:ext cx="667845" cy="10948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51</xdr:col>
      <xdr:colOff>276226</xdr:colOff>
      <xdr:row>48</xdr:row>
      <xdr:rowOff>1</xdr:rowOff>
    </xdr:from>
    <xdr:to>
      <xdr:col>52</xdr:col>
      <xdr:colOff>266700</xdr:colOff>
      <xdr:row>48</xdr:row>
      <xdr:rowOff>9525</xdr:rowOff>
    </xdr:to>
    <xdr:cxnSp macro="">
      <xdr:nvCxnSpPr>
        <xdr:cNvPr id="7" name="Прямая соединительная линия 6">
          <a:extLst>
            <a:ext uri="{FF2B5EF4-FFF2-40B4-BE49-F238E27FC236}">
              <a16:creationId xmlns="" xmlns:a16="http://schemas.microsoft.com/office/drawing/2014/main" id="{00000000-0008-0000-0400-000007000000}"/>
            </a:ext>
          </a:extLst>
        </xdr:cNvPr>
        <xdr:cNvCxnSpPr/>
      </xdr:nvCxnSpPr>
      <xdr:spPr>
        <a:xfrm flipH="1" flipV="1">
          <a:off x="25793701" y="18383251"/>
          <a:ext cx="438149" cy="9524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57</xdr:col>
      <xdr:colOff>371475</xdr:colOff>
      <xdr:row>48</xdr:row>
      <xdr:rowOff>38100</xdr:rowOff>
    </xdr:from>
    <xdr:to>
      <xdr:col>58</xdr:col>
      <xdr:colOff>383191</xdr:colOff>
      <xdr:row>48</xdr:row>
      <xdr:rowOff>38866</xdr:rowOff>
    </xdr:to>
    <xdr:cxnSp macro="">
      <xdr:nvCxnSpPr>
        <xdr:cNvPr id="11" name="Прямая соединительная линия 10">
          <a:extLst>
            <a:ext uri="{FF2B5EF4-FFF2-40B4-BE49-F238E27FC236}">
              <a16:creationId xmlns="" xmlns:a16="http://schemas.microsoft.com/office/drawing/2014/main" id="{00000000-0008-0000-0400-00000B000000}"/>
            </a:ext>
          </a:extLst>
        </xdr:cNvPr>
        <xdr:cNvCxnSpPr/>
      </xdr:nvCxnSpPr>
      <xdr:spPr>
        <a:xfrm flipH="1" flipV="1">
          <a:off x="28575000" y="18421350"/>
          <a:ext cx="459391" cy="766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42</xdr:col>
      <xdr:colOff>247650</xdr:colOff>
      <xdr:row>43</xdr:row>
      <xdr:rowOff>285751</xdr:rowOff>
    </xdr:from>
    <xdr:to>
      <xdr:col>43</xdr:col>
      <xdr:colOff>295275</xdr:colOff>
      <xdr:row>43</xdr:row>
      <xdr:rowOff>304800</xdr:rowOff>
    </xdr:to>
    <xdr:cxnSp macro="">
      <xdr:nvCxnSpPr>
        <xdr:cNvPr id="13" name="Прямая соединительная линия 12">
          <a:extLst>
            <a:ext uri="{FF2B5EF4-FFF2-40B4-BE49-F238E27FC236}">
              <a16:creationId xmlns="" xmlns:a16="http://schemas.microsoft.com/office/drawing/2014/main" id="{00000000-0008-0000-0400-00000D000000}"/>
            </a:ext>
          </a:extLst>
        </xdr:cNvPr>
        <xdr:cNvCxnSpPr/>
      </xdr:nvCxnSpPr>
      <xdr:spPr>
        <a:xfrm flipV="1">
          <a:off x="21736050" y="16764001"/>
          <a:ext cx="495300" cy="19049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63</xdr:col>
      <xdr:colOff>112767</xdr:colOff>
      <xdr:row>46</xdr:row>
      <xdr:rowOff>249402</xdr:rowOff>
    </xdr:from>
    <xdr:to>
      <xdr:col>64</xdr:col>
      <xdr:colOff>255095</xdr:colOff>
      <xdr:row>46</xdr:row>
      <xdr:rowOff>249402</xdr:rowOff>
    </xdr:to>
    <xdr:cxnSp macro="">
      <xdr:nvCxnSpPr>
        <xdr:cNvPr id="15" name="Прямая соединительная линия 14">
          <a:extLst>
            <a:ext uri="{FF2B5EF4-FFF2-40B4-BE49-F238E27FC236}">
              <a16:creationId xmlns="" xmlns:a16="http://schemas.microsoft.com/office/drawing/2014/main" id="{00000000-0008-0000-0400-00000F000000}"/>
            </a:ext>
          </a:extLst>
        </xdr:cNvPr>
        <xdr:cNvCxnSpPr/>
      </xdr:nvCxnSpPr>
      <xdr:spPr>
        <a:xfrm>
          <a:off x="31002342" y="17870652"/>
          <a:ext cx="590003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70</xdr:col>
      <xdr:colOff>317500</xdr:colOff>
      <xdr:row>48</xdr:row>
      <xdr:rowOff>39962</xdr:rowOff>
    </xdr:from>
    <xdr:to>
      <xdr:col>72</xdr:col>
      <xdr:colOff>43794</xdr:colOff>
      <xdr:row>48</xdr:row>
      <xdr:rowOff>50910</xdr:rowOff>
    </xdr:to>
    <xdr:cxnSp macro="">
      <xdr:nvCxnSpPr>
        <xdr:cNvPr id="17" name="Прямая соединительная линия 16">
          <a:extLst>
            <a:ext uri="{FF2B5EF4-FFF2-40B4-BE49-F238E27FC236}">
              <a16:creationId xmlns="" xmlns:a16="http://schemas.microsoft.com/office/drawing/2014/main" id="{00000000-0008-0000-0400-000011000000}"/>
            </a:ext>
          </a:extLst>
        </xdr:cNvPr>
        <xdr:cNvCxnSpPr/>
      </xdr:nvCxnSpPr>
      <xdr:spPr>
        <a:xfrm>
          <a:off x="34340800" y="18423212"/>
          <a:ext cx="621644" cy="10948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73</xdr:col>
      <xdr:colOff>228600</xdr:colOff>
      <xdr:row>48</xdr:row>
      <xdr:rowOff>28576</xdr:rowOff>
    </xdr:from>
    <xdr:to>
      <xdr:col>74</xdr:col>
      <xdr:colOff>295276</xdr:colOff>
      <xdr:row>48</xdr:row>
      <xdr:rowOff>38100</xdr:rowOff>
    </xdr:to>
    <xdr:cxnSp macro="">
      <xdr:nvCxnSpPr>
        <xdr:cNvPr id="19" name="Прямая соединительная линия 18">
          <a:extLst>
            <a:ext uri="{FF2B5EF4-FFF2-40B4-BE49-F238E27FC236}">
              <a16:creationId xmlns="" xmlns:a16="http://schemas.microsoft.com/office/drawing/2014/main" id="{00000000-0008-0000-0400-000013000000}"/>
            </a:ext>
          </a:extLst>
        </xdr:cNvPr>
        <xdr:cNvCxnSpPr/>
      </xdr:nvCxnSpPr>
      <xdr:spPr>
        <a:xfrm flipH="1">
          <a:off x="35594925" y="18411826"/>
          <a:ext cx="514351" cy="9524"/>
        </a:xfrm>
        <a:prstGeom prst="line">
          <a:avLst/>
        </a:prstGeom>
        <a:ln w="28575">
          <a:solidFill>
            <a:schemeClr val="accent5">
              <a:lumMod val="75000"/>
            </a:schemeClr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74</xdr:col>
      <xdr:colOff>357188</xdr:colOff>
      <xdr:row>47</xdr:row>
      <xdr:rowOff>344324</xdr:rowOff>
    </xdr:from>
    <xdr:to>
      <xdr:col>76</xdr:col>
      <xdr:colOff>62844</xdr:colOff>
      <xdr:row>48</xdr:row>
      <xdr:rowOff>9525</xdr:rowOff>
    </xdr:to>
    <xdr:cxnSp macro="">
      <xdr:nvCxnSpPr>
        <xdr:cNvPr id="21" name="Прямая соединительная линия 20">
          <a:extLst>
            <a:ext uri="{FF2B5EF4-FFF2-40B4-BE49-F238E27FC236}">
              <a16:creationId xmlns="" xmlns:a16="http://schemas.microsoft.com/office/drawing/2014/main" id="{00000000-0008-0000-0400-000015000000}"/>
            </a:ext>
          </a:extLst>
        </xdr:cNvPr>
        <xdr:cNvCxnSpPr>
          <a:endCxn id="16636" idx="2"/>
        </xdr:cNvCxnSpPr>
      </xdr:nvCxnSpPr>
      <xdr:spPr>
        <a:xfrm flipH="1">
          <a:off x="36171188" y="18346574"/>
          <a:ext cx="601006" cy="46201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80</xdr:col>
      <xdr:colOff>208017</xdr:colOff>
      <xdr:row>47</xdr:row>
      <xdr:rowOff>328448</xdr:rowOff>
    </xdr:from>
    <xdr:to>
      <xdr:col>81</xdr:col>
      <xdr:colOff>317500</xdr:colOff>
      <xdr:row>47</xdr:row>
      <xdr:rowOff>339396</xdr:rowOff>
    </xdr:to>
    <xdr:cxnSp macro="">
      <xdr:nvCxnSpPr>
        <xdr:cNvPr id="23" name="Прямая соединительная линия 22">
          <a:extLst>
            <a:ext uri="{FF2B5EF4-FFF2-40B4-BE49-F238E27FC236}">
              <a16:creationId xmlns="" xmlns:a16="http://schemas.microsoft.com/office/drawing/2014/main" id="{00000000-0008-0000-0400-000017000000}"/>
            </a:ext>
          </a:extLst>
        </xdr:cNvPr>
        <xdr:cNvCxnSpPr/>
      </xdr:nvCxnSpPr>
      <xdr:spPr>
        <a:xfrm flipH="1" flipV="1">
          <a:off x="40607155" y="18338362"/>
          <a:ext cx="558362" cy="10948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371475</xdr:colOff>
      <xdr:row>12</xdr:row>
      <xdr:rowOff>28575</xdr:rowOff>
    </xdr:from>
    <xdr:to>
      <xdr:col>6</xdr:col>
      <xdr:colOff>123825</xdr:colOff>
      <xdr:row>13</xdr:row>
      <xdr:rowOff>57150</xdr:rowOff>
    </xdr:to>
    <xdr:sp macro="" textlink="">
      <xdr:nvSpPr>
        <xdr:cNvPr id="4440" name="Text Box 118">
          <a:extLst>
            <a:ext uri="{FF2B5EF4-FFF2-40B4-BE49-F238E27FC236}">
              <a16:creationId xmlns="" xmlns:a16="http://schemas.microsoft.com/office/drawing/2014/main" id="{00000000-0008-0000-0400-000058110000}"/>
            </a:ext>
          </a:extLst>
        </xdr:cNvPr>
        <xdr:cNvSpPr txBox="1">
          <a:spLocks noChangeArrowheads="1"/>
        </xdr:cNvSpPr>
      </xdr:nvSpPr>
      <xdr:spPr bwMode="auto">
        <a:xfrm>
          <a:off x="4400550" y="4600575"/>
          <a:ext cx="1095375" cy="409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n-US" sz="1200" b="1" i="0" u="none" strike="noStrike" baseline="0">
              <a:solidFill>
                <a:srgbClr val="800000"/>
              </a:solidFill>
              <a:latin typeface="Arial Cyr"/>
              <a:cs typeface="Arial Cyr"/>
            </a:rPr>
            <a:t>2d</a:t>
          </a:r>
          <a:r>
            <a:rPr lang="ru-RU" sz="1200" b="1" i="0" u="none" strike="noStrike" baseline="0">
              <a:solidFill>
                <a:srgbClr val="800000"/>
              </a:solidFill>
              <a:latin typeface="Arial Cyr"/>
              <a:cs typeface="Arial Cyr"/>
            </a:rPr>
            <a:t>=</a:t>
          </a:r>
          <a:r>
            <a:rPr lang="en-US" sz="1200" b="1" i="0" u="none" strike="noStrike" baseline="0">
              <a:solidFill>
                <a:srgbClr val="800000"/>
              </a:solidFill>
              <a:latin typeface="Arial Cyr"/>
              <a:cs typeface="Arial Cyr"/>
            </a:rPr>
            <a:t> 57</a:t>
          </a:r>
          <a:endParaRPr lang="ru-RU" sz="1200" b="1" i="0" u="none" strike="noStrike" baseline="0">
            <a:solidFill>
              <a:srgbClr val="800000"/>
            </a:solidFill>
            <a:latin typeface="Arial Cyr"/>
            <a:cs typeface="Arial Cyr"/>
          </a:endParaRPr>
        </a:p>
        <a:p>
          <a:pPr algn="ctr" rtl="0">
            <a:defRPr sz="1000"/>
          </a:pPr>
          <a:r>
            <a:rPr lang="ru-RU" sz="1050" b="1" i="0" u="none" strike="noStrike" baseline="0">
              <a:solidFill>
                <a:srgbClr val="800000"/>
              </a:solidFill>
              <a:latin typeface="Arial Cyr"/>
              <a:cs typeface="Arial Cyr"/>
            </a:rPr>
            <a:t>отопл.</a:t>
          </a:r>
          <a:endParaRPr lang="en-US" sz="1050" b="0" i="0" u="none" strike="noStrike" baseline="0">
            <a:solidFill>
              <a:srgbClr val="000000"/>
            </a:solidFill>
            <a:latin typeface="Arial Cyr"/>
            <a:cs typeface="Arial Cyr"/>
          </a:endParaRPr>
        </a:p>
        <a:p>
          <a:pPr algn="ctr" rtl="0">
            <a:defRPr sz="1000"/>
          </a:pPr>
          <a:endParaRPr lang="en-US" sz="1200" b="0" i="0" u="none" strike="noStrike" baseline="0">
            <a:solidFill>
              <a:srgbClr val="000000"/>
            </a:solidFill>
            <a:latin typeface="Arial Cyr"/>
            <a:cs typeface="Arial Cyr"/>
          </a:endParaRPr>
        </a:p>
      </xdr:txBody>
    </xdr:sp>
    <xdr:clientData/>
  </xdr:twoCellAnchor>
  <xdr:twoCellAnchor>
    <xdr:from>
      <xdr:col>7</xdr:col>
      <xdr:colOff>309996</xdr:colOff>
      <xdr:row>13</xdr:row>
      <xdr:rowOff>266701</xdr:rowOff>
    </xdr:from>
    <xdr:to>
      <xdr:col>9</xdr:col>
      <xdr:colOff>409575</xdr:colOff>
      <xdr:row>14</xdr:row>
      <xdr:rowOff>190501</xdr:rowOff>
    </xdr:to>
    <xdr:sp macro="" textlink="">
      <xdr:nvSpPr>
        <xdr:cNvPr id="12" name="Text Box 118">
          <a:extLst>
            <a:ext uri="{FF2B5EF4-FFF2-40B4-BE49-F238E27FC236}">
              <a16:creationId xmlns="" xmlns:a16="http://schemas.microsoft.com/office/drawing/2014/main" id="{00000000-0008-0000-0400-00000C000000}"/>
            </a:ext>
          </a:extLst>
        </xdr:cNvPr>
        <xdr:cNvSpPr txBox="1">
          <a:spLocks noChangeArrowheads="1"/>
        </xdr:cNvSpPr>
      </xdr:nvSpPr>
      <xdr:spPr bwMode="auto">
        <a:xfrm>
          <a:off x="3443721" y="5219701"/>
          <a:ext cx="994929" cy="304800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ru-RU" sz="12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2</a:t>
          </a:r>
          <a:r>
            <a:rPr lang="en-US" sz="12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d57</a:t>
          </a:r>
        </a:p>
      </xdr:txBody>
    </xdr:sp>
    <xdr:clientData/>
  </xdr:twoCellAnchor>
  <xdr:twoCellAnchor>
    <xdr:from>
      <xdr:col>12</xdr:col>
      <xdr:colOff>304800</xdr:colOff>
      <xdr:row>16</xdr:row>
      <xdr:rowOff>342900</xdr:rowOff>
    </xdr:from>
    <xdr:to>
      <xdr:col>15</xdr:col>
      <xdr:colOff>400050</xdr:colOff>
      <xdr:row>19</xdr:row>
      <xdr:rowOff>161925</xdr:rowOff>
    </xdr:to>
    <xdr:sp macro="" textlink="">
      <xdr:nvSpPr>
        <xdr:cNvPr id="4443" name="Text Box 118">
          <a:extLst>
            <a:ext uri="{FF2B5EF4-FFF2-40B4-BE49-F238E27FC236}">
              <a16:creationId xmlns="" xmlns:a16="http://schemas.microsoft.com/office/drawing/2014/main" id="{00000000-0008-0000-0400-00005B110000}"/>
            </a:ext>
          </a:extLst>
        </xdr:cNvPr>
        <xdr:cNvSpPr txBox="1">
          <a:spLocks noChangeArrowheads="1"/>
        </xdr:cNvSpPr>
      </xdr:nvSpPr>
      <xdr:spPr bwMode="auto">
        <a:xfrm>
          <a:off x="10153650" y="6438900"/>
          <a:ext cx="1438275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n-US" sz="1200" b="1" i="0" u="none" strike="noStrike" baseline="0">
              <a:solidFill>
                <a:srgbClr val="800000"/>
              </a:solidFill>
              <a:latin typeface="Arial Cyr"/>
              <a:cs typeface="Arial Cyr"/>
            </a:rPr>
            <a:t>2d 219</a:t>
          </a:r>
        </a:p>
        <a:p>
          <a:pPr algn="ctr" rtl="0">
            <a:defRPr sz="1000"/>
          </a:pPr>
          <a:endParaRPr lang="en-US" sz="1200" b="0" i="0" u="none" strike="noStrike" baseline="0">
            <a:solidFill>
              <a:srgbClr val="800000"/>
            </a:solidFill>
            <a:latin typeface="Arial Cyr"/>
            <a:cs typeface="Arial Cyr"/>
          </a:endParaRPr>
        </a:p>
      </xdr:txBody>
    </xdr:sp>
    <xdr:clientData/>
  </xdr:twoCellAnchor>
  <xdr:twoCellAnchor>
    <xdr:from>
      <xdr:col>26</xdr:col>
      <xdr:colOff>76200</xdr:colOff>
      <xdr:row>13</xdr:row>
      <xdr:rowOff>47625</xdr:rowOff>
    </xdr:from>
    <xdr:to>
      <xdr:col>29</xdr:col>
      <xdr:colOff>171450</xdr:colOff>
      <xdr:row>15</xdr:row>
      <xdr:rowOff>247650</xdr:rowOff>
    </xdr:to>
    <xdr:sp macro="" textlink="">
      <xdr:nvSpPr>
        <xdr:cNvPr id="4444" name="Text Box 118">
          <a:extLst>
            <a:ext uri="{FF2B5EF4-FFF2-40B4-BE49-F238E27FC236}">
              <a16:creationId xmlns="" xmlns:a16="http://schemas.microsoft.com/office/drawing/2014/main" id="{00000000-0008-0000-0400-00005C110000}"/>
            </a:ext>
          </a:extLst>
        </xdr:cNvPr>
        <xdr:cNvSpPr txBox="1">
          <a:spLocks noChangeArrowheads="1"/>
        </xdr:cNvSpPr>
      </xdr:nvSpPr>
      <xdr:spPr bwMode="auto">
        <a:xfrm>
          <a:off x="16192500" y="5000625"/>
          <a:ext cx="1438275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n-US" sz="1200" b="1" i="0" u="none" strike="noStrike" baseline="0">
              <a:solidFill>
                <a:srgbClr val="800000"/>
              </a:solidFill>
              <a:latin typeface="Arial Cyr"/>
              <a:cs typeface="Arial Cyr"/>
            </a:rPr>
            <a:t>2d 219</a:t>
          </a:r>
        </a:p>
        <a:p>
          <a:pPr algn="ctr" rtl="0">
            <a:defRPr sz="1000"/>
          </a:pPr>
          <a:r>
            <a:rPr lang="en-US" sz="1200" b="1" i="0" u="none" strike="noStrike" baseline="0">
              <a:solidFill>
                <a:srgbClr val="800000"/>
              </a:solidFill>
              <a:latin typeface="Arial Cyr"/>
              <a:cs typeface="Arial Cyr"/>
            </a:rPr>
            <a:t>d</a:t>
          </a:r>
          <a:r>
            <a:rPr lang="ru-RU" sz="1200" b="1" i="0" u="none" strike="noStrike" baseline="0">
              <a:solidFill>
                <a:srgbClr val="800000"/>
              </a:solidFill>
              <a:latin typeface="Arial Cyr"/>
              <a:cs typeface="Arial Cyr"/>
            </a:rPr>
            <a:t>п 108</a:t>
          </a:r>
        </a:p>
        <a:p>
          <a:pPr algn="ctr" rtl="0">
            <a:defRPr sz="1000"/>
          </a:pPr>
          <a:r>
            <a:rPr lang="en-US" sz="1200" b="1" i="0" u="none" strike="noStrike" baseline="0">
              <a:solidFill>
                <a:srgbClr val="800000"/>
              </a:solidFill>
              <a:latin typeface="Arial Cyr"/>
              <a:cs typeface="Arial Cyr"/>
            </a:rPr>
            <a:t>do 57</a:t>
          </a:r>
          <a:endParaRPr lang="en-US" sz="1200" b="0" i="0" u="none" strike="noStrike" baseline="0">
            <a:solidFill>
              <a:srgbClr val="000000"/>
            </a:solidFill>
            <a:latin typeface="Arial Cyr"/>
            <a:cs typeface="Arial Cyr"/>
          </a:endParaRPr>
        </a:p>
        <a:p>
          <a:pPr algn="ctr" rtl="0">
            <a:defRPr sz="1000"/>
          </a:pPr>
          <a:endParaRPr lang="en-US" sz="1200" b="0" i="0" u="none" strike="noStrike" baseline="0">
            <a:solidFill>
              <a:srgbClr val="000000"/>
            </a:solidFill>
            <a:latin typeface="Arial Cyr"/>
            <a:cs typeface="Arial Cyr"/>
          </a:endParaRPr>
        </a:p>
      </xdr:txBody>
    </xdr:sp>
    <xdr:clientData/>
  </xdr:twoCellAnchor>
  <xdr:twoCellAnchor>
    <xdr:from>
      <xdr:col>8</xdr:col>
      <xdr:colOff>85725</xdr:colOff>
      <xdr:row>17</xdr:row>
      <xdr:rowOff>190501</xdr:rowOff>
    </xdr:from>
    <xdr:to>
      <xdr:col>9</xdr:col>
      <xdr:colOff>342900</xdr:colOff>
      <xdr:row>19</xdr:row>
      <xdr:rowOff>152401</xdr:rowOff>
    </xdr:to>
    <xdr:sp macro="" textlink="">
      <xdr:nvSpPr>
        <xdr:cNvPr id="4436" name="Text Box 118">
          <a:extLst>
            <a:ext uri="{FF2B5EF4-FFF2-40B4-BE49-F238E27FC236}">
              <a16:creationId xmlns="" xmlns:a16="http://schemas.microsoft.com/office/drawing/2014/main" id="{00000000-0008-0000-0400-000054110000}"/>
            </a:ext>
          </a:extLst>
        </xdr:cNvPr>
        <xdr:cNvSpPr txBox="1">
          <a:spLocks noChangeArrowheads="1"/>
        </xdr:cNvSpPr>
      </xdr:nvSpPr>
      <xdr:spPr bwMode="auto">
        <a:xfrm>
          <a:off x="6353175" y="6667501"/>
          <a:ext cx="704850" cy="723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endParaRPr lang="en-US" sz="1200" b="1" i="0" u="none" strike="noStrike" baseline="0">
            <a:solidFill>
              <a:srgbClr val="800000"/>
            </a:solidFill>
            <a:latin typeface="Arial Cyr"/>
            <a:cs typeface="Arial Cyr"/>
          </a:endParaRPr>
        </a:p>
        <a:p>
          <a:pPr algn="ctr" rtl="0">
            <a:defRPr sz="1000"/>
          </a:pPr>
          <a:r>
            <a:rPr lang="en-US" sz="900" b="1" i="0" u="none" strike="noStrike" baseline="0">
              <a:solidFill>
                <a:schemeClr val="accent3"/>
              </a:solidFill>
              <a:latin typeface="Arial Cyr"/>
              <a:cs typeface="Arial Cyr"/>
            </a:rPr>
            <a:t>d</a:t>
          </a:r>
          <a:r>
            <a:rPr lang="ru-RU" sz="900" b="1" i="0" u="none" strike="noStrike" baseline="0">
              <a:solidFill>
                <a:schemeClr val="accent3"/>
              </a:solidFill>
              <a:latin typeface="Arial Cyr"/>
              <a:cs typeface="Arial Cyr"/>
            </a:rPr>
            <a:t>п 40</a:t>
          </a:r>
        </a:p>
        <a:p>
          <a:pPr algn="ctr" rtl="0">
            <a:defRPr sz="1000"/>
          </a:pPr>
          <a:r>
            <a:rPr lang="en-US" sz="900" b="1" i="0" u="none" strike="noStrike" baseline="0">
              <a:solidFill>
                <a:schemeClr val="accent3"/>
              </a:solidFill>
              <a:latin typeface="Arial Cyr"/>
              <a:cs typeface="Arial Cyr"/>
            </a:rPr>
            <a:t>do 40</a:t>
          </a:r>
          <a:endParaRPr lang="en-US" sz="900" b="0" i="0" u="none" strike="noStrike" baseline="0">
            <a:solidFill>
              <a:schemeClr val="accent3"/>
            </a:solidFill>
            <a:latin typeface="Arial Cyr"/>
            <a:cs typeface="Arial Cyr"/>
          </a:endParaRPr>
        </a:p>
        <a:p>
          <a:pPr algn="ctr" rtl="0">
            <a:defRPr sz="1000"/>
          </a:pPr>
          <a:r>
            <a:rPr lang="ru-RU" sz="1200" b="0" i="0" u="none" strike="noStrike" baseline="0">
              <a:solidFill>
                <a:schemeClr val="accent3"/>
              </a:solidFill>
              <a:latin typeface="Arial Cyr"/>
              <a:cs typeface="Arial Cyr"/>
            </a:rPr>
            <a:t>гвс откл</a:t>
          </a:r>
          <a:r>
            <a:rPr lang="ru-RU" sz="12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.</a:t>
          </a:r>
          <a:endParaRPr lang="en-US" sz="1200" b="0" i="0" u="none" strike="noStrike" baseline="0">
            <a:solidFill>
              <a:srgbClr val="000000"/>
            </a:solidFill>
            <a:latin typeface="Arial Cyr"/>
            <a:cs typeface="Arial Cyr"/>
          </a:endParaRPr>
        </a:p>
      </xdr:txBody>
    </xdr:sp>
    <xdr:clientData/>
  </xdr:twoCellAnchor>
  <xdr:twoCellAnchor>
    <xdr:from>
      <xdr:col>8</xdr:col>
      <xdr:colOff>9524</xdr:colOff>
      <xdr:row>15</xdr:row>
      <xdr:rowOff>342899</xdr:rowOff>
    </xdr:from>
    <xdr:to>
      <xdr:col>8</xdr:col>
      <xdr:colOff>361949</xdr:colOff>
      <xdr:row>18</xdr:row>
      <xdr:rowOff>19048</xdr:rowOff>
    </xdr:to>
    <xdr:sp macro="" textlink="">
      <xdr:nvSpPr>
        <xdr:cNvPr id="4431" name="Line 350">
          <a:extLst>
            <a:ext uri="{FF2B5EF4-FFF2-40B4-BE49-F238E27FC236}">
              <a16:creationId xmlns="" xmlns:a16="http://schemas.microsoft.com/office/drawing/2014/main" id="{00000000-0008-0000-0400-00004F110000}"/>
            </a:ext>
          </a:extLst>
        </xdr:cNvPr>
        <xdr:cNvSpPr>
          <a:spLocks noChangeShapeType="1"/>
        </xdr:cNvSpPr>
      </xdr:nvSpPr>
      <xdr:spPr bwMode="auto">
        <a:xfrm flipH="1" flipV="1">
          <a:off x="3590924" y="6057899"/>
          <a:ext cx="352425" cy="819149"/>
        </a:xfrm>
        <a:prstGeom prst="line">
          <a:avLst/>
        </a:prstGeom>
        <a:noFill/>
        <a:ln w="0">
          <a:solidFill>
            <a:schemeClr val="tx2">
              <a:lumMod val="20000"/>
              <a:lumOff val="80000"/>
            </a:schemeClr>
          </a:solidFill>
          <a:round/>
          <a:headEnd/>
          <a:tailEnd type="triangle" w="med" len="med"/>
        </a:ln>
      </xdr:spPr>
    </xdr:sp>
    <xdr:clientData/>
  </xdr:twoCellAnchor>
  <xdr:twoCellAnchor>
    <xdr:from>
      <xdr:col>8</xdr:col>
      <xdr:colOff>202623</xdr:colOff>
      <xdr:row>12</xdr:row>
      <xdr:rowOff>114300</xdr:rowOff>
    </xdr:from>
    <xdr:to>
      <xdr:col>11</xdr:col>
      <xdr:colOff>297873</xdr:colOff>
      <xdr:row>14</xdr:row>
      <xdr:rowOff>9526</xdr:rowOff>
    </xdr:to>
    <xdr:sp macro="" textlink="">
      <xdr:nvSpPr>
        <xdr:cNvPr id="16" name="Text Box 118">
          <a:extLst>
            <a:ext uri="{FF2B5EF4-FFF2-40B4-BE49-F238E27FC236}">
              <a16:creationId xmlns="" xmlns:a16="http://schemas.microsoft.com/office/drawing/2014/main" id="{00000000-0008-0000-0400-000010000000}"/>
            </a:ext>
          </a:extLst>
        </xdr:cNvPr>
        <xdr:cNvSpPr txBox="1">
          <a:spLocks noChangeArrowheads="1"/>
        </xdr:cNvSpPr>
      </xdr:nvSpPr>
      <xdr:spPr bwMode="auto">
        <a:xfrm>
          <a:off x="6470073" y="4686300"/>
          <a:ext cx="1438275" cy="657226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chemeClr val="accent3"/>
              </a:solidFill>
              <a:latin typeface="Arial Cyr"/>
              <a:cs typeface="Arial Cyr"/>
            </a:rPr>
            <a:t>d</a:t>
          </a:r>
          <a:r>
            <a:rPr lang="ru-RU" sz="1000" b="1" i="0" u="none" strike="noStrike" baseline="0">
              <a:solidFill>
                <a:schemeClr val="accent3"/>
              </a:solidFill>
              <a:latin typeface="Arial Cyr"/>
              <a:cs typeface="Arial Cyr"/>
            </a:rPr>
            <a:t>п 40</a:t>
          </a:r>
        </a:p>
        <a:p>
          <a:pPr algn="ctr" rtl="0">
            <a:defRPr sz="1000"/>
          </a:pPr>
          <a:r>
            <a:rPr lang="en-US" sz="1000" b="1" i="0" u="none" strike="noStrike" baseline="0">
              <a:solidFill>
                <a:schemeClr val="accent3"/>
              </a:solidFill>
              <a:latin typeface="Arial Cyr"/>
              <a:cs typeface="Arial Cyr"/>
            </a:rPr>
            <a:t>do 32</a:t>
          </a:r>
          <a:endParaRPr lang="en-US" sz="1000" b="0" i="0" u="none" strike="noStrike" baseline="0">
            <a:solidFill>
              <a:schemeClr val="accent3"/>
            </a:solidFill>
            <a:latin typeface="Arial Cyr"/>
            <a:cs typeface="Arial Cyr"/>
          </a:endParaRPr>
        </a:p>
        <a:p>
          <a:pPr algn="ctr" rtl="0">
            <a:defRPr sz="1000"/>
          </a:pPr>
          <a:r>
            <a:rPr lang="ru-RU" sz="1200" b="0" i="0" u="none" strike="noStrike" baseline="0">
              <a:solidFill>
                <a:schemeClr val="accent3"/>
              </a:solidFill>
              <a:latin typeface="Arial Cyr"/>
              <a:cs typeface="Arial Cyr"/>
            </a:rPr>
            <a:t>гвс откл</a:t>
          </a:r>
          <a:r>
            <a:rPr lang="ru-RU" sz="1200" b="0" i="0" u="none" strike="noStrike" baseline="0">
              <a:solidFill>
                <a:sysClr val="windowText" lastClr="000000"/>
              </a:solidFill>
              <a:latin typeface="Arial Cyr"/>
              <a:cs typeface="Arial Cyr"/>
            </a:rPr>
            <a:t>.</a:t>
          </a:r>
          <a:endParaRPr lang="en-US" sz="1200" b="0" i="0" u="none" strike="noStrike" baseline="0">
            <a:solidFill>
              <a:sysClr val="windowText" lastClr="000000"/>
            </a:solidFill>
            <a:latin typeface="Arial Cyr"/>
            <a:cs typeface="Arial Cyr"/>
          </a:endParaRPr>
        </a:p>
      </xdr:txBody>
    </xdr:sp>
    <xdr:clientData/>
  </xdr:twoCellAnchor>
  <xdr:twoCellAnchor>
    <xdr:from>
      <xdr:col>9</xdr:col>
      <xdr:colOff>38100</xdr:colOff>
      <xdr:row>13</xdr:row>
      <xdr:rowOff>323850</xdr:rowOff>
    </xdr:from>
    <xdr:to>
      <xdr:col>9</xdr:col>
      <xdr:colOff>409575</xdr:colOff>
      <xdr:row>16</xdr:row>
      <xdr:rowOff>0</xdr:rowOff>
    </xdr:to>
    <xdr:sp macro="" textlink="">
      <xdr:nvSpPr>
        <xdr:cNvPr id="4433" name="Line 352">
          <a:extLst>
            <a:ext uri="{FF2B5EF4-FFF2-40B4-BE49-F238E27FC236}">
              <a16:creationId xmlns="" xmlns:a16="http://schemas.microsoft.com/office/drawing/2014/main" id="{00000000-0008-0000-0400-000051110000}"/>
            </a:ext>
          </a:extLst>
        </xdr:cNvPr>
        <xdr:cNvSpPr>
          <a:spLocks noChangeShapeType="1"/>
        </xdr:cNvSpPr>
      </xdr:nvSpPr>
      <xdr:spPr bwMode="auto">
        <a:xfrm flipH="1">
          <a:off x="4067175" y="5276850"/>
          <a:ext cx="371475" cy="819150"/>
        </a:xfrm>
        <a:prstGeom prst="line">
          <a:avLst/>
        </a:prstGeom>
        <a:noFill/>
        <a:ln w="9525">
          <a:solidFill>
            <a:schemeClr val="bg2">
              <a:lumMod val="90000"/>
            </a:schemeClr>
          </a:solidFill>
          <a:round/>
          <a:headEnd/>
          <a:tailEnd type="triangle" w="med" len="med"/>
        </a:ln>
      </xdr:spPr>
    </xdr:sp>
    <xdr:clientData/>
  </xdr:twoCellAnchor>
  <xdr:twoCellAnchor>
    <xdr:from>
      <xdr:col>19</xdr:col>
      <xdr:colOff>447674</xdr:colOff>
      <xdr:row>16</xdr:row>
      <xdr:rowOff>190500</xdr:rowOff>
    </xdr:from>
    <xdr:to>
      <xdr:col>21</xdr:col>
      <xdr:colOff>438149</xdr:colOff>
      <xdr:row>19</xdr:row>
      <xdr:rowOff>266701</xdr:rowOff>
    </xdr:to>
    <xdr:sp macro="" textlink="">
      <xdr:nvSpPr>
        <xdr:cNvPr id="4441" name="Text Box 118">
          <a:extLst>
            <a:ext uri="{FF2B5EF4-FFF2-40B4-BE49-F238E27FC236}">
              <a16:creationId xmlns="" xmlns:a16="http://schemas.microsoft.com/office/drawing/2014/main" id="{00000000-0008-0000-0400-000059110000}"/>
            </a:ext>
          </a:extLst>
        </xdr:cNvPr>
        <xdr:cNvSpPr txBox="1">
          <a:spLocks noChangeArrowheads="1"/>
        </xdr:cNvSpPr>
      </xdr:nvSpPr>
      <xdr:spPr bwMode="auto">
        <a:xfrm>
          <a:off x="8953499" y="6286500"/>
          <a:ext cx="885825" cy="12192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n-US" sz="1200" b="1" i="0" u="none" strike="noStrike" baseline="0">
              <a:solidFill>
                <a:srgbClr val="800000"/>
              </a:solidFill>
              <a:latin typeface="Arial Cyr"/>
              <a:cs typeface="Arial Cyr"/>
            </a:rPr>
            <a:t>2d 57</a:t>
          </a:r>
        </a:p>
        <a:p>
          <a:pPr algn="ctr" rtl="0">
            <a:defRPr sz="1000"/>
          </a:pPr>
          <a:r>
            <a:rPr lang="en-US" sz="1000" b="1" i="0" u="none" strike="noStrike" baseline="0">
              <a:solidFill>
                <a:schemeClr val="bg2">
                  <a:lumMod val="75000"/>
                </a:schemeClr>
              </a:solidFill>
              <a:latin typeface="+mn-lt"/>
              <a:cs typeface="Arial Cyr"/>
            </a:rPr>
            <a:t>d</a:t>
          </a:r>
          <a:r>
            <a:rPr lang="ru-RU" sz="1000" b="1" i="0" u="none" strike="noStrike" baseline="0">
              <a:solidFill>
                <a:schemeClr val="bg2">
                  <a:lumMod val="75000"/>
                </a:schemeClr>
              </a:solidFill>
              <a:latin typeface="+mn-lt"/>
              <a:cs typeface="Arial Cyr"/>
            </a:rPr>
            <a:t>п 40</a:t>
          </a:r>
        </a:p>
        <a:p>
          <a:pPr algn="ctr" rtl="0">
            <a:defRPr sz="1000"/>
          </a:pPr>
          <a:r>
            <a:rPr lang="en-US" sz="1000" b="1" i="0" u="none" strike="noStrike" baseline="0">
              <a:solidFill>
                <a:schemeClr val="bg2">
                  <a:lumMod val="75000"/>
                </a:schemeClr>
              </a:solidFill>
              <a:latin typeface="+mn-lt"/>
              <a:cs typeface="Arial Cyr"/>
            </a:rPr>
            <a:t>do 40</a:t>
          </a:r>
          <a:endParaRPr lang="en-US" sz="1000" b="0" i="0" u="none" strike="noStrike" baseline="0">
            <a:solidFill>
              <a:schemeClr val="bg2">
                <a:lumMod val="75000"/>
              </a:schemeClr>
            </a:solidFill>
            <a:latin typeface="+mn-lt"/>
            <a:cs typeface="Arial Cyr"/>
          </a:endParaRPr>
        </a:p>
        <a:p>
          <a:pPr algn="ctr" rtl="0">
            <a:defRPr sz="1000"/>
          </a:pPr>
          <a:endParaRPr lang="en-US" sz="1200" b="0" i="0" u="none" strike="noStrike" baseline="0">
            <a:solidFill>
              <a:srgbClr val="000000"/>
            </a:solidFill>
            <a:latin typeface="Arial Cyr"/>
            <a:cs typeface="Arial Cyr"/>
          </a:endParaRPr>
        </a:p>
      </xdr:txBody>
    </xdr:sp>
    <xdr:clientData/>
  </xdr:twoCellAnchor>
  <xdr:twoCellAnchor>
    <xdr:from>
      <xdr:col>37</xdr:col>
      <xdr:colOff>57150</xdr:colOff>
      <xdr:row>31</xdr:row>
      <xdr:rowOff>323850</xdr:rowOff>
    </xdr:from>
    <xdr:to>
      <xdr:col>39</xdr:col>
      <xdr:colOff>228600</xdr:colOff>
      <xdr:row>33</xdr:row>
      <xdr:rowOff>228600</xdr:rowOff>
    </xdr:to>
    <xdr:sp macro="" textlink="">
      <xdr:nvSpPr>
        <xdr:cNvPr id="4451" name="Text Box 305">
          <a:extLst>
            <a:ext uri="{FF2B5EF4-FFF2-40B4-BE49-F238E27FC236}">
              <a16:creationId xmlns="" xmlns:a16="http://schemas.microsoft.com/office/drawing/2014/main" id="{00000000-0008-0000-0400-000063110000}"/>
            </a:ext>
          </a:extLst>
        </xdr:cNvPr>
        <xdr:cNvSpPr txBox="1">
          <a:spLocks noChangeArrowheads="1"/>
        </xdr:cNvSpPr>
      </xdr:nvSpPr>
      <xdr:spPr bwMode="auto">
        <a:xfrm>
          <a:off x="21097875" y="12134850"/>
          <a:ext cx="1066800" cy="666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n-US" sz="1200" b="1" i="0" u="none" strike="noStrike" baseline="0">
              <a:solidFill>
                <a:srgbClr val="800000"/>
              </a:solidFill>
              <a:latin typeface="Arial Cyr"/>
              <a:cs typeface="Arial Cyr"/>
            </a:rPr>
            <a:t>2d 219</a:t>
          </a:r>
        </a:p>
        <a:p>
          <a:pPr algn="ctr" rtl="0">
            <a:defRPr sz="1000"/>
          </a:pPr>
          <a:r>
            <a:rPr lang="en-US" sz="1200" b="1" i="0" u="none" strike="noStrike" baseline="0">
              <a:solidFill>
                <a:srgbClr val="800000"/>
              </a:solidFill>
              <a:latin typeface="Arial Cyr"/>
              <a:cs typeface="Arial Cyr"/>
            </a:rPr>
            <a:t>d</a:t>
          </a:r>
          <a:r>
            <a:rPr lang="ru-RU" sz="1200" b="1" i="0" u="none" strike="noStrike" baseline="0">
              <a:solidFill>
                <a:srgbClr val="800000"/>
              </a:solidFill>
              <a:latin typeface="Arial Cyr"/>
              <a:cs typeface="Arial Cyr"/>
            </a:rPr>
            <a:t>п108</a:t>
          </a:r>
        </a:p>
        <a:p>
          <a:pPr algn="ctr" rtl="0">
            <a:defRPr sz="1000"/>
          </a:pPr>
          <a:r>
            <a:rPr lang="en-US" sz="1200" b="1" i="0" u="none" strike="noStrike" baseline="0">
              <a:solidFill>
                <a:srgbClr val="800000"/>
              </a:solidFill>
              <a:latin typeface="Arial Cyr"/>
              <a:cs typeface="Arial Cyr"/>
            </a:rPr>
            <a:t>do57</a:t>
          </a:r>
          <a:endParaRPr lang="en-US" sz="1200" b="0" i="0" u="none" strike="noStrike" baseline="0">
            <a:solidFill>
              <a:srgbClr val="800000"/>
            </a:solidFill>
            <a:latin typeface="Arial Cyr"/>
            <a:cs typeface="Arial Cyr"/>
          </a:endParaRPr>
        </a:p>
        <a:p>
          <a:pPr algn="ctr" rtl="0">
            <a:defRPr sz="1000"/>
          </a:pPr>
          <a:endParaRPr lang="en-US" sz="1200" b="0" i="0" u="none" strike="noStrike" baseline="0">
            <a:solidFill>
              <a:srgbClr val="800000"/>
            </a:solidFill>
            <a:latin typeface="Arial Cyr"/>
            <a:cs typeface="Arial Cyr"/>
          </a:endParaRPr>
        </a:p>
      </xdr:txBody>
    </xdr:sp>
    <xdr:clientData/>
  </xdr:twoCellAnchor>
  <xdr:twoCellAnchor>
    <xdr:from>
      <xdr:col>32</xdr:col>
      <xdr:colOff>400915</xdr:colOff>
      <xdr:row>37</xdr:row>
      <xdr:rowOff>333375</xdr:rowOff>
    </xdr:from>
    <xdr:to>
      <xdr:col>36</xdr:col>
      <xdr:colOff>65047</xdr:colOff>
      <xdr:row>39</xdr:row>
      <xdr:rowOff>238125</xdr:rowOff>
    </xdr:to>
    <xdr:sp macro="" textlink="">
      <xdr:nvSpPr>
        <xdr:cNvPr id="22" name="Text Box 305">
          <a:extLst>
            <a:ext uri="{FF2B5EF4-FFF2-40B4-BE49-F238E27FC236}">
              <a16:creationId xmlns="" xmlns:a16="http://schemas.microsoft.com/office/drawing/2014/main" id="{00000000-0008-0000-0400-000016000000}"/>
            </a:ext>
          </a:extLst>
        </xdr:cNvPr>
        <xdr:cNvSpPr txBox="1">
          <a:spLocks noChangeArrowheads="1"/>
        </xdr:cNvSpPr>
      </xdr:nvSpPr>
      <xdr:spPr bwMode="auto">
        <a:xfrm>
          <a:off x="20821650" y="8782050"/>
          <a:ext cx="1438275" cy="666750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n-US" sz="1200" b="1" i="0" u="none" strike="noStrike" baseline="0">
              <a:solidFill>
                <a:srgbClr val="800000"/>
              </a:solidFill>
              <a:latin typeface="Arial Cyr"/>
              <a:cs typeface="Arial Cyr"/>
            </a:rPr>
            <a:t>2d 219</a:t>
          </a:r>
        </a:p>
        <a:p>
          <a:pPr algn="ctr" rtl="0">
            <a:defRPr sz="1000"/>
          </a:pPr>
          <a:r>
            <a:rPr lang="en-US" sz="1200" b="1" i="0" u="none" strike="noStrike" baseline="0">
              <a:solidFill>
                <a:srgbClr val="800000"/>
              </a:solidFill>
              <a:latin typeface="Arial Cyr"/>
              <a:cs typeface="Arial Cyr"/>
            </a:rPr>
            <a:t>d</a:t>
          </a:r>
          <a:r>
            <a:rPr lang="ru-RU" sz="1200" b="1" i="0" u="none" strike="noStrike" baseline="0">
              <a:solidFill>
                <a:srgbClr val="800000"/>
              </a:solidFill>
              <a:latin typeface="Arial Cyr"/>
              <a:cs typeface="Arial Cyr"/>
            </a:rPr>
            <a:t>п89</a:t>
          </a:r>
        </a:p>
        <a:p>
          <a:pPr algn="ctr" rtl="0">
            <a:defRPr sz="1000"/>
          </a:pPr>
          <a:r>
            <a:rPr lang="en-US" sz="1200" b="1" i="0" u="none" strike="noStrike" baseline="0">
              <a:solidFill>
                <a:srgbClr val="800000"/>
              </a:solidFill>
              <a:latin typeface="Arial Cyr"/>
              <a:cs typeface="Arial Cyr"/>
            </a:rPr>
            <a:t>do</a:t>
          </a:r>
          <a:r>
            <a:rPr lang="ru-RU" sz="1200" b="1" i="0" u="none" strike="noStrike" baseline="0">
              <a:solidFill>
                <a:srgbClr val="800000"/>
              </a:solidFill>
              <a:latin typeface="Arial Cyr"/>
              <a:cs typeface="Arial Cyr"/>
            </a:rPr>
            <a:t>76</a:t>
          </a:r>
          <a:endParaRPr lang="en-US" sz="1200" b="0" i="0" u="none" strike="noStrike" baseline="0">
            <a:solidFill>
              <a:srgbClr val="800000"/>
            </a:solidFill>
            <a:latin typeface="Arial Cyr"/>
            <a:cs typeface="Arial Cyr"/>
          </a:endParaRPr>
        </a:p>
        <a:p>
          <a:pPr algn="ctr" rtl="0">
            <a:defRPr sz="1000"/>
          </a:pPr>
          <a:endParaRPr lang="en-US" sz="1200" b="0" i="0" u="none" strike="noStrike" baseline="0">
            <a:solidFill>
              <a:srgbClr val="800000"/>
            </a:solidFill>
            <a:latin typeface="Arial Cyr"/>
            <a:cs typeface="Arial Cyr"/>
          </a:endParaRPr>
        </a:p>
      </xdr:txBody>
    </xdr:sp>
    <xdr:clientData/>
  </xdr:twoCellAnchor>
  <xdr:twoCellAnchor>
    <xdr:from>
      <xdr:col>35</xdr:col>
      <xdr:colOff>152400</xdr:colOff>
      <xdr:row>45</xdr:row>
      <xdr:rowOff>47625</xdr:rowOff>
    </xdr:from>
    <xdr:to>
      <xdr:col>38</xdr:col>
      <xdr:colOff>57150</xdr:colOff>
      <xdr:row>46</xdr:row>
      <xdr:rowOff>9525</xdr:rowOff>
    </xdr:to>
    <xdr:sp macro="" textlink="">
      <xdr:nvSpPr>
        <xdr:cNvPr id="4453" name="Text Box 305">
          <a:extLst>
            <a:ext uri="{FF2B5EF4-FFF2-40B4-BE49-F238E27FC236}">
              <a16:creationId xmlns="" xmlns:a16="http://schemas.microsoft.com/office/drawing/2014/main" id="{00000000-0008-0000-0400-000065110000}"/>
            </a:ext>
          </a:extLst>
        </xdr:cNvPr>
        <xdr:cNvSpPr txBox="1">
          <a:spLocks noChangeArrowheads="1"/>
        </xdr:cNvSpPr>
      </xdr:nvSpPr>
      <xdr:spPr bwMode="auto">
        <a:xfrm>
          <a:off x="20297775" y="17192625"/>
          <a:ext cx="1247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n-US" sz="1200" b="1" i="0" u="none" strike="noStrike" baseline="0">
              <a:solidFill>
                <a:srgbClr val="800000"/>
              </a:solidFill>
              <a:latin typeface="Arial Cyr"/>
              <a:cs typeface="Arial Cyr"/>
            </a:rPr>
            <a:t>2d 108</a:t>
          </a:r>
        </a:p>
        <a:p>
          <a:pPr algn="ctr" rtl="0">
            <a:defRPr sz="1000"/>
          </a:pPr>
          <a:endParaRPr lang="en-US" sz="1200" b="0" i="0" u="none" strike="noStrike" baseline="0">
            <a:solidFill>
              <a:srgbClr val="800000"/>
            </a:solidFill>
            <a:latin typeface="Arial Cyr"/>
            <a:cs typeface="Arial Cyr"/>
          </a:endParaRPr>
        </a:p>
        <a:p>
          <a:pPr algn="ctr" rtl="0">
            <a:defRPr sz="1000"/>
          </a:pPr>
          <a:endParaRPr lang="en-US" sz="1200" b="0" i="0" u="none" strike="noStrike" baseline="0">
            <a:solidFill>
              <a:srgbClr val="800000"/>
            </a:solidFill>
            <a:latin typeface="Arial Cyr"/>
            <a:cs typeface="Arial Cyr"/>
          </a:endParaRPr>
        </a:p>
      </xdr:txBody>
    </xdr:sp>
    <xdr:clientData/>
  </xdr:twoCellAnchor>
  <xdr:twoCellAnchor>
    <xdr:from>
      <xdr:col>31</xdr:col>
      <xdr:colOff>400050</xdr:colOff>
      <xdr:row>47</xdr:row>
      <xdr:rowOff>285750</xdr:rowOff>
    </xdr:from>
    <xdr:to>
      <xdr:col>34</xdr:col>
      <xdr:colOff>304800</xdr:colOff>
      <xdr:row>48</xdr:row>
      <xdr:rowOff>247650</xdr:rowOff>
    </xdr:to>
    <xdr:sp macro="" textlink="">
      <xdr:nvSpPr>
        <xdr:cNvPr id="4454" name="Text Box 305">
          <a:extLst>
            <a:ext uri="{FF2B5EF4-FFF2-40B4-BE49-F238E27FC236}">
              <a16:creationId xmlns="" xmlns:a16="http://schemas.microsoft.com/office/drawing/2014/main" id="{00000000-0008-0000-0400-000066110000}"/>
            </a:ext>
          </a:extLst>
        </xdr:cNvPr>
        <xdr:cNvSpPr txBox="1">
          <a:spLocks noChangeArrowheads="1"/>
        </xdr:cNvSpPr>
      </xdr:nvSpPr>
      <xdr:spPr bwMode="auto">
        <a:xfrm>
          <a:off x="18754725" y="18192750"/>
          <a:ext cx="1247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n-US" sz="1200" b="1" i="0" u="none" strike="noStrike" baseline="0">
              <a:solidFill>
                <a:srgbClr val="800000"/>
              </a:solidFill>
              <a:latin typeface="Arial Cyr"/>
              <a:cs typeface="Arial Cyr"/>
            </a:rPr>
            <a:t>2d 108</a:t>
          </a:r>
        </a:p>
        <a:p>
          <a:pPr algn="ctr" rtl="0">
            <a:defRPr sz="1000"/>
          </a:pPr>
          <a:endParaRPr lang="en-US" sz="1200" b="0" i="0" u="none" strike="noStrike" baseline="0">
            <a:solidFill>
              <a:srgbClr val="800000"/>
            </a:solidFill>
            <a:latin typeface="Arial Cyr"/>
            <a:cs typeface="Arial Cyr"/>
          </a:endParaRPr>
        </a:p>
        <a:p>
          <a:pPr algn="ctr" rtl="0">
            <a:defRPr sz="1000"/>
          </a:pPr>
          <a:endParaRPr lang="en-US" sz="1200" b="0" i="0" u="none" strike="noStrike" baseline="0">
            <a:solidFill>
              <a:srgbClr val="800000"/>
            </a:solidFill>
            <a:latin typeface="Arial Cyr"/>
            <a:cs typeface="Arial Cyr"/>
          </a:endParaRPr>
        </a:p>
      </xdr:txBody>
    </xdr:sp>
    <xdr:clientData/>
  </xdr:twoCellAnchor>
  <xdr:twoCellAnchor>
    <xdr:from>
      <xdr:col>12</xdr:col>
      <xdr:colOff>295275</xdr:colOff>
      <xdr:row>53</xdr:row>
      <xdr:rowOff>19050</xdr:rowOff>
    </xdr:from>
    <xdr:to>
      <xdr:col>15</xdr:col>
      <xdr:colOff>200025</xdr:colOff>
      <xdr:row>53</xdr:row>
      <xdr:rowOff>361950</xdr:rowOff>
    </xdr:to>
    <xdr:sp macro="" textlink="">
      <xdr:nvSpPr>
        <xdr:cNvPr id="4455" name="Text Box 305">
          <a:extLst>
            <a:ext uri="{FF2B5EF4-FFF2-40B4-BE49-F238E27FC236}">
              <a16:creationId xmlns="" xmlns:a16="http://schemas.microsoft.com/office/drawing/2014/main" id="{00000000-0008-0000-0400-000067110000}"/>
            </a:ext>
          </a:extLst>
        </xdr:cNvPr>
        <xdr:cNvSpPr txBox="1">
          <a:spLocks noChangeArrowheads="1"/>
        </xdr:cNvSpPr>
      </xdr:nvSpPr>
      <xdr:spPr bwMode="auto">
        <a:xfrm>
          <a:off x="10144125" y="20212050"/>
          <a:ext cx="1247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n-US" sz="1200" b="1" i="0" u="none" strike="noStrike" baseline="0">
              <a:solidFill>
                <a:srgbClr val="800000"/>
              </a:solidFill>
              <a:latin typeface="Arial Cyr"/>
              <a:cs typeface="Arial Cyr"/>
            </a:rPr>
            <a:t>2d 108</a:t>
          </a:r>
        </a:p>
        <a:p>
          <a:pPr algn="ctr" rtl="0">
            <a:defRPr sz="1000"/>
          </a:pPr>
          <a:endParaRPr lang="en-US" sz="1200" b="0" i="0" u="none" strike="noStrike" baseline="0">
            <a:solidFill>
              <a:srgbClr val="800000"/>
            </a:solidFill>
            <a:latin typeface="Arial Cyr"/>
            <a:cs typeface="Arial Cyr"/>
          </a:endParaRPr>
        </a:p>
        <a:p>
          <a:pPr algn="ctr" rtl="0">
            <a:defRPr sz="1000"/>
          </a:pPr>
          <a:endParaRPr lang="en-US" sz="1200" b="0" i="0" u="none" strike="noStrike" baseline="0">
            <a:solidFill>
              <a:srgbClr val="800000"/>
            </a:solidFill>
            <a:latin typeface="Arial Cyr"/>
            <a:cs typeface="Arial Cyr"/>
          </a:endParaRPr>
        </a:p>
      </xdr:txBody>
    </xdr:sp>
    <xdr:clientData/>
  </xdr:twoCellAnchor>
  <xdr:twoCellAnchor>
    <xdr:from>
      <xdr:col>38</xdr:col>
      <xdr:colOff>114300</xdr:colOff>
      <xdr:row>57</xdr:row>
      <xdr:rowOff>47625</xdr:rowOff>
    </xdr:from>
    <xdr:to>
      <xdr:col>41</xdr:col>
      <xdr:colOff>19050</xdr:colOff>
      <xdr:row>58</xdr:row>
      <xdr:rowOff>9525</xdr:rowOff>
    </xdr:to>
    <xdr:sp macro="" textlink="">
      <xdr:nvSpPr>
        <xdr:cNvPr id="4456" name="Text Box 305">
          <a:extLst>
            <a:ext uri="{FF2B5EF4-FFF2-40B4-BE49-F238E27FC236}">
              <a16:creationId xmlns="" xmlns:a16="http://schemas.microsoft.com/office/drawing/2014/main" id="{00000000-0008-0000-0400-000068110000}"/>
            </a:ext>
          </a:extLst>
        </xdr:cNvPr>
        <xdr:cNvSpPr txBox="1">
          <a:spLocks noChangeArrowheads="1"/>
        </xdr:cNvSpPr>
      </xdr:nvSpPr>
      <xdr:spPr bwMode="auto">
        <a:xfrm>
          <a:off x="21602700" y="21764625"/>
          <a:ext cx="1247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n-US" sz="1200" b="1" i="0" u="none" strike="noStrike" baseline="0">
              <a:solidFill>
                <a:srgbClr val="800000"/>
              </a:solidFill>
              <a:latin typeface="Arial Cyr"/>
              <a:cs typeface="Arial Cyr"/>
            </a:rPr>
            <a:t>2d 89</a:t>
          </a:r>
        </a:p>
        <a:p>
          <a:pPr algn="ctr" rtl="0">
            <a:defRPr sz="1000"/>
          </a:pPr>
          <a:endParaRPr lang="en-US" sz="1200" b="0" i="0" u="none" strike="noStrike" baseline="0">
            <a:solidFill>
              <a:srgbClr val="800000"/>
            </a:solidFill>
            <a:latin typeface="Arial Cyr"/>
            <a:cs typeface="Arial Cyr"/>
          </a:endParaRPr>
        </a:p>
        <a:p>
          <a:pPr algn="ctr" rtl="0">
            <a:defRPr sz="1000"/>
          </a:pPr>
          <a:endParaRPr lang="en-US" sz="1200" b="0" i="0" u="none" strike="noStrike" baseline="0">
            <a:solidFill>
              <a:srgbClr val="800000"/>
            </a:solidFill>
            <a:latin typeface="Arial Cyr"/>
            <a:cs typeface="Arial Cyr"/>
          </a:endParaRPr>
        </a:p>
      </xdr:txBody>
    </xdr:sp>
    <xdr:clientData/>
  </xdr:twoCellAnchor>
  <xdr:twoCellAnchor>
    <xdr:from>
      <xdr:col>37</xdr:col>
      <xdr:colOff>19050</xdr:colOff>
      <xdr:row>47</xdr:row>
      <xdr:rowOff>314325</xdr:rowOff>
    </xdr:from>
    <xdr:to>
      <xdr:col>39</xdr:col>
      <xdr:colOff>371475</xdr:colOff>
      <xdr:row>48</xdr:row>
      <xdr:rowOff>276225</xdr:rowOff>
    </xdr:to>
    <xdr:sp macro="" textlink="">
      <xdr:nvSpPr>
        <xdr:cNvPr id="4457" name="Text Box 305">
          <a:extLst>
            <a:ext uri="{FF2B5EF4-FFF2-40B4-BE49-F238E27FC236}">
              <a16:creationId xmlns="" xmlns:a16="http://schemas.microsoft.com/office/drawing/2014/main" id="{00000000-0008-0000-0400-000069110000}"/>
            </a:ext>
          </a:extLst>
        </xdr:cNvPr>
        <xdr:cNvSpPr txBox="1">
          <a:spLocks noChangeArrowheads="1"/>
        </xdr:cNvSpPr>
      </xdr:nvSpPr>
      <xdr:spPr bwMode="auto">
        <a:xfrm>
          <a:off x="21059775" y="18221325"/>
          <a:ext cx="1247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n-US" sz="1200" b="1" i="0" u="none" strike="noStrike" baseline="0">
              <a:solidFill>
                <a:srgbClr val="800000"/>
              </a:solidFill>
              <a:latin typeface="Arial Cyr"/>
              <a:cs typeface="Arial Cyr"/>
            </a:rPr>
            <a:t>2d 89</a:t>
          </a:r>
        </a:p>
        <a:p>
          <a:pPr algn="ctr" rtl="0">
            <a:defRPr sz="1000"/>
          </a:pPr>
          <a:endParaRPr lang="en-US" sz="1200" b="0" i="0" u="none" strike="noStrike" baseline="0">
            <a:solidFill>
              <a:srgbClr val="800000"/>
            </a:solidFill>
            <a:latin typeface="Arial Cyr"/>
            <a:cs typeface="Arial Cyr"/>
          </a:endParaRPr>
        </a:p>
        <a:p>
          <a:pPr algn="ctr" rtl="0">
            <a:defRPr sz="1000"/>
          </a:pPr>
          <a:endParaRPr lang="en-US" sz="1200" b="0" i="0" u="none" strike="noStrike" baseline="0">
            <a:solidFill>
              <a:srgbClr val="800000"/>
            </a:solidFill>
            <a:latin typeface="Arial Cyr"/>
            <a:cs typeface="Arial Cyr"/>
          </a:endParaRPr>
        </a:p>
      </xdr:txBody>
    </xdr:sp>
    <xdr:clientData/>
  </xdr:twoCellAnchor>
  <xdr:twoCellAnchor>
    <xdr:from>
      <xdr:col>38</xdr:col>
      <xdr:colOff>442479</xdr:colOff>
      <xdr:row>42</xdr:row>
      <xdr:rowOff>76200</xdr:rowOff>
    </xdr:from>
    <xdr:to>
      <xdr:col>42</xdr:col>
      <xdr:colOff>97034</xdr:colOff>
      <xdr:row>43</xdr:row>
      <xdr:rowOff>361950</xdr:rowOff>
    </xdr:to>
    <xdr:sp macro="" textlink="">
      <xdr:nvSpPr>
        <xdr:cNvPr id="24" name="Text Box 305">
          <a:extLst>
            <a:ext uri="{FF2B5EF4-FFF2-40B4-BE49-F238E27FC236}">
              <a16:creationId xmlns="" xmlns:a16="http://schemas.microsoft.com/office/drawing/2014/main" id="{00000000-0008-0000-0400-000018000000}"/>
            </a:ext>
          </a:extLst>
        </xdr:cNvPr>
        <xdr:cNvSpPr txBox="1">
          <a:spLocks noChangeArrowheads="1"/>
        </xdr:cNvSpPr>
      </xdr:nvSpPr>
      <xdr:spPr bwMode="auto">
        <a:xfrm>
          <a:off x="17505836" y="16173450"/>
          <a:ext cx="1450698" cy="666750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n-US" sz="1200" b="1" i="0" u="none" strike="noStrike" baseline="0">
              <a:solidFill>
                <a:srgbClr val="800000"/>
              </a:solidFill>
              <a:latin typeface="Arial Cyr"/>
              <a:cs typeface="Arial Cyr"/>
            </a:rPr>
            <a:t>2d 219</a:t>
          </a:r>
        </a:p>
        <a:p>
          <a:pPr algn="ctr" rtl="0">
            <a:defRPr sz="1000"/>
          </a:pPr>
          <a:r>
            <a:rPr lang="en-US" sz="1200" b="1" i="0" u="none" strike="noStrike" baseline="0">
              <a:solidFill>
                <a:srgbClr val="800000"/>
              </a:solidFill>
              <a:latin typeface="Arial Cyr"/>
              <a:cs typeface="Arial Cyr"/>
            </a:rPr>
            <a:t>d</a:t>
          </a:r>
          <a:r>
            <a:rPr lang="ru-RU" sz="1200" b="1" i="0" u="none" strike="noStrike" baseline="0">
              <a:solidFill>
                <a:srgbClr val="800000"/>
              </a:solidFill>
              <a:latin typeface="Arial Cyr"/>
              <a:cs typeface="Arial Cyr"/>
            </a:rPr>
            <a:t>п89</a:t>
          </a:r>
        </a:p>
        <a:p>
          <a:pPr algn="ctr" rtl="0">
            <a:defRPr sz="1000"/>
          </a:pPr>
          <a:r>
            <a:rPr lang="en-US" sz="1200" b="1" i="0" u="none" strike="noStrike" baseline="0">
              <a:solidFill>
                <a:srgbClr val="800000"/>
              </a:solidFill>
              <a:latin typeface="Arial Cyr"/>
              <a:cs typeface="Arial Cyr"/>
            </a:rPr>
            <a:t>do7</a:t>
          </a:r>
          <a:r>
            <a:rPr lang="ru-RU" sz="1200" b="1" i="0" u="none" strike="noStrike" baseline="0">
              <a:solidFill>
                <a:srgbClr val="800000"/>
              </a:solidFill>
              <a:latin typeface="Arial Cyr"/>
              <a:cs typeface="Arial Cyr"/>
            </a:rPr>
            <a:t>6</a:t>
          </a:r>
          <a:endParaRPr lang="en-US" sz="1200" b="0" i="0" u="none" strike="noStrike" baseline="0">
            <a:solidFill>
              <a:srgbClr val="800000"/>
            </a:solidFill>
            <a:latin typeface="Arial Cyr"/>
            <a:cs typeface="Arial Cyr"/>
          </a:endParaRPr>
        </a:p>
        <a:p>
          <a:pPr algn="ctr" rtl="0">
            <a:defRPr sz="1000"/>
          </a:pPr>
          <a:endParaRPr lang="en-US" sz="1200" b="0" i="0" u="none" strike="noStrike" baseline="0">
            <a:solidFill>
              <a:srgbClr val="800000"/>
            </a:solidFill>
            <a:latin typeface="Arial Cyr"/>
            <a:cs typeface="Arial Cyr"/>
          </a:endParaRPr>
        </a:p>
      </xdr:txBody>
    </xdr:sp>
    <xdr:clientData/>
  </xdr:twoCellAnchor>
  <xdr:twoCellAnchor>
    <xdr:from>
      <xdr:col>42</xdr:col>
      <xdr:colOff>314324</xdr:colOff>
      <xdr:row>45</xdr:row>
      <xdr:rowOff>47625</xdr:rowOff>
    </xdr:from>
    <xdr:to>
      <xdr:col>44</xdr:col>
      <xdr:colOff>104775</xdr:colOff>
      <xdr:row>46</xdr:row>
      <xdr:rowOff>333375</xdr:rowOff>
    </xdr:to>
    <xdr:sp macro="" textlink="">
      <xdr:nvSpPr>
        <xdr:cNvPr id="25" name="Text Box 305">
          <a:extLst>
            <a:ext uri="{FF2B5EF4-FFF2-40B4-BE49-F238E27FC236}">
              <a16:creationId xmlns="" xmlns:a16="http://schemas.microsoft.com/office/drawing/2014/main" id="{00000000-0008-0000-0400-000019000000}"/>
            </a:ext>
          </a:extLst>
        </xdr:cNvPr>
        <xdr:cNvSpPr txBox="1">
          <a:spLocks noChangeArrowheads="1"/>
        </xdr:cNvSpPr>
      </xdr:nvSpPr>
      <xdr:spPr bwMode="auto">
        <a:xfrm>
          <a:off x="21802724" y="17287875"/>
          <a:ext cx="685801" cy="666750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n-US" sz="1200" b="1" i="0" u="none" strike="noStrike" baseline="0">
              <a:solidFill>
                <a:srgbClr val="800000"/>
              </a:solidFill>
              <a:latin typeface="Arial Cyr"/>
              <a:cs typeface="Arial Cyr"/>
            </a:rPr>
            <a:t>2d 219</a:t>
          </a:r>
        </a:p>
        <a:p>
          <a:pPr algn="ctr" rtl="0">
            <a:defRPr sz="1000"/>
          </a:pPr>
          <a:r>
            <a:rPr lang="en-US" sz="1200" b="1" i="0" u="none" strike="noStrike" baseline="0">
              <a:solidFill>
                <a:srgbClr val="800000"/>
              </a:solidFill>
              <a:latin typeface="Arial Cyr"/>
              <a:cs typeface="Arial Cyr"/>
            </a:rPr>
            <a:t>d</a:t>
          </a:r>
          <a:r>
            <a:rPr lang="ru-RU" sz="1200" b="1" i="0" u="none" strike="noStrike" baseline="0">
              <a:solidFill>
                <a:srgbClr val="800000"/>
              </a:solidFill>
              <a:latin typeface="Arial Cyr"/>
              <a:cs typeface="Arial Cyr"/>
            </a:rPr>
            <a:t>п108</a:t>
          </a:r>
        </a:p>
        <a:p>
          <a:pPr algn="ctr" rtl="0">
            <a:defRPr sz="1000"/>
          </a:pPr>
          <a:r>
            <a:rPr lang="en-US" sz="1200" b="1" i="0" u="none" strike="noStrike" baseline="0">
              <a:solidFill>
                <a:srgbClr val="800000"/>
              </a:solidFill>
              <a:latin typeface="Arial Cyr"/>
              <a:cs typeface="Arial Cyr"/>
            </a:rPr>
            <a:t>do57</a:t>
          </a:r>
          <a:endParaRPr lang="en-US" sz="1200" b="0" i="0" u="none" strike="noStrike" baseline="0">
            <a:solidFill>
              <a:srgbClr val="800000"/>
            </a:solidFill>
            <a:latin typeface="Arial Cyr"/>
            <a:cs typeface="Arial Cyr"/>
          </a:endParaRPr>
        </a:p>
        <a:p>
          <a:pPr algn="ctr" rtl="0">
            <a:defRPr sz="1000"/>
          </a:pPr>
          <a:endParaRPr lang="en-US" sz="1200" b="0" i="0" u="none" strike="noStrike" baseline="0">
            <a:solidFill>
              <a:srgbClr val="800000"/>
            </a:solidFill>
            <a:latin typeface="Arial Cyr"/>
            <a:cs typeface="Arial Cyr"/>
          </a:endParaRPr>
        </a:p>
      </xdr:txBody>
    </xdr:sp>
    <xdr:clientData/>
  </xdr:twoCellAnchor>
  <xdr:twoCellAnchor>
    <xdr:from>
      <xdr:col>46</xdr:col>
      <xdr:colOff>393122</xdr:colOff>
      <xdr:row>45</xdr:row>
      <xdr:rowOff>200025</xdr:rowOff>
    </xdr:from>
    <xdr:to>
      <xdr:col>50</xdr:col>
      <xdr:colOff>47677</xdr:colOff>
      <xdr:row>47</xdr:row>
      <xdr:rowOff>104775</xdr:rowOff>
    </xdr:to>
    <xdr:sp macro="" textlink="">
      <xdr:nvSpPr>
        <xdr:cNvPr id="26" name="Text Box 305">
          <a:extLst>
            <a:ext uri="{FF2B5EF4-FFF2-40B4-BE49-F238E27FC236}">
              <a16:creationId xmlns="" xmlns:a16="http://schemas.microsoft.com/office/drawing/2014/main" id="{00000000-0008-0000-0400-00001A000000}"/>
            </a:ext>
          </a:extLst>
        </xdr:cNvPr>
        <xdr:cNvSpPr txBox="1">
          <a:spLocks noChangeArrowheads="1"/>
        </xdr:cNvSpPr>
      </xdr:nvSpPr>
      <xdr:spPr bwMode="auto">
        <a:xfrm>
          <a:off x="20821650" y="8782050"/>
          <a:ext cx="1438275" cy="666750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n-US" sz="1200" b="1" i="0" u="none" strike="noStrike" baseline="0">
              <a:solidFill>
                <a:srgbClr val="800000"/>
              </a:solidFill>
              <a:latin typeface="Arial Cyr"/>
              <a:cs typeface="Arial Cyr"/>
            </a:rPr>
            <a:t>2d 219</a:t>
          </a:r>
        </a:p>
        <a:p>
          <a:pPr algn="ctr" rtl="0">
            <a:defRPr sz="1000"/>
          </a:pPr>
          <a:r>
            <a:rPr lang="en-US" sz="1200" b="1" i="0" u="none" strike="noStrike" baseline="0">
              <a:solidFill>
                <a:srgbClr val="800000"/>
              </a:solidFill>
              <a:latin typeface="Arial Cyr"/>
              <a:cs typeface="Arial Cyr"/>
            </a:rPr>
            <a:t>d</a:t>
          </a:r>
          <a:r>
            <a:rPr lang="ru-RU" sz="1200" b="1" i="0" u="none" strike="noStrike" baseline="0">
              <a:solidFill>
                <a:srgbClr val="800000"/>
              </a:solidFill>
              <a:latin typeface="Arial Cyr"/>
              <a:cs typeface="Arial Cyr"/>
            </a:rPr>
            <a:t>п108</a:t>
          </a:r>
        </a:p>
        <a:p>
          <a:pPr algn="ctr" rtl="0">
            <a:defRPr sz="1000"/>
          </a:pPr>
          <a:r>
            <a:rPr lang="en-US" sz="1200" b="1" i="0" u="none" strike="noStrike" baseline="0">
              <a:solidFill>
                <a:srgbClr val="800000"/>
              </a:solidFill>
              <a:latin typeface="Arial Cyr"/>
              <a:cs typeface="Arial Cyr"/>
            </a:rPr>
            <a:t>do57</a:t>
          </a:r>
          <a:endParaRPr lang="en-US" sz="1200" b="0" i="0" u="none" strike="noStrike" baseline="0">
            <a:solidFill>
              <a:srgbClr val="800000"/>
            </a:solidFill>
            <a:latin typeface="Arial Cyr"/>
            <a:cs typeface="Arial Cyr"/>
          </a:endParaRPr>
        </a:p>
        <a:p>
          <a:pPr algn="ctr" rtl="0">
            <a:defRPr sz="1000"/>
          </a:pPr>
          <a:endParaRPr lang="en-US" sz="1200" b="0" i="0" u="none" strike="noStrike" baseline="0">
            <a:solidFill>
              <a:srgbClr val="800000"/>
            </a:solidFill>
            <a:latin typeface="Arial Cyr"/>
            <a:cs typeface="Arial Cyr"/>
          </a:endParaRPr>
        </a:p>
      </xdr:txBody>
    </xdr:sp>
    <xdr:clientData/>
  </xdr:twoCellAnchor>
  <xdr:twoCellAnchor>
    <xdr:from>
      <xdr:col>53</xdr:col>
      <xdr:colOff>393988</xdr:colOff>
      <xdr:row>45</xdr:row>
      <xdr:rowOff>200025</xdr:rowOff>
    </xdr:from>
    <xdr:to>
      <xdr:col>57</xdr:col>
      <xdr:colOff>48543</xdr:colOff>
      <xdr:row>47</xdr:row>
      <xdr:rowOff>104775</xdr:rowOff>
    </xdr:to>
    <xdr:sp macro="" textlink="">
      <xdr:nvSpPr>
        <xdr:cNvPr id="27" name="Text Box 305">
          <a:extLst>
            <a:ext uri="{FF2B5EF4-FFF2-40B4-BE49-F238E27FC236}">
              <a16:creationId xmlns="" xmlns:a16="http://schemas.microsoft.com/office/drawing/2014/main" id="{00000000-0008-0000-0400-00001B000000}"/>
            </a:ext>
          </a:extLst>
        </xdr:cNvPr>
        <xdr:cNvSpPr txBox="1">
          <a:spLocks noChangeArrowheads="1"/>
        </xdr:cNvSpPr>
      </xdr:nvSpPr>
      <xdr:spPr bwMode="auto">
        <a:xfrm>
          <a:off x="20821650" y="8782050"/>
          <a:ext cx="1438275" cy="666750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n-US" sz="1200" b="1" i="0" u="none" strike="noStrike" baseline="0">
              <a:solidFill>
                <a:srgbClr val="800000"/>
              </a:solidFill>
              <a:latin typeface="Arial Cyr"/>
              <a:cs typeface="Arial Cyr"/>
            </a:rPr>
            <a:t>2d 219</a:t>
          </a:r>
        </a:p>
        <a:p>
          <a:pPr algn="ctr" rtl="0">
            <a:defRPr sz="1000"/>
          </a:pPr>
          <a:r>
            <a:rPr lang="en-US" sz="1200" b="1" i="0" u="none" strike="noStrike" baseline="0">
              <a:solidFill>
                <a:srgbClr val="800000"/>
              </a:solidFill>
              <a:latin typeface="Arial Cyr"/>
              <a:cs typeface="Arial Cyr"/>
            </a:rPr>
            <a:t>d</a:t>
          </a:r>
          <a:r>
            <a:rPr lang="ru-RU" sz="1200" b="1" i="0" u="none" strike="noStrike" baseline="0">
              <a:solidFill>
                <a:srgbClr val="800000"/>
              </a:solidFill>
              <a:latin typeface="Arial Cyr"/>
              <a:cs typeface="Arial Cyr"/>
            </a:rPr>
            <a:t>п108</a:t>
          </a:r>
        </a:p>
        <a:p>
          <a:pPr algn="ctr" rtl="0">
            <a:defRPr sz="1000"/>
          </a:pPr>
          <a:r>
            <a:rPr lang="en-US" sz="1200" b="1" i="0" u="none" strike="noStrike" baseline="0">
              <a:solidFill>
                <a:srgbClr val="800000"/>
              </a:solidFill>
              <a:latin typeface="Arial Cyr"/>
              <a:cs typeface="Arial Cyr"/>
            </a:rPr>
            <a:t>do57</a:t>
          </a:r>
          <a:endParaRPr lang="en-US" sz="1200" b="0" i="0" u="none" strike="noStrike" baseline="0">
            <a:solidFill>
              <a:srgbClr val="800000"/>
            </a:solidFill>
            <a:latin typeface="Arial Cyr"/>
            <a:cs typeface="Arial Cyr"/>
          </a:endParaRPr>
        </a:p>
        <a:p>
          <a:pPr algn="ctr" rtl="0">
            <a:defRPr sz="1000"/>
          </a:pPr>
          <a:endParaRPr lang="en-US" sz="1200" b="0" i="0" u="none" strike="noStrike" baseline="0">
            <a:solidFill>
              <a:srgbClr val="800000"/>
            </a:solidFill>
            <a:latin typeface="Arial Cyr"/>
            <a:cs typeface="Arial Cyr"/>
          </a:endParaRPr>
        </a:p>
      </xdr:txBody>
    </xdr:sp>
    <xdr:clientData/>
  </xdr:twoCellAnchor>
  <xdr:twoCellAnchor>
    <xdr:from>
      <xdr:col>47</xdr:col>
      <xdr:colOff>238125</xdr:colOff>
      <xdr:row>49</xdr:row>
      <xdr:rowOff>133350</xdr:rowOff>
    </xdr:from>
    <xdr:to>
      <xdr:col>50</xdr:col>
      <xdr:colOff>333375</xdr:colOff>
      <xdr:row>51</xdr:row>
      <xdr:rowOff>266700</xdr:rowOff>
    </xdr:to>
    <xdr:sp macro="" textlink="">
      <xdr:nvSpPr>
        <xdr:cNvPr id="4462" name="Text Box 309">
          <a:extLst>
            <a:ext uri="{FF2B5EF4-FFF2-40B4-BE49-F238E27FC236}">
              <a16:creationId xmlns="" xmlns:a16="http://schemas.microsoft.com/office/drawing/2014/main" id="{00000000-0008-0000-0400-00006E110000}"/>
            </a:ext>
          </a:extLst>
        </xdr:cNvPr>
        <xdr:cNvSpPr txBox="1">
          <a:spLocks noChangeArrowheads="1"/>
        </xdr:cNvSpPr>
      </xdr:nvSpPr>
      <xdr:spPr bwMode="auto">
        <a:xfrm>
          <a:off x="25755600" y="18802350"/>
          <a:ext cx="1438275" cy="895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n-US" sz="1200" b="1" i="0" u="none" strike="noStrike" baseline="0">
              <a:solidFill>
                <a:srgbClr val="800000"/>
              </a:solidFill>
              <a:latin typeface="Arial Cyr"/>
              <a:cs typeface="Arial Cyr"/>
            </a:rPr>
            <a:t>2d108</a:t>
          </a:r>
        </a:p>
        <a:p>
          <a:pPr algn="ctr" rtl="0">
            <a:defRPr sz="1000"/>
          </a:pPr>
          <a:r>
            <a:rPr lang="en-US" sz="1200" b="1" i="0" u="none" strike="noStrike" baseline="0">
              <a:solidFill>
                <a:srgbClr val="800000"/>
              </a:solidFill>
              <a:latin typeface="Arial Cyr"/>
              <a:cs typeface="Arial Cyr"/>
            </a:rPr>
            <a:t>d</a:t>
          </a:r>
          <a:r>
            <a:rPr lang="ru-RU" sz="1200" b="1" i="0" u="none" strike="noStrike" baseline="0">
              <a:solidFill>
                <a:srgbClr val="800000"/>
              </a:solidFill>
              <a:latin typeface="Arial Cyr"/>
              <a:cs typeface="Arial Cyr"/>
            </a:rPr>
            <a:t>п89</a:t>
          </a:r>
        </a:p>
        <a:p>
          <a:pPr algn="ctr" rtl="0">
            <a:defRPr sz="1000"/>
          </a:pPr>
          <a:r>
            <a:rPr lang="en-US" sz="1200" b="1" i="0" u="none" strike="noStrike" baseline="0">
              <a:solidFill>
                <a:srgbClr val="800000"/>
              </a:solidFill>
              <a:latin typeface="Arial Cyr"/>
              <a:cs typeface="Arial Cyr"/>
            </a:rPr>
            <a:t>do57</a:t>
          </a:r>
          <a:endParaRPr lang="en-US" sz="1200" b="0" i="0" u="none" strike="noStrike" baseline="0">
            <a:solidFill>
              <a:srgbClr val="000000"/>
            </a:solidFill>
            <a:latin typeface="Arial Cyr"/>
            <a:cs typeface="Arial Cyr"/>
          </a:endParaRPr>
        </a:p>
        <a:p>
          <a:pPr algn="ctr" rtl="0">
            <a:defRPr sz="1000"/>
          </a:pPr>
          <a:endParaRPr lang="en-US" sz="1200" b="0" i="0" u="none" strike="noStrike" baseline="0">
            <a:solidFill>
              <a:srgbClr val="000000"/>
            </a:solidFill>
            <a:latin typeface="Arial Cyr"/>
            <a:cs typeface="Arial Cyr"/>
          </a:endParaRPr>
        </a:p>
      </xdr:txBody>
    </xdr:sp>
    <xdr:clientData/>
  </xdr:twoCellAnchor>
  <xdr:twoCellAnchor>
    <xdr:from>
      <xdr:col>58</xdr:col>
      <xdr:colOff>285750</xdr:colOff>
      <xdr:row>51</xdr:row>
      <xdr:rowOff>219075</xdr:rowOff>
    </xdr:from>
    <xdr:to>
      <xdr:col>61</xdr:col>
      <xdr:colOff>381000</xdr:colOff>
      <xdr:row>53</xdr:row>
      <xdr:rowOff>123825</xdr:rowOff>
    </xdr:to>
    <xdr:sp macro="" textlink="">
      <xdr:nvSpPr>
        <xdr:cNvPr id="4463" name="Text Box 316">
          <a:extLst>
            <a:ext uri="{FF2B5EF4-FFF2-40B4-BE49-F238E27FC236}">
              <a16:creationId xmlns="" xmlns:a16="http://schemas.microsoft.com/office/drawing/2014/main" id="{00000000-0008-0000-0400-00006F110000}"/>
            </a:ext>
          </a:extLst>
        </xdr:cNvPr>
        <xdr:cNvSpPr txBox="1">
          <a:spLocks noChangeArrowheads="1"/>
        </xdr:cNvSpPr>
      </xdr:nvSpPr>
      <xdr:spPr bwMode="auto">
        <a:xfrm>
          <a:off x="30727650" y="19650075"/>
          <a:ext cx="1438275" cy="666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n-US" sz="1200" b="1" i="0" u="none" strike="noStrike" baseline="0">
              <a:solidFill>
                <a:srgbClr val="800000"/>
              </a:solidFill>
              <a:latin typeface="Arial Cyr"/>
              <a:cs typeface="Arial Cyr"/>
            </a:rPr>
            <a:t>2d108</a:t>
          </a:r>
        </a:p>
        <a:p>
          <a:pPr algn="ctr" rtl="0">
            <a:defRPr sz="1000"/>
          </a:pPr>
          <a:r>
            <a:rPr lang="en-US" sz="1200" b="1" i="0" u="none" strike="noStrike" baseline="0">
              <a:solidFill>
                <a:srgbClr val="800000"/>
              </a:solidFill>
              <a:latin typeface="Arial Cyr"/>
              <a:cs typeface="Arial Cyr"/>
            </a:rPr>
            <a:t>d</a:t>
          </a:r>
          <a:r>
            <a:rPr lang="ru-RU" sz="1200" b="1" i="0" u="none" strike="noStrike" baseline="0">
              <a:solidFill>
                <a:srgbClr val="800000"/>
              </a:solidFill>
              <a:latin typeface="Arial Cyr"/>
              <a:cs typeface="Arial Cyr"/>
            </a:rPr>
            <a:t>п57</a:t>
          </a:r>
        </a:p>
        <a:p>
          <a:pPr algn="ctr" rtl="0">
            <a:defRPr sz="1000"/>
          </a:pPr>
          <a:r>
            <a:rPr lang="en-US" sz="1200" b="1" i="0" u="none" strike="noStrike" baseline="0">
              <a:solidFill>
                <a:srgbClr val="800000"/>
              </a:solidFill>
              <a:latin typeface="Arial Cyr"/>
              <a:cs typeface="Arial Cyr"/>
            </a:rPr>
            <a:t>do57</a:t>
          </a:r>
          <a:endParaRPr lang="en-US" sz="1200" b="0" i="0" u="none" strike="noStrike" baseline="0">
            <a:solidFill>
              <a:srgbClr val="000000"/>
            </a:solidFill>
            <a:latin typeface="Arial Cyr"/>
            <a:cs typeface="Arial Cyr"/>
          </a:endParaRPr>
        </a:p>
        <a:p>
          <a:pPr algn="ctr" rtl="0">
            <a:defRPr sz="1000"/>
          </a:pPr>
          <a:endParaRPr lang="en-US" sz="1200" b="0" i="0" u="none" strike="noStrike" baseline="0">
            <a:solidFill>
              <a:srgbClr val="000000"/>
            </a:solidFill>
            <a:latin typeface="Arial Cyr"/>
            <a:cs typeface="Arial Cyr"/>
          </a:endParaRPr>
        </a:p>
      </xdr:txBody>
    </xdr:sp>
    <xdr:clientData/>
  </xdr:twoCellAnchor>
  <xdr:twoCellAnchor>
    <xdr:from>
      <xdr:col>67</xdr:col>
      <xdr:colOff>71870</xdr:colOff>
      <xdr:row>47</xdr:row>
      <xdr:rowOff>171450</xdr:rowOff>
    </xdr:from>
    <xdr:to>
      <xdr:col>70</xdr:col>
      <xdr:colOff>176698</xdr:colOff>
      <xdr:row>49</xdr:row>
      <xdr:rowOff>76200</xdr:rowOff>
    </xdr:to>
    <xdr:sp macro="" textlink="">
      <xdr:nvSpPr>
        <xdr:cNvPr id="28" name="Text Box 305">
          <a:extLst>
            <a:ext uri="{FF2B5EF4-FFF2-40B4-BE49-F238E27FC236}">
              <a16:creationId xmlns="" xmlns:a16="http://schemas.microsoft.com/office/drawing/2014/main" id="{00000000-0008-0000-0400-00001C000000}"/>
            </a:ext>
          </a:extLst>
        </xdr:cNvPr>
        <xdr:cNvSpPr txBox="1">
          <a:spLocks noChangeArrowheads="1"/>
        </xdr:cNvSpPr>
      </xdr:nvSpPr>
      <xdr:spPr bwMode="auto">
        <a:xfrm>
          <a:off x="20821650" y="8782050"/>
          <a:ext cx="1438275" cy="666750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n-US" sz="1200" b="1" i="0" u="none" strike="noStrike" baseline="0">
              <a:solidFill>
                <a:srgbClr val="800000"/>
              </a:solidFill>
              <a:latin typeface="Arial Cyr"/>
              <a:cs typeface="Arial Cyr"/>
            </a:rPr>
            <a:t>2d 219</a:t>
          </a:r>
        </a:p>
        <a:p>
          <a:pPr algn="ctr" rtl="0">
            <a:defRPr sz="1000"/>
          </a:pPr>
          <a:r>
            <a:rPr lang="en-US" sz="1200" b="1" i="0" u="none" strike="noStrike" baseline="0">
              <a:solidFill>
                <a:srgbClr val="800000"/>
              </a:solidFill>
              <a:latin typeface="Arial Cyr"/>
              <a:cs typeface="Arial Cyr"/>
            </a:rPr>
            <a:t>d</a:t>
          </a:r>
          <a:r>
            <a:rPr lang="ru-RU" sz="1200" b="1" i="0" u="none" strike="noStrike" baseline="0">
              <a:solidFill>
                <a:srgbClr val="800000"/>
              </a:solidFill>
              <a:latin typeface="Arial Cyr"/>
              <a:cs typeface="Arial Cyr"/>
            </a:rPr>
            <a:t>п108</a:t>
          </a:r>
        </a:p>
        <a:p>
          <a:pPr algn="ctr" rtl="0">
            <a:defRPr sz="1000"/>
          </a:pPr>
          <a:r>
            <a:rPr lang="en-US" sz="1200" b="1" i="0" u="none" strike="noStrike" baseline="0">
              <a:solidFill>
                <a:srgbClr val="800000"/>
              </a:solidFill>
              <a:latin typeface="Arial Cyr"/>
              <a:cs typeface="Arial Cyr"/>
            </a:rPr>
            <a:t>do108</a:t>
          </a:r>
          <a:endParaRPr lang="en-US" sz="1200" b="0" i="0" u="none" strike="noStrike" baseline="0">
            <a:solidFill>
              <a:srgbClr val="800000"/>
            </a:solidFill>
            <a:latin typeface="Arial Cyr"/>
            <a:cs typeface="Arial Cyr"/>
          </a:endParaRPr>
        </a:p>
        <a:p>
          <a:pPr algn="ctr" rtl="0">
            <a:defRPr sz="1000"/>
          </a:pPr>
          <a:endParaRPr lang="en-US" sz="1200" b="0" i="0" u="none" strike="noStrike" baseline="0">
            <a:solidFill>
              <a:srgbClr val="800000"/>
            </a:solidFill>
            <a:latin typeface="Arial Cyr"/>
            <a:cs typeface="Arial Cyr"/>
          </a:endParaRPr>
        </a:p>
      </xdr:txBody>
    </xdr:sp>
    <xdr:clientData/>
  </xdr:twoCellAnchor>
  <xdr:twoCellAnchor>
    <xdr:from>
      <xdr:col>68</xdr:col>
      <xdr:colOff>419100</xdr:colOff>
      <xdr:row>51</xdr:row>
      <xdr:rowOff>180975</xdr:rowOff>
    </xdr:from>
    <xdr:to>
      <xdr:col>72</xdr:col>
      <xdr:colOff>66675</xdr:colOff>
      <xdr:row>53</xdr:row>
      <xdr:rowOff>85725</xdr:rowOff>
    </xdr:to>
    <xdr:sp macro="" textlink="">
      <xdr:nvSpPr>
        <xdr:cNvPr id="4465" name="Text Box 316">
          <a:extLst>
            <a:ext uri="{FF2B5EF4-FFF2-40B4-BE49-F238E27FC236}">
              <a16:creationId xmlns="" xmlns:a16="http://schemas.microsoft.com/office/drawing/2014/main" id="{00000000-0008-0000-0400-000071110000}"/>
            </a:ext>
          </a:extLst>
        </xdr:cNvPr>
        <xdr:cNvSpPr txBox="1">
          <a:spLocks noChangeArrowheads="1"/>
        </xdr:cNvSpPr>
      </xdr:nvSpPr>
      <xdr:spPr bwMode="auto">
        <a:xfrm>
          <a:off x="35337750" y="19611975"/>
          <a:ext cx="1438275" cy="666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n-US" sz="1200" b="1" i="0" u="none" strike="noStrike" baseline="0">
              <a:solidFill>
                <a:srgbClr val="800000"/>
              </a:solidFill>
              <a:latin typeface="Arial Cyr"/>
              <a:cs typeface="Arial Cyr"/>
            </a:rPr>
            <a:t>2d108</a:t>
          </a:r>
        </a:p>
        <a:p>
          <a:pPr algn="ctr" rtl="0">
            <a:defRPr sz="1000"/>
          </a:pPr>
          <a:r>
            <a:rPr lang="en-US" sz="1200" b="1" i="0" u="none" strike="noStrike" baseline="0">
              <a:solidFill>
                <a:srgbClr val="800000"/>
              </a:solidFill>
              <a:latin typeface="Arial Cyr"/>
              <a:cs typeface="Arial Cyr"/>
            </a:rPr>
            <a:t>d</a:t>
          </a:r>
          <a:r>
            <a:rPr lang="ru-RU" sz="1200" b="1" i="0" u="none" strike="noStrike" baseline="0">
              <a:solidFill>
                <a:srgbClr val="800000"/>
              </a:solidFill>
              <a:latin typeface="Arial Cyr"/>
              <a:cs typeface="Arial Cyr"/>
            </a:rPr>
            <a:t>п57</a:t>
          </a:r>
        </a:p>
        <a:p>
          <a:pPr algn="ctr" rtl="0">
            <a:defRPr sz="1000"/>
          </a:pPr>
          <a:r>
            <a:rPr lang="en-US" sz="1200" b="1" i="0" u="none" strike="noStrike" baseline="0">
              <a:solidFill>
                <a:srgbClr val="800000"/>
              </a:solidFill>
              <a:latin typeface="Arial Cyr"/>
              <a:cs typeface="Arial Cyr"/>
            </a:rPr>
            <a:t>do40</a:t>
          </a:r>
          <a:endParaRPr lang="en-US" sz="1200" b="0" i="0" u="none" strike="noStrike" baseline="0">
            <a:solidFill>
              <a:srgbClr val="000000"/>
            </a:solidFill>
            <a:latin typeface="Arial Cyr"/>
            <a:cs typeface="Arial Cyr"/>
          </a:endParaRPr>
        </a:p>
        <a:p>
          <a:pPr algn="ctr" rtl="0">
            <a:defRPr sz="1000"/>
          </a:pPr>
          <a:endParaRPr lang="en-US" sz="1200" b="0" i="0" u="none" strike="noStrike" baseline="0">
            <a:solidFill>
              <a:srgbClr val="000000"/>
            </a:solidFill>
            <a:latin typeface="Arial Cyr"/>
            <a:cs typeface="Arial Cyr"/>
          </a:endParaRPr>
        </a:p>
      </xdr:txBody>
    </xdr:sp>
    <xdr:clientData/>
  </xdr:twoCellAnchor>
  <xdr:twoCellAnchor>
    <xdr:from>
      <xdr:col>75</xdr:col>
      <xdr:colOff>438150</xdr:colOff>
      <xdr:row>51</xdr:row>
      <xdr:rowOff>171450</xdr:rowOff>
    </xdr:from>
    <xdr:to>
      <xdr:col>79</xdr:col>
      <xdr:colOff>85725</xdr:colOff>
      <xdr:row>53</xdr:row>
      <xdr:rowOff>76200</xdr:rowOff>
    </xdr:to>
    <xdr:sp macro="" textlink="">
      <xdr:nvSpPr>
        <xdr:cNvPr id="4467" name="Text Box 316">
          <a:extLst>
            <a:ext uri="{FF2B5EF4-FFF2-40B4-BE49-F238E27FC236}">
              <a16:creationId xmlns="" xmlns:a16="http://schemas.microsoft.com/office/drawing/2014/main" id="{00000000-0008-0000-0400-000073110000}"/>
            </a:ext>
          </a:extLst>
        </xdr:cNvPr>
        <xdr:cNvSpPr txBox="1">
          <a:spLocks noChangeArrowheads="1"/>
        </xdr:cNvSpPr>
      </xdr:nvSpPr>
      <xdr:spPr bwMode="auto">
        <a:xfrm>
          <a:off x="38490525" y="19602450"/>
          <a:ext cx="1438275" cy="666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n-US" sz="1200" b="1" i="0" u="none" strike="noStrike" baseline="0">
              <a:solidFill>
                <a:srgbClr val="800000"/>
              </a:solidFill>
              <a:latin typeface="Arial Cyr"/>
              <a:cs typeface="Arial Cyr"/>
            </a:rPr>
            <a:t>2d108</a:t>
          </a:r>
        </a:p>
        <a:p>
          <a:pPr algn="ctr" rtl="0">
            <a:defRPr sz="1000"/>
          </a:pPr>
          <a:r>
            <a:rPr lang="en-US" sz="1200" b="1" i="0" u="none" strike="noStrike" baseline="0">
              <a:solidFill>
                <a:srgbClr val="800000"/>
              </a:solidFill>
              <a:latin typeface="Arial Cyr"/>
              <a:cs typeface="Arial Cyr"/>
            </a:rPr>
            <a:t>d</a:t>
          </a:r>
          <a:r>
            <a:rPr lang="ru-RU" sz="1200" b="1" i="0" u="none" strike="noStrike" baseline="0">
              <a:solidFill>
                <a:srgbClr val="800000"/>
              </a:solidFill>
              <a:latin typeface="Arial Cyr"/>
              <a:cs typeface="Arial Cyr"/>
            </a:rPr>
            <a:t>п57</a:t>
          </a:r>
        </a:p>
        <a:p>
          <a:pPr algn="ctr" rtl="0">
            <a:defRPr sz="1000"/>
          </a:pPr>
          <a:r>
            <a:rPr lang="en-US" sz="1200" b="1" i="0" u="none" strike="noStrike" baseline="0">
              <a:solidFill>
                <a:srgbClr val="800000"/>
              </a:solidFill>
              <a:latin typeface="Arial Cyr"/>
              <a:cs typeface="Arial Cyr"/>
            </a:rPr>
            <a:t>do40</a:t>
          </a:r>
          <a:endParaRPr lang="en-US" sz="1200" b="0" i="0" u="none" strike="noStrike" baseline="0">
            <a:solidFill>
              <a:srgbClr val="000000"/>
            </a:solidFill>
            <a:latin typeface="Arial Cyr"/>
            <a:cs typeface="Arial Cyr"/>
          </a:endParaRPr>
        </a:p>
        <a:p>
          <a:pPr algn="ctr" rtl="0">
            <a:defRPr sz="1000"/>
          </a:pPr>
          <a:endParaRPr lang="en-US" sz="1200" b="0" i="0" u="none" strike="noStrike" baseline="0">
            <a:solidFill>
              <a:srgbClr val="000000"/>
            </a:solidFill>
            <a:latin typeface="Arial Cyr"/>
            <a:cs typeface="Arial Cyr"/>
          </a:endParaRPr>
        </a:p>
      </xdr:txBody>
    </xdr:sp>
    <xdr:clientData/>
  </xdr:twoCellAnchor>
  <xdr:twoCellAnchor>
    <xdr:from>
      <xdr:col>81</xdr:col>
      <xdr:colOff>428625</xdr:colOff>
      <xdr:row>50</xdr:row>
      <xdr:rowOff>171450</xdr:rowOff>
    </xdr:from>
    <xdr:to>
      <xdr:col>85</xdr:col>
      <xdr:colOff>76200</xdr:colOff>
      <xdr:row>52</xdr:row>
      <xdr:rowOff>76200</xdr:rowOff>
    </xdr:to>
    <xdr:sp macro="" textlink="">
      <xdr:nvSpPr>
        <xdr:cNvPr id="4468" name="Text Box 316">
          <a:extLst>
            <a:ext uri="{FF2B5EF4-FFF2-40B4-BE49-F238E27FC236}">
              <a16:creationId xmlns="" xmlns:a16="http://schemas.microsoft.com/office/drawing/2014/main" id="{00000000-0008-0000-0400-000074110000}"/>
            </a:ext>
          </a:extLst>
        </xdr:cNvPr>
        <xdr:cNvSpPr txBox="1">
          <a:spLocks noChangeArrowheads="1"/>
        </xdr:cNvSpPr>
      </xdr:nvSpPr>
      <xdr:spPr bwMode="auto">
        <a:xfrm>
          <a:off x="41167050" y="19221450"/>
          <a:ext cx="1438275" cy="666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n-US" sz="1200" b="1" i="0" u="none" strike="noStrike" baseline="0">
              <a:solidFill>
                <a:srgbClr val="800000"/>
              </a:solidFill>
              <a:latin typeface="Arial Cyr"/>
              <a:cs typeface="Arial Cyr"/>
            </a:rPr>
            <a:t>2d</a:t>
          </a:r>
          <a:r>
            <a:rPr lang="ru-RU" sz="1200" b="1" i="0" u="none" strike="noStrike" baseline="0">
              <a:solidFill>
                <a:srgbClr val="800000"/>
              </a:solidFill>
              <a:latin typeface="Arial Cyr"/>
              <a:cs typeface="Arial Cyr"/>
            </a:rPr>
            <a:t>90</a:t>
          </a:r>
          <a:endParaRPr lang="en-US" sz="1200" b="1" i="0" u="none" strike="noStrike" baseline="0">
            <a:solidFill>
              <a:srgbClr val="800000"/>
            </a:solidFill>
            <a:latin typeface="Arial Cyr"/>
            <a:cs typeface="Arial Cyr"/>
          </a:endParaRPr>
        </a:p>
        <a:p>
          <a:pPr algn="ctr" rtl="0">
            <a:defRPr sz="1000"/>
          </a:pPr>
          <a:r>
            <a:rPr lang="en-US" sz="1200" b="1" i="0" u="none" strike="noStrike" baseline="0">
              <a:solidFill>
                <a:srgbClr val="800000"/>
              </a:solidFill>
              <a:latin typeface="Arial Cyr"/>
              <a:cs typeface="Arial Cyr"/>
            </a:rPr>
            <a:t>d</a:t>
          </a:r>
          <a:r>
            <a:rPr lang="ru-RU" sz="1200" b="1" i="0" u="none" strike="noStrike" baseline="0">
              <a:solidFill>
                <a:srgbClr val="800000"/>
              </a:solidFill>
              <a:latin typeface="Arial Cyr"/>
              <a:cs typeface="Arial Cyr"/>
            </a:rPr>
            <a:t>п57</a:t>
          </a:r>
        </a:p>
        <a:p>
          <a:pPr algn="ctr" rtl="0">
            <a:defRPr sz="1000"/>
          </a:pPr>
          <a:r>
            <a:rPr lang="en-US" sz="1200" b="1" i="0" u="none" strike="noStrike" baseline="0">
              <a:solidFill>
                <a:srgbClr val="800000"/>
              </a:solidFill>
              <a:latin typeface="Arial Cyr"/>
              <a:cs typeface="Arial Cyr"/>
            </a:rPr>
            <a:t>do57</a:t>
          </a:r>
          <a:endParaRPr lang="en-US" sz="1200" b="0" i="0" u="none" strike="noStrike" baseline="0">
            <a:solidFill>
              <a:srgbClr val="000000"/>
            </a:solidFill>
            <a:latin typeface="Arial Cyr"/>
            <a:cs typeface="Arial Cyr"/>
          </a:endParaRPr>
        </a:p>
        <a:p>
          <a:pPr algn="ctr" rtl="0">
            <a:defRPr sz="1000"/>
          </a:pPr>
          <a:endParaRPr lang="en-US" sz="1200" b="0" i="0" u="none" strike="noStrike" baseline="0">
            <a:solidFill>
              <a:srgbClr val="000000"/>
            </a:solidFill>
            <a:latin typeface="Arial Cyr"/>
            <a:cs typeface="Arial Cyr"/>
          </a:endParaRPr>
        </a:p>
      </xdr:txBody>
    </xdr:sp>
    <xdr:clientData/>
  </xdr:twoCellAnchor>
  <xdr:twoCellAnchor>
    <xdr:from>
      <xdr:col>76</xdr:col>
      <xdr:colOff>296140</xdr:colOff>
      <xdr:row>44</xdr:row>
      <xdr:rowOff>57150</xdr:rowOff>
    </xdr:from>
    <xdr:to>
      <xdr:col>80</xdr:col>
      <xdr:colOff>29493</xdr:colOff>
      <xdr:row>45</xdr:row>
      <xdr:rowOff>342900</xdr:rowOff>
    </xdr:to>
    <xdr:sp macro="" textlink="">
      <xdr:nvSpPr>
        <xdr:cNvPr id="29" name="Text Box 305">
          <a:extLst>
            <a:ext uri="{FF2B5EF4-FFF2-40B4-BE49-F238E27FC236}">
              <a16:creationId xmlns="" xmlns:a16="http://schemas.microsoft.com/office/drawing/2014/main" id="{00000000-0008-0000-0400-00001D000000}"/>
            </a:ext>
          </a:extLst>
        </xdr:cNvPr>
        <xdr:cNvSpPr txBox="1">
          <a:spLocks noChangeArrowheads="1"/>
        </xdr:cNvSpPr>
      </xdr:nvSpPr>
      <xdr:spPr bwMode="auto">
        <a:xfrm>
          <a:off x="37005490" y="16916400"/>
          <a:ext cx="1285928" cy="666750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n-US" sz="1200" b="1" i="0" u="none" strike="noStrike" baseline="0">
              <a:solidFill>
                <a:srgbClr val="800000"/>
              </a:solidFill>
              <a:latin typeface="Arial Cyr"/>
              <a:cs typeface="Arial Cyr"/>
            </a:rPr>
            <a:t>2d 159</a:t>
          </a:r>
        </a:p>
        <a:p>
          <a:pPr algn="ctr" rtl="0">
            <a:defRPr sz="1000"/>
          </a:pPr>
          <a:r>
            <a:rPr lang="en-US" sz="1200" b="1" i="0" u="none" strike="noStrike" baseline="0">
              <a:solidFill>
                <a:srgbClr val="800000"/>
              </a:solidFill>
              <a:latin typeface="Arial Cyr"/>
              <a:cs typeface="Arial Cyr"/>
            </a:rPr>
            <a:t>d</a:t>
          </a:r>
          <a:r>
            <a:rPr lang="ru-RU" sz="1200" b="1" i="0" u="none" strike="noStrike" baseline="0">
              <a:solidFill>
                <a:srgbClr val="800000"/>
              </a:solidFill>
              <a:latin typeface="Arial Cyr"/>
              <a:cs typeface="Arial Cyr"/>
            </a:rPr>
            <a:t>п108</a:t>
          </a:r>
        </a:p>
        <a:p>
          <a:pPr algn="ctr" rtl="0">
            <a:defRPr sz="1000"/>
          </a:pPr>
          <a:r>
            <a:rPr lang="en-US" sz="1200" b="1" i="0" u="none" strike="noStrike" baseline="0">
              <a:solidFill>
                <a:srgbClr val="800000"/>
              </a:solidFill>
              <a:latin typeface="Arial Cyr"/>
              <a:cs typeface="Arial Cyr"/>
            </a:rPr>
            <a:t>do108</a:t>
          </a:r>
          <a:endParaRPr lang="en-US" sz="1200" b="0" i="0" u="none" strike="noStrike" baseline="0">
            <a:solidFill>
              <a:srgbClr val="800000"/>
            </a:solidFill>
            <a:latin typeface="Arial Cyr"/>
            <a:cs typeface="Arial Cyr"/>
          </a:endParaRPr>
        </a:p>
        <a:p>
          <a:pPr algn="ctr" rtl="0">
            <a:defRPr sz="1000"/>
          </a:pPr>
          <a:endParaRPr lang="en-US" sz="1200" b="0" i="0" u="none" strike="noStrike" baseline="0">
            <a:solidFill>
              <a:srgbClr val="800000"/>
            </a:solidFill>
            <a:latin typeface="Arial Cyr"/>
            <a:cs typeface="Arial Cyr"/>
          </a:endParaRPr>
        </a:p>
      </xdr:txBody>
    </xdr:sp>
    <xdr:clientData/>
  </xdr:twoCellAnchor>
  <xdr:twoCellAnchor>
    <xdr:from>
      <xdr:col>84</xdr:col>
      <xdr:colOff>38101</xdr:colOff>
      <xdr:row>45</xdr:row>
      <xdr:rowOff>76199</xdr:rowOff>
    </xdr:from>
    <xdr:to>
      <xdr:col>85</xdr:col>
      <xdr:colOff>276225</xdr:colOff>
      <xdr:row>46</xdr:row>
      <xdr:rowOff>295274</xdr:rowOff>
    </xdr:to>
    <xdr:sp macro="" textlink="">
      <xdr:nvSpPr>
        <xdr:cNvPr id="30" name="Text Box 305">
          <a:extLst>
            <a:ext uri="{FF2B5EF4-FFF2-40B4-BE49-F238E27FC236}">
              <a16:creationId xmlns="" xmlns:a16="http://schemas.microsoft.com/office/drawing/2014/main" id="{00000000-0008-0000-0400-00001E000000}"/>
            </a:ext>
          </a:extLst>
        </xdr:cNvPr>
        <xdr:cNvSpPr txBox="1">
          <a:spLocks noChangeArrowheads="1"/>
        </xdr:cNvSpPr>
      </xdr:nvSpPr>
      <xdr:spPr bwMode="auto">
        <a:xfrm>
          <a:off x="39614476" y="17316449"/>
          <a:ext cx="685799" cy="600075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n-US" sz="1200" b="1" i="0" u="none" strike="noStrike" baseline="0">
              <a:solidFill>
                <a:srgbClr val="800000"/>
              </a:solidFill>
              <a:latin typeface="Arial Cyr"/>
              <a:cs typeface="Arial Cyr"/>
            </a:rPr>
            <a:t>2d 1</a:t>
          </a:r>
          <a:r>
            <a:rPr lang="ru-RU" sz="1200" b="1" i="0" u="none" strike="noStrike" baseline="0">
              <a:solidFill>
                <a:srgbClr val="800000"/>
              </a:solidFill>
              <a:latin typeface="Arial Cyr"/>
              <a:cs typeface="Arial Cyr"/>
            </a:rPr>
            <a:t>59</a:t>
          </a:r>
          <a:endParaRPr lang="en-US" sz="1200" b="1" i="0" u="none" strike="noStrike" baseline="0">
            <a:solidFill>
              <a:srgbClr val="800000"/>
            </a:solidFill>
            <a:latin typeface="Arial Cyr"/>
            <a:cs typeface="Arial Cyr"/>
          </a:endParaRPr>
        </a:p>
        <a:p>
          <a:pPr algn="ctr" rtl="0">
            <a:defRPr sz="1000"/>
          </a:pPr>
          <a:r>
            <a:rPr lang="en-US" sz="1200" b="1" i="0" u="none" strike="noStrike" baseline="0">
              <a:solidFill>
                <a:srgbClr val="800000"/>
              </a:solidFill>
              <a:latin typeface="Arial Cyr"/>
              <a:cs typeface="Arial Cyr"/>
            </a:rPr>
            <a:t>d</a:t>
          </a:r>
          <a:r>
            <a:rPr lang="ru-RU" sz="1200" b="1" i="0" u="none" strike="noStrike" baseline="0">
              <a:solidFill>
                <a:srgbClr val="800000"/>
              </a:solidFill>
              <a:latin typeface="Arial Cyr"/>
              <a:cs typeface="Arial Cyr"/>
            </a:rPr>
            <a:t>п108</a:t>
          </a:r>
        </a:p>
        <a:p>
          <a:pPr algn="ctr" rtl="0">
            <a:defRPr sz="1000"/>
          </a:pPr>
          <a:r>
            <a:rPr lang="en-US" sz="1200" b="1" i="0" u="none" strike="noStrike" baseline="0">
              <a:solidFill>
                <a:srgbClr val="800000"/>
              </a:solidFill>
              <a:latin typeface="Arial Cyr"/>
              <a:cs typeface="Arial Cyr"/>
            </a:rPr>
            <a:t>do</a:t>
          </a:r>
          <a:r>
            <a:rPr lang="ru-RU" sz="1200" b="1" i="0" u="none" strike="noStrike" baseline="0">
              <a:solidFill>
                <a:srgbClr val="800000"/>
              </a:solidFill>
              <a:latin typeface="Arial Cyr"/>
              <a:cs typeface="Arial Cyr"/>
            </a:rPr>
            <a:t>108</a:t>
          </a:r>
          <a:endParaRPr lang="en-US" sz="1200" b="0" i="0" u="none" strike="noStrike" baseline="0">
            <a:solidFill>
              <a:srgbClr val="800000"/>
            </a:solidFill>
            <a:latin typeface="Arial Cyr"/>
            <a:cs typeface="Arial Cyr"/>
          </a:endParaRPr>
        </a:p>
        <a:p>
          <a:pPr algn="ctr" rtl="0">
            <a:defRPr sz="1000"/>
          </a:pPr>
          <a:endParaRPr lang="en-US" sz="1200" b="0" i="0" u="none" strike="noStrike" baseline="0">
            <a:solidFill>
              <a:srgbClr val="800000"/>
            </a:solidFill>
            <a:latin typeface="Arial Cyr"/>
            <a:cs typeface="Arial Cyr"/>
          </a:endParaRPr>
        </a:p>
      </xdr:txBody>
    </xdr:sp>
    <xdr:clientData/>
  </xdr:twoCellAnchor>
  <xdr:twoCellAnchor>
    <xdr:from>
      <xdr:col>72</xdr:col>
      <xdr:colOff>430356</xdr:colOff>
      <xdr:row>43</xdr:row>
      <xdr:rowOff>314325</xdr:rowOff>
    </xdr:from>
    <xdr:to>
      <xdr:col>76</xdr:col>
      <xdr:colOff>84911</xdr:colOff>
      <xdr:row>45</xdr:row>
      <xdr:rowOff>219075</xdr:rowOff>
    </xdr:to>
    <xdr:sp macro="" textlink="">
      <xdr:nvSpPr>
        <xdr:cNvPr id="31" name="Text Box 305">
          <a:extLst>
            <a:ext uri="{FF2B5EF4-FFF2-40B4-BE49-F238E27FC236}">
              <a16:creationId xmlns="" xmlns:a16="http://schemas.microsoft.com/office/drawing/2014/main" id="{00000000-0008-0000-0400-00001F000000}"/>
            </a:ext>
          </a:extLst>
        </xdr:cNvPr>
        <xdr:cNvSpPr txBox="1">
          <a:spLocks noChangeArrowheads="1"/>
        </xdr:cNvSpPr>
      </xdr:nvSpPr>
      <xdr:spPr bwMode="auto">
        <a:xfrm>
          <a:off x="20821650" y="8782050"/>
          <a:ext cx="1438275" cy="666750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n-US" sz="1200" b="1" i="0" u="none" strike="noStrike" baseline="0">
              <a:solidFill>
                <a:srgbClr val="800000"/>
              </a:solidFill>
              <a:latin typeface="Arial Cyr"/>
              <a:cs typeface="Arial Cyr"/>
            </a:rPr>
            <a:t>2d 219</a:t>
          </a:r>
        </a:p>
        <a:p>
          <a:pPr algn="ctr" rtl="0">
            <a:defRPr sz="1000"/>
          </a:pPr>
          <a:r>
            <a:rPr lang="en-US" sz="1200" b="1" i="0" u="none" strike="noStrike" baseline="0">
              <a:solidFill>
                <a:srgbClr val="800000"/>
              </a:solidFill>
              <a:latin typeface="Arial Cyr"/>
              <a:cs typeface="Arial Cyr"/>
            </a:rPr>
            <a:t>d</a:t>
          </a:r>
          <a:r>
            <a:rPr lang="ru-RU" sz="1200" b="1" i="0" u="none" strike="noStrike" baseline="0">
              <a:solidFill>
                <a:srgbClr val="800000"/>
              </a:solidFill>
              <a:latin typeface="Arial Cyr"/>
              <a:cs typeface="Arial Cyr"/>
            </a:rPr>
            <a:t>п108</a:t>
          </a:r>
        </a:p>
        <a:p>
          <a:pPr algn="ctr" rtl="0">
            <a:defRPr sz="1000"/>
          </a:pPr>
          <a:r>
            <a:rPr lang="en-US" sz="1200" b="1" i="0" u="none" strike="noStrike" baseline="0">
              <a:solidFill>
                <a:srgbClr val="800000"/>
              </a:solidFill>
              <a:latin typeface="Arial Cyr"/>
              <a:cs typeface="Arial Cyr"/>
            </a:rPr>
            <a:t>do108</a:t>
          </a:r>
          <a:endParaRPr lang="en-US" sz="1200" b="0" i="0" u="none" strike="noStrike" baseline="0">
            <a:solidFill>
              <a:srgbClr val="800000"/>
            </a:solidFill>
            <a:latin typeface="Arial Cyr"/>
            <a:cs typeface="Arial Cyr"/>
          </a:endParaRPr>
        </a:p>
        <a:p>
          <a:pPr algn="ctr" rtl="0">
            <a:defRPr sz="1000"/>
          </a:pPr>
          <a:endParaRPr lang="en-US" sz="1200" b="0" i="0" u="none" strike="noStrike" baseline="0">
            <a:solidFill>
              <a:srgbClr val="800000"/>
            </a:solidFill>
            <a:latin typeface="Arial Cyr"/>
            <a:cs typeface="Arial Cyr"/>
          </a:endParaRPr>
        </a:p>
      </xdr:txBody>
    </xdr:sp>
    <xdr:clientData/>
  </xdr:twoCellAnchor>
  <xdr:twoCellAnchor>
    <xdr:from>
      <xdr:col>74</xdr:col>
      <xdr:colOff>161925</xdr:colOff>
      <xdr:row>45</xdr:row>
      <xdr:rowOff>257175</xdr:rowOff>
    </xdr:from>
    <xdr:to>
      <xdr:col>74</xdr:col>
      <xdr:colOff>295275</xdr:colOff>
      <xdr:row>47</xdr:row>
      <xdr:rowOff>47625</xdr:rowOff>
    </xdr:to>
    <xdr:sp macro="" textlink="">
      <xdr:nvSpPr>
        <xdr:cNvPr id="3" name="Line 376">
          <a:extLst>
            <a:ext uri="{FF2B5EF4-FFF2-40B4-BE49-F238E27FC236}">
              <a16:creationId xmlns="" xmlns:a16="http://schemas.microsoft.com/office/drawing/2014/main" id="{00000000-0008-0000-0400-000003000000}"/>
            </a:ext>
          </a:extLst>
        </xdr:cNvPr>
        <xdr:cNvSpPr>
          <a:spLocks noChangeShapeType="1"/>
        </xdr:cNvSpPr>
      </xdr:nvSpPr>
      <xdr:spPr bwMode="auto">
        <a:xfrm>
          <a:off x="37766625" y="17497425"/>
          <a:ext cx="133350" cy="5524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57</xdr:col>
      <xdr:colOff>193097</xdr:colOff>
      <xdr:row>43</xdr:row>
      <xdr:rowOff>257175</xdr:rowOff>
    </xdr:from>
    <xdr:to>
      <xdr:col>60</xdr:col>
      <xdr:colOff>297925</xdr:colOff>
      <xdr:row>45</xdr:row>
      <xdr:rowOff>161925</xdr:rowOff>
    </xdr:to>
    <xdr:sp macro="" textlink="">
      <xdr:nvSpPr>
        <xdr:cNvPr id="4417" name="Text Box 305">
          <a:extLst>
            <a:ext uri="{FF2B5EF4-FFF2-40B4-BE49-F238E27FC236}">
              <a16:creationId xmlns="" xmlns:a16="http://schemas.microsoft.com/office/drawing/2014/main" id="{00000000-0008-0000-0400-000041110000}"/>
            </a:ext>
          </a:extLst>
        </xdr:cNvPr>
        <xdr:cNvSpPr txBox="1">
          <a:spLocks noChangeArrowheads="1"/>
        </xdr:cNvSpPr>
      </xdr:nvSpPr>
      <xdr:spPr bwMode="auto">
        <a:xfrm>
          <a:off x="20821650" y="8782050"/>
          <a:ext cx="1438275" cy="666750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n-US" sz="1200" b="1" i="0" u="none" strike="noStrike" baseline="0">
              <a:solidFill>
                <a:srgbClr val="800000"/>
              </a:solidFill>
              <a:latin typeface="Arial Cyr"/>
              <a:cs typeface="Arial Cyr"/>
            </a:rPr>
            <a:t>2d 219</a:t>
          </a:r>
        </a:p>
        <a:p>
          <a:pPr algn="ctr" rtl="0">
            <a:defRPr sz="1000"/>
          </a:pPr>
          <a:r>
            <a:rPr lang="en-US" sz="1200" b="1" i="0" u="none" strike="noStrike" baseline="0">
              <a:solidFill>
                <a:srgbClr val="800000"/>
              </a:solidFill>
              <a:latin typeface="Arial Cyr"/>
              <a:cs typeface="Arial Cyr"/>
            </a:rPr>
            <a:t>d</a:t>
          </a:r>
          <a:r>
            <a:rPr lang="ru-RU" sz="1200" b="1" i="0" u="none" strike="noStrike" baseline="0">
              <a:solidFill>
                <a:srgbClr val="800000"/>
              </a:solidFill>
              <a:latin typeface="Arial Cyr"/>
              <a:cs typeface="Arial Cyr"/>
            </a:rPr>
            <a:t>п108</a:t>
          </a:r>
        </a:p>
        <a:p>
          <a:pPr algn="ctr" rtl="0">
            <a:defRPr sz="1000"/>
          </a:pPr>
          <a:r>
            <a:rPr lang="en-US" sz="1200" b="1" i="0" u="none" strike="noStrike" baseline="0">
              <a:solidFill>
                <a:srgbClr val="800000"/>
              </a:solidFill>
              <a:latin typeface="Arial Cyr"/>
              <a:cs typeface="Arial Cyr"/>
            </a:rPr>
            <a:t>do108</a:t>
          </a:r>
          <a:endParaRPr lang="en-US" sz="1200" b="0" i="0" u="none" strike="noStrike" baseline="0">
            <a:solidFill>
              <a:srgbClr val="800000"/>
            </a:solidFill>
            <a:latin typeface="Arial Cyr"/>
            <a:cs typeface="Arial Cyr"/>
          </a:endParaRPr>
        </a:p>
        <a:p>
          <a:pPr algn="ctr" rtl="0">
            <a:defRPr sz="1000"/>
          </a:pPr>
          <a:endParaRPr lang="en-US" sz="1200" b="0" i="0" u="none" strike="noStrike" baseline="0">
            <a:solidFill>
              <a:srgbClr val="800000"/>
            </a:solidFill>
            <a:latin typeface="Arial Cyr"/>
            <a:cs typeface="Arial Cyr"/>
          </a:endParaRPr>
        </a:p>
      </xdr:txBody>
    </xdr:sp>
    <xdr:clientData/>
  </xdr:twoCellAnchor>
  <xdr:twoCellAnchor>
    <xdr:from>
      <xdr:col>59</xdr:col>
      <xdr:colOff>104775</xdr:colOff>
      <xdr:row>45</xdr:row>
      <xdr:rowOff>219075</xdr:rowOff>
    </xdr:from>
    <xdr:to>
      <xdr:col>59</xdr:col>
      <xdr:colOff>371475</xdr:colOff>
      <xdr:row>47</xdr:row>
      <xdr:rowOff>104775</xdr:rowOff>
    </xdr:to>
    <xdr:sp macro="" textlink="">
      <xdr:nvSpPr>
        <xdr:cNvPr id="4458" name="Line 378">
          <a:extLst>
            <a:ext uri="{FF2B5EF4-FFF2-40B4-BE49-F238E27FC236}">
              <a16:creationId xmlns="" xmlns:a16="http://schemas.microsoft.com/office/drawing/2014/main" id="{00000000-0008-0000-0400-00006A110000}"/>
            </a:ext>
          </a:extLst>
        </xdr:cNvPr>
        <xdr:cNvSpPr>
          <a:spLocks noChangeShapeType="1"/>
        </xdr:cNvSpPr>
      </xdr:nvSpPr>
      <xdr:spPr bwMode="auto">
        <a:xfrm>
          <a:off x="30994350" y="17459325"/>
          <a:ext cx="266700" cy="6477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88</xdr:col>
      <xdr:colOff>9524</xdr:colOff>
      <xdr:row>45</xdr:row>
      <xdr:rowOff>247649</xdr:rowOff>
    </xdr:from>
    <xdr:to>
      <xdr:col>89</xdr:col>
      <xdr:colOff>371475</xdr:colOff>
      <xdr:row>47</xdr:row>
      <xdr:rowOff>0</xdr:rowOff>
    </xdr:to>
    <xdr:sp macro="" textlink="">
      <xdr:nvSpPr>
        <xdr:cNvPr id="4418" name="Text Box 305">
          <a:extLst>
            <a:ext uri="{FF2B5EF4-FFF2-40B4-BE49-F238E27FC236}">
              <a16:creationId xmlns="" xmlns:a16="http://schemas.microsoft.com/office/drawing/2014/main" id="{00000000-0008-0000-0400-000042110000}"/>
            </a:ext>
          </a:extLst>
        </xdr:cNvPr>
        <xdr:cNvSpPr txBox="1">
          <a:spLocks noChangeArrowheads="1"/>
        </xdr:cNvSpPr>
      </xdr:nvSpPr>
      <xdr:spPr bwMode="auto">
        <a:xfrm flipH="1">
          <a:off x="40947974" y="17487899"/>
          <a:ext cx="809626" cy="514351"/>
        </a:xfrm>
        <a:prstGeom prst="rect">
          <a:avLst/>
        </a:prstGeom>
        <a:noFill/>
        <a:ln>
          <a:noFill/>
        </a:ln>
      </xdr:spPr>
      <xdr:txBody>
        <a:bodyPr vertOverflow="overflow" horzOverflow="overflow" wrap="square" lIns="27432" tIns="18288" rIns="27432" bIns="0" anchor="t" upright="1"/>
        <a:lstStyle/>
        <a:p>
          <a:pPr algn="ctr" rtl="0">
            <a:defRPr sz="1000"/>
          </a:pPr>
          <a:r>
            <a:rPr lang="en-US" sz="1200" b="1" i="0" u="none" strike="noStrike" baseline="0">
              <a:solidFill>
                <a:srgbClr val="800000"/>
              </a:solidFill>
              <a:latin typeface="Arial Cyr"/>
              <a:cs typeface="Arial Cyr"/>
            </a:rPr>
            <a:t>2d 108</a:t>
          </a:r>
        </a:p>
        <a:p>
          <a:pPr algn="ctr" rtl="0">
            <a:defRPr sz="1000"/>
          </a:pPr>
          <a:r>
            <a:rPr lang="en-US" sz="1200" b="1" i="0" u="none" strike="noStrike" baseline="0">
              <a:solidFill>
                <a:srgbClr val="800000"/>
              </a:solidFill>
              <a:latin typeface="Arial Cyr"/>
              <a:cs typeface="Arial Cyr"/>
            </a:rPr>
            <a:t>d</a:t>
          </a:r>
          <a:r>
            <a:rPr lang="ru-RU" sz="1200" b="1" i="0" u="none" strike="noStrike" baseline="0">
              <a:solidFill>
                <a:srgbClr val="800000"/>
              </a:solidFill>
              <a:latin typeface="Arial Cyr"/>
              <a:cs typeface="Arial Cyr"/>
            </a:rPr>
            <a:t>п57</a:t>
          </a:r>
        </a:p>
        <a:p>
          <a:pPr algn="ctr" rtl="0">
            <a:defRPr sz="1000"/>
          </a:pPr>
          <a:r>
            <a:rPr lang="en-US" sz="1200" b="1" i="0" u="none" strike="noStrike" baseline="0">
              <a:solidFill>
                <a:srgbClr val="800000"/>
              </a:solidFill>
              <a:latin typeface="Arial Cyr"/>
              <a:cs typeface="Arial Cyr"/>
            </a:rPr>
            <a:t>do57</a:t>
          </a:r>
          <a:endParaRPr lang="en-US" sz="1200" b="0" i="0" u="none" strike="noStrike" baseline="0">
            <a:solidFill>
              <a:srgbClr val="800000"/>
            </a:solidFill>
            <a:latin typeface="Arial Cyr"/>
            <a:cs typeface="Arial Cyr"/>
          </a:endParaRPr>
        </a:p>
        <a:p>
          <a:pPr algn="ctr" rtl="0">
            <a:defRPr sz="1000"/>
          </a:pPr>
          <a:endParaRPr lang="en-US" sz="1200" b="0" i="0" u="none" strike="noStrike" baseline="0">
            <a:solidFill>
              <a:srgbClr val="800000"/>
            </a:solidFill>
            <a:latin typeface="Arial Cyr"/>
            <a:cs typeface="Arial Cyr"/>
          </a:endParaRPr>
        </a:p>
      </xdr:txBody>
    </xdr:sp>
    <xdr:clientData/>
  </xdr:twoCellAnchor>
  <xdr:twoCellAnchor>
    <xdr:from>
      <xdr:col>91</xdr:col>
      <xdr:colOff>228600</xdr:colOff>
      <xdr:row>49</xdr:row>
      <xdr:rowOff>66675</xdr:rowOff>
    </xdr:from>
    <xdr:to>
      <xdr:col>94</xdr:col>
      <xdr:colOff>323850</xdr:colOff>
      <xdr:row>50</xdr:row>
      <xdr:rowOff>352425</xdr:rowOff>
    </xdr:to>
    <xdr:sp macro="" textlink="">
      <xdr:nvSpPr>
        <xdr:cNvPr id="4419" name="Text Box 305">
          <a:extLst>
            <a:ext uri="{FF2B5EF4-FFF2-40B4-BE49-F238E27FC236}">
              <a16:creationId xmlns="" xmlns:a16="http://schemas.microsoft.com/office/drawing/2014/main" id="{00000000-0008-0000-0400-000043110000}"/>
            </a:ext>
          </a:extLst>
        </xdr:cNvPr>
        <xdr:cNvSpPr txBox="1">
          <a:spLocks noChangeArrowheads="1"/>
        </xdr:cNvSpPr>
      </xdr:nvSpPr>
      <xdr:spPr bwMode="auto">
        <a:xfrm>
          <a:off x="20821650" y="8782050"/>
          <a:ext cx="1438275" cy="666750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n-US" sz="1200" b="1" i="0" u="none" strike="noStrike" baseline="0">
              <a:solidFill>
                <a:srgbClr val="800000"/>
              </a:solidFill>
              <a:latin typeface="Arial Cyr"/>
              <a:cs typeface="Arial Cyr"/>
            </a:rPr>
            <a:t>2d 57</a:t>
          </a:r>
        </a:p>
        <a:p>
          <a:pPr algn="ctr" rtl="0">
            <a:defRPr sz="1000"/>
          </a:pPr>
          <a:r>
            <a:rPr lang="en-US" sz="1200" b="1" i="0" u="none" strike="noStrike" baseline="0">
              <a:solidFill>
                <a:srgbClr val="800000"/>
              </a:solidFill>
              <a:latin typeface="Arial Cyr"/>
              <a:cs typeface="Arial Cyr"/>
            </a:rPr>
            <a:t>d</a:t>
          </a:r>
          <a:r>
            <a:rPr lang="ru-RU" sz="1200" b="1" i="0" u="none" strike="noStrike" baseline="0">
              <a:solidFill>
                <a:srgbClr val="800000"/>
              </a:solidFill>
              <a:latin typeface="Arial Cyr"/>
              <a:cs typeface="Arial Cyr"/>
            </a:rPr>
            <a:t>п32</a:t>
          </a:r>
        </a:p>
        <a:p>
          <a:pPr algn="ctr" rtl="0">
            <a:defRPr sz="1000"/>
          </a:pPr>
          <a:r>
            <a:rPr lang="en-US" sz="1200" b="1" i="0" u="none" strike="noStrike" baseline="0">
              <a:solidFill>
                <a:srgbClr val="800000"/>
              </a:solidFill>
              <a:latin typeface="Arial Cyr"/>
              <a:cs typeface="Arial Cyr"/>
            </a:rPr>
            <a:t>do32</a:t>
          </a:r>
          <a:endParaRPr lang="en-US" sz="1200" b="0" i="0" u="none" strike="noStrike" baseline="0">
            <a:solidFill>
              <a:srgbClr val="800000"/>
            </a:solidFill>
            <a:latin typeface="Arial Cyr"/>
            <a:cs typeface="Arial Cyr"/>
          </a:endParaRPr>
        </a:p>
        <a:p>
          <a:pPr algn="ctr" rtl="0">
            <a:defRPr sz="1000"/>
          </a:pPr>
          <a:endParaRPr lang="en-US" sz="1200" b="0" i="0" u="none" strike="noStrike" baseline="0">
            <a:solidFill>
              <a:srgbClr val="800000"/>
            </a:solidFill>
            <a:latin typeface="Arial Cyr"/>
            <a:cs typeface="Arial Cyr"/>
          </a:endParaRPr>
        </a:p>
      </xdr:txBody>
    </xdr:sp>
    <xdr:clientData/>
  </xdr:twoCellAnchor>
  <xdr:twoCellAnchor>
    <xdr:from>
      <xdr:col>93</xdr:col>
      <xdr:colOff>180975</xdr:colOff>
      <xdr:row>50</xdr:row>
      <xdr:rowOff>219075</xdr:rowOff>
    </xdr:from>
    <xdr:to>
      <xdr:col>93</xdr:col>
      <xdr:colOff>285750</xdr:colOff>
      <xdr:row>53</xdr:row>
      <xdr:rowOff>133350</xdr:rowOff>
    </xdr:to>
    <xdr:sp macro="" textlink="">
      <xdr:nvSpPr>
        <xdr:cNvPr id="4461" name="Line 381">
          <a:extLst>
            <a:ext uri="{FF2B5EF4-FFF2-40B4-BE49-F238E27FC236}">
              <a16:creationId xmlns="" xmlns:a16="http://schemas.microsoft.com/office/drawing/2014/main" id="{00000000-0008-0000-0400-00006D110000}"/>
            </a:ext>
          </a:extLst>
        </xdr:cNvPr>
        <xdr:cNvSpPr>
          <a:spLocks noChangeShapeType="1"/>
        </xdr:cNvSpPr>
      </xdr:nvSpPr>
      <xdr:spPr bwMode="auto">
        <a:xfrm>
          <a:off x="43357800" y="19364325"/>
          <a:ext cx="104775" cy="1057275"/>
        </a:xfrm>
        <a:prstGeom prst="line">
          <a:avLst/>
        </a:prstGeom>
        <a:noFill/>
        <a:ln w="9525">
          <a:solidFill>
            <a:schemeClr val="tx1"/>
          </a:solidFill>
          <a:round/>
          <a:headEnd/>
          <a:tailEnd type="triangle" w="med" len="med"/>
        </a:ln>
      </xdr:spPr>
    </xdr:sp>
    <xdr:clientData/>
  </xdr:twoCellAnchor>
  <xdr:twoCellAnchor>
    <xdr:from>
      <xdr:col>91</xdr:col>
      <xdr:colOff>409575</xdr:colOff>
      <xdr:row>50</xdr:row>
      <xdr:rowOff>247650</xdr:rowOff>
    </xdr:from>
    <xdr:to>
      <xdr:col>92</xdr:col>
      <xdr:colOff>438150</xdr:colOff>
      <xdr:row>51</xdr:row>
      <xdr:rowOff>371475</xdr:rowOff>
    </xdr:to>
    <xdr:sp macro="" textlink="">
      <xdr:nvSpPr>
        <xdr:cNvPr id="4" name="Line 382">
          <a:extLst>
            <a:ext uri="{FF2B5EF4-FFF2-40B4-BE49-F238E27FC236}">
              <a16:creationId xmlns="" xmlns:a16="http://schemas.microsoft.com/office/drawing/2014/main" id="{00000000-0008-0000-0400-000004000000}"/>
            </a:ext>
          </a:extLst>
        </xdr:cNvPr>
        <xdr:cNvSpPr>
          <a:spLocks noChangeShapeType="1"/>
        </xdr:cNvSpPr>
      </xdr:nvSpPr>
      <xdr:spPr bwMode="auto">
        <a:xfrm flipH="1">
          <a:off x="45624750" y="19392900"/>
          <a:ext cx="476250" cy="5048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87</xdr:col>
      <xdr:colOff>238990</xdr:colOff>
      <xdr:row>55</xdr:row>
      <xdr:rowOff>133350</xdr:rowOff>
    </xdr:from>
    <xdr:to>
      <xdr:col>90</xdr:col>
      <xdr:colOff>343818</xdr:colOff>
      <xdr:row>57</xdr:row>
      <xdr:rowOff>38100</xdr:rowOff>
    </xdr:to>
    <xdr:sp macro="" textlink="">
      <xdr:nvSpPr>
        <xdr:cNvPr id="4422" name="Text Box 305">
          <a:extLst>
            <a:ext uri="{FF2B5EF4-FFF2-40B4-BE49-F238E27FC236}">
              <a16:creationId xmlns="" xmlns:a16="http://schemas.microsoft.com/office/drawing/2014/main" id="{00000000-0008-0000-0400-000046110000}"/>
            </a:ext>
          </a:extLst>
        </xdr:cNvPr>
        <xdr:cNvSpPr txBox="1">
          <a:spLocks noChangeArrowheads="1"/>
        </xdr:cNvSpPr>
      </xdr:nvSpPr>
      <xdr:spPr bwMode="auto">
        <a:xfrm>
          <a:off x="20821650" y="8782050"/>
          <a:ext cx="1438275" cy="666750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n-US" sz="1200" b="1" i="0" u="none" strike="noStrike" baseline="0">
              <a:solidFill>
                <a:srgbClr val="800000"/>
              </a:solidFill>
              <a:latin typeface="Arial Cyr"/>
              <a:cs typeface="Arial Cyr"/>
            </a:rPr>
            <a:t>2d 89</a:t>
          </a:r>
        </a:p>
        <a:p>
          <a:pPr algn="ctr" rtl="0">
            <a:defRPr sz="1000"/>
          </a:pPr>
          <a:r>
            <a:rPr lang="en-US" sz="1200" b="1" i="0" u="none" strike="noStrike" baseline="0">
              <a:solidFill>
                <a:srgbClr val="800000"/>
              </a:solidFill>
              <a:latin typeface="Arial Cyr"/>
              <a:cs typeface="Arial Cyr"/>
            </a:rPr>
            <a:t>d</a:t>
          </a:r>
          <a:r>
            <a:rPr lang="ru-RU" sz="1200" b="1" i="0" u="none" strike="noStrike" baseline="0">
              <a:solidFill>
                <a:srgbClr val="800000"/>
              </a:solidFill>
              <a:latin typeface="Arial Cyr"/>
              <a:cs typeface="Arial Cyr"/>
            </a:rPr>
            <a:t>п32</a:t>
          </a:r>
        </a:p>
        <a:p>
          <a:pPr algn="ctr" rtl="0">
            <a:defRPr sz="1000"/>
          </a:pPr>
          <a:r>
            <a:rPr lang="en-US" sz="1200" b="1" i="0" u="none" strike="noStrike" baseline="0">
              <a:solidFill>
                <a:srgbClr val="800000"/>
              </a:solidFill>
              <a:latin typeface="Arial Cyr"/>
              <a:cs typeface="Arial Cyr"/>
            </a:rPr>
            <a:t>do</a:t>
          </a:r>
          <a:r>
            <a:rPr lang="ru-RU" sz="1200" b="1" i="0" u="none" strike="noStrike" baseline="0">
              <a:solidFill>
                <a:srgbClr val="800000"/>
              </a:solidFill>
              <a:latin typeface="Arial Cyr"/>
              <a:cs typeface="Arial Cyr"/>
            </a:rPr>
            <a:t>32</a:t>
          </a:r>
          <a:endParaRPr lang="en-US" sz="1200" b="0" i="0" u="none" strike="noStrike" baseline="0">
            <a:solidFill>
              <a:srgbClr val="800000"/>
            </a:solidFill>
            <a:latin typeface="Arial Cyr"/>
            <a:cs typeface="Arial Cyr"/>
          </a:endParaRPr>
        </a:p>
        <a:p>
          <a:pPr algn="ctr" rtl="0">
            <a:defRPr sz="1000"/>
          </a:pPr>
          <a:endParaRPr lang="en-US" sz="1200" b="0" i="0" u="none" strike="noStrike" baseline="0">
            <a:solidFill>
              <a:srgbClr val="800000"/>
            </a:solidFill>
            <a:latin typeface="Arial Cyr"/>
            <a:cs typeface="Arial Cyr"/>
          </a:endParaRPr>
        </a:p>
      </xdr:txBody>
    </xdr:sp>
    <xdr:clientData/>
  </xdr:twoCellAnchor>
  <xdr:twoCellAnchor>
    <xdr:from>
      <xdr:col>88</xdr:col>
      <xdr:colOff>171450</xdr:colOff>
      <xdr:row>52</xdr:row>
      <xdr:rowOff>133350</xdr:rowOff>
    </xdr:from>
    <xdr:to>
      <xdr:col>89</xdr:col>
      <xdr:colOff>161925</xdr:colOff>
      <xdr:row>56</xdr:row>
      <xdr:rowOff>266700</xdr:rowOff>
    </xdr:to>
    <xdr:sp macro="" textlink="">
      <xdr:nvSpPr>
        <xdr:cNvPr id="4464" name="Line 384">
          <a:extLst>
            <a:ext uri="{FF2B5EF4-FFF2-40B4-BE49-F238E27FC236}">
              <a16:creationId xmlns="" xmlns:a16="http://schemas.microsoft.com/office/drawing/2014/main" id="{00000000-0008-0000-0400-000070110000}"/>
            </a:ext>
          </a:extLst>
        </xdr:cNvPr>
        <xdr:cNvSpPr>
          <a:spLocks noChangeShapeType="1"/>
        </xdr:cNvSpPr>
      </xdr:nvSpPr>
      <xdr:spPr bwMode="auto">
        <a:xfrm flipV="1">
          <a:off x="41109900" y="20040600"/>
          <a:ext cx="438150" cy="16573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86</xdr:col>
      <xdr:colOff>47625</xdr:colOff>
      <xdr:row>70</xdr:row>
      <xdr:rowOff>9525</xdr:rowOff>
    </xdr:from>
    <xdr:to>
      <xdr:col>88</xdr:col>
      <xdr:colOff>0</xdr:colOff>
      <xdr:row>70</xdr:row>
      <xdr:rowOff>9526</xdr:rowOff>
    </xdr:to>
    <xdr:cxnSp macro="">
      <xdr:nvCxnSpPr>
        <xdr:cNvPr id="5" name="Прямая соединительная линия 2">
          <a:extLst>
            <a:ext uri="{FF2B5EF4-FFF2-40B4-BE49-F238E27FC236}">
              <a16:creationId xmlns="" xmlns:a16="http://schemas.microsoft.com/office/drawing/2014/main" id="{00000000-0008-0000-0400-000005000000}"/>
            </a:ext>
          </a:extLst>
        </xdr:cNvPr>
        <xdr:cNvCxnSpPr/>
      </xdr:nvCxnSpPr>
      <xdr:spPr>
        <a:xfrm>
          <a:off x="39471600" y="26774775"/>
          <a:ext cx="504825" cy="1"/>
        </a:xfrm>
        <a:prstGeom prst="line">
          <a:avLst/>
        </a:prstGeom>
        <a:ln w="19050"/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oneCellAnchor>
    <xdr:from>
      <xdr:col>42</xdr:col>
      <xdr:colOff>95249</xdr:colOff>
      <xdr:row>52</xdr:row>
      <xdr:rowOff>39471</xdr:rowOff>
    </xdr:from>
    <xdr:ext cx="1600201" cy="530658"/>
    <xdr:sp macro="" textlink="">
      <xdr:nvSpPr>
        <xdr:cNvPr id="9" name="Прямоугольник 8">
          <a:extLst>
            <a:ext uri="{FF2B5EF4-FFF2-40B4-BE49-F238E27FC236}">
              <a16:creationId xmlns="" xmlns:a16="http://schemas.microsoft.com/office/drawing/2014/main" id="{00000000-0008-0000-0400-000009000000}"/>
            </a:ext>
          </a:extLst>
        </xdr:cNvPr>
        <xdr:cNvSpPr/>
      </xdr:nvSpPr>
      <xdr:spPr>
        <a:xfrm>
          <a:off x="23374349" y="19946721"/>
          <a:ext cx="1600201" cy="530658"/>
        </a:xfrm>
        <a:prstGeom prst="rect">
          <a:avLst/>
        </a:prstGeom>
        <a:solidFill>
          <a:schemeClr val="accent2">
            <a:lumMod val="40000"/>
            <a:lumOff val="60000"/>
            <a:alpha val="94000"/>
          </a:schemeClr>
        </a:solidFill>
        <a:ln w="19050" cmpd="sng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>
          <a:spAutoFit/>
        </a:bodyPr>
        <a:lstStyle/>
        <a:p>
          <a:pPr algn="l"/>
          <a:r>
            <a:rPr lang="ru-RU" sz="1400" b="1">
              <a:solidFill>
                <a:sysClr val="windowText" lastClr="000000"/>
              </a:solidFill>
            </a:rPr>
            <a:t>       дом № 2</a:t>
          </a:r>
        </a:p>
        <a:p>
          <a:pPr algn="l"/>
          <a:r>
            <a:rPr lang="ru-RU" sz="1400" b="1">
              <a:solidFill>
                <a:sysClr val="windowText" lastClr="000000"/>
              </a:solidFill>
            </a:rPr>
            <a:t> ул. Строительная</a:t>
          </a:r>
        </a:p>
      </xdr:txBody>
    </xdr:sp>
    <xdr:clientData/>
  </xdr:oneCellAnchor>
  <xdr:twoCellAnchor>
    <xdr:from>
      <xdr:col>0</xdr:col>
      <xdr:colOff>438152</xdr:colOff>
      <xdr:row>79</xdr:row>
      <xdr:rowOff>238126</xdr:rowOff>
    </xdr:from>
    <xdr:to>
      <xdr:col>102</xdr:col>
      <xdr:colOff>27215</xdr:colOff>
      <xdr:row>80</xdr:row>
      <xdr:rowOff>13607</xdr:rowOff>
    </xdr:to>
    <xdr:cxnSp macro="">
      <xdr:nvCxnSpPr>
        <xdr:cNvPr id="35" name="Прямая соединительная линия 34">
          <a:extLst>
            <a:ext uri="{FF2B5EF4-FFF2-40B4-BE49-F238E27FC236}">
              <a16:creationId xmlns="" xmlns:a16="http://schemas.microsoft.com/office/drawing/2014/main" id="{00000000-0008-0000-0400-000023000000}"/>
            </a:ext>
          </a:extLst>
        </xdr:cNvPr>
        <xdr:cNvCxnSpPr/>
      </xdr:nvCxnSpPr>
      <xdr:spPr>
        <a:xfrm flipH="1" flipV="1">
          <a:off x="438152" y="29357412"/>
          <a:ext cx="44206884" cy="20409"/>
        </a:xfrm>
        <a:prstGeom prst="line">
          <a:avLst/>
        </a:prstGeom>
        <a:ln w="285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419100</xdr:colOff>
      <xdr:row>0</xdr:row>
      <xdr:rowOff>9525</xdr:rowOff>
    </xdr:from>
    <xdr:to>
      <xdr:col>1</xdr:col>
      <xdr:colOff>9525</xdr:colOff>
      <xdr:row>80</xdr:row>
      <xdr:rowOff>9525</xdr:rowOff>
    </xdr:to>
    <xdr:cxnSp macro="">
      <xdr:nvCxnSpPr>
        <xdr:cNvPr id="37" name="Прямая соединительная линия 36">
          <a:extLst>
            <a:ext uri="{FF2B5EF4-FFF2-40B4-BE49-F238E27FC236}">
              <a16:creationId xmlns="" xmlns:a16="http://schemas.microsoft.com/office/drawing/2014/main" id="{00000000-0008-0000-0400-000025000000}"/>
            </a:ext>
          </a:extLst>
        </xdr:cNvPr>
        <xdr:cNvCxnSpPr/>
      </xdr:nvCxnSpPr>
      <xdr:spPr>
        <a:xfrm flipV="1">
          <a:off x="3105150" y="9525"/>
          <a:ext cx="38100" cy="29365575"/>
        </a:xfrm>
        <a:prstGeom prst="line">
          <a:avLst/>
        </a:prstGeom>
        <a:ln w="285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9525</xdr:colOff>
      <xdr:row>0</xdr:row>
      <xdr:rowOff>19050</xdr:rowOff>
    </xdr:from>
    <xdr:to>
      <xdr:col>102</xdr:col>
      <xdr:colOff>38100</xdr:colOff>
      <xdr:row>0</xdr:row>
      <xdr:rowOff>38100</xdr:rowOff>
    </xdr:to>
    <xdr:cxnSp macro="">
      <xdr:nvCxnSpPr>
        <xdr:cNvPr id="39" name="Прямая соединительная линия 38">
          <a:extLst>
            <a:ext uri="{FF2B5EF4-FFF2-40B4-BE49-F238E27FC236}">
              <a16:creationId xmlns="" xmlns:a16="http://schemas.microsoft.com/office/drawing/2014/main" id="{00000000-0008-0000-0400-000027000000}"/>
            </a:ext>
          </a:extLst>
        </xdr:cNvPr>
        <xdr:cNvCxnSpPr/>
      </xdr:nvCxnSpPr>
      <xdr:spPr>
        <a:xfrm>
          <a:off x="3143250" y="19050"/>
          <a:ext cx="44081700" cy="19050"/>
        </a:xfrm>
        <a:prstGeom prst="line">
          <a:avLst/>
        </a:prstGeom>
        <a:ln w="285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102</xdr:col>
      <xdr:colOff>28575</xdr:colOff>
      <xdr:row>0</xdr:row>
      <xdr:rowOff>28576</xdr:rowOff>
    </xdr:from>
    <xdr:to>
      <xdr:col>102</xdr:col>
      <xdr:colOff>40822</xdr:colOff>
      <xdr:row>80</xdr:row>
      <xdr:rowOff>13607</xdr:rowOff>
    </xdr:to>
    <xdr:cxnSp macro="">
      <xdr:nvCxnSpPr>
        <xdr:cNvPr id="48" name="Прямая соединительная линия 47">
          <a:extLst>
            <a:ext uri="{FF2B5EF4-FFF2-40B4-BE49-F238E27FC236}">
              <a16:creationId xmlns="" xmlns:a16="http://schemas.microsoft.com/office/drawing/2014/main" id="{00000000-0008-0000-0400-000030000000}"/>
            </a:ext>
          </a:extLst>
        </xdr:cNvPr>
        <xdr:cNvCxnSpPr/>
      </xdr:nvCxnSpPr>
      <xdr:spPr>
        <a:xfrm flipH="1" flipV="1">
          <a:off x="44646396" y="28576"/>
          <a:ext cx="12247" cy="29349245"/>
        </a:xfrm>
        <a:prstGeom prst="line">
          <a:avLst/>
        </a:prstGeom>
        <a:ln w="285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35</xdr:col>
      <xdr:colOff>276225</xdr:colOff>
      <xdr:row>47</xdr:row>
      <xdr:rowOff>85725</xdr:rowOff>
    </xdr:from>
    <xdr:to>
      <xdr:col>35</xdr:col>
      <xdr:colOff>285750</xdr:colOff>
      <xdr:row>48</xdr:row>
      <xdr:rowOff>9525</xdr:rowOff>
    </xdr:to>
    <xdr:cxnSp macro="">
      <xdr:nvCxnSpPr>
        <xdr:cNvPr id="32" name="Прямая соединительная линия 31">
          <a:extLst>
            <a:ext uri="{FF2B5EF4-FFF2-40B4-BE49-F238E27FC236}">
              <a16:creationId xmlns="" xmlns:a16="http://schemas.microsoft.com/office/drawing/2014/main" id="{00000000-0008-0000-0400-000020000000}"/>
            </a:ext>
          </a:extLst>
        </xdr:cNvPr>
        <xdr:cNvCxnSpPr/>
      </xdr:nvCxnSpPr>
      <xdr:spPr>
        <a:xfrm flipH="1">
          <a:off x="18630900" y="18087975"/>
          <a:ext cx="9525" cy="304800"/>
        </a:xfrm>
        <a:prstGeom prst="line">
          <a:avLst/>
        </a:prstGeom>
        <a:ln w="285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36</xdr:col>
      <xdr:colOff>304800</xdr:colOff>
      <xdr:row>47</xdr:row>
      <xdr:rowOff>85725</xdr:rowOff>
    </xdr:from>
    <xdr:to>
      <xdr:col>36</xdr:col>
      <xdr:colOff>304800</xdr:colOff>
      <xdr:row>48</xdr:row>
      <xdr:rowOff>0</xdr:rowOff>
    </xdr:to>
    <xdr:cxnSp macro="">
      <xdr:nvCxnSpPr>
        <xdr:cNvPr id="36" name="Прямая соединительная линия 35">
          <a:extLst>
            <a:ext uri="{FF2B5EF4-FFF2-40B4-BE49-F238E27FC236}">
              <a16:creationId xmlns="" xmlns:a16="http://schemas.microsoft.com/office/drawing/2014/main" id="{00000000-0008-0000-0400-000024000000}"/>
            </a:ext>
          </a:extLst>
        </xdr:cNvPr>
        <xdr:cNvCxnSpPr/>
      </xdr:nvCxnSpPr>
      <xdr:spPr>
        <a:xfrm>
          <a:off x="19107150" y="18087975"/>
          <a:ext cx="0" cy="295275"/>
        </a:xfrm>
        <a:prstGeom prst="line">
          <a:avLst/>
        </a:prstGeom>
        <a:ln w="285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32</xdr:col>
      <xdr:colOff>57150</xdr:colOff>
      <xdr:row>53</xdr:row>
      <xdr:rowOff>95250</xdr:rowOff>
    </xdr:from>
    <xdr:to>
      <xdr:col>32</xdr:col>
      <xdr:colOff>57150</xdr:colOff>
      <xdr:row>54</xdr:row>
      <xdr:rowOff>266700</xdr:rowOff>
    </xdr:to>
    <xdr:cxnSp macro="">
      <xdr:nvCxnSpPr>
        <xdr:cNvPr id="20" name="Прямая соединительная линия 19">
          <a:extLst>
            <a:ext uri="{FF2B5EF4-FFF2-40B4-BE49-F238E27FC236}">
              <a16:creationId xmlns="" xmlns:a16="http://schemas.microsoft.com/office/drawing/2014/main" id="{00000000-0008-0000-0400-000014000000}"/>
            </a:ext>
          </a:extLst>
        </xdr:cNvPr>
        <xdr:cNvCxnSpPr>
          <a:stCxn id="16481" idx="2"/>
        </xdr:cNvCxnSpPr>
      </xdr:nvCxnSpPr>
      <xdr:spPr>
        <a:xfrm>
          <a:off x="17068800" y="20383500"/>
          <a:ext cx="0" cy="552450"/>
        </a:xfrm>
        <a:prstGeom prst="line">
          <a:avLst/>
        </a:prstGeom>
        <a:ln w="158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32</xdr:col>
      <xdr:colOff>47625</xdr:colOff>
      <xdr:row>54</xdr:row>
      <xdr:rowOff>257175</xdr:rowOff>
    </xdr:from>
    <xdr:to>
      <xdr:col>37</xdr:col>
      <xdr:colOff>152400</xdr:colOff>
      <xdr:row>54</xdr:row>
      <xdr:rowOff>295275</xdr:rowOff>
    </xdr:to>
    <xdr:cxnSp macro="">
      <xdr:nvCxnSpPr>
        <xdr:cNvPr id="34" name="Прямая соединительная линия 33">
          <a:extLst>
            <a:ext uri="{FF2B5EF4-FFF2-40B4-BE49-F238E27FC236}">
              <a16:creationId xmlns="" xmlns:a16="http://schemas.microsoft.com/office/drawing/2014/main" id="{00000000-0008-0000-0400-000022000000}"/>
            </a:ext>
          </a:extLst>
        </xdr:cNvPr>
        <xdr:cNvCxnSpPr/>
      </xdr:nvCxnSpPr>
      <xdr:spPr>
        <a:xfrm>
          <a:off x="17059275" y="20926425"/>
          <a:ext cx="2343150" cy="38100"/>
        </a:xfrm>
        <a:prstGeom prst="line">
          <a:avLst/>
        </a:prstGeom>
        <a:ln w="158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37</xdr:col>
      <xdr:colOff>171450</xdr:colOff>
      <xdr:row>54</xdr:row>
      <xdr:rowOff>285750</xdr:rowOff>
    </xdr:from>
    <xdr:to>
      <xdr:col>37</xdr:col>
      <xdr:colOff>176212</xdr:colOff>
      <xdr:row>55</xdr:row>
      <xdr:rowOff>228599</xdr:rowOff>
    </xdr:to>
    <xdr:cxnSp macro="">
      <xdr:nvCxnSpPr>
        <xdr:cNvPr id="40" name="Прямая соединительная линия 39">
          <a:extLst>
            <a:ext uri="{FF2B5EF4-FFF2-40B4-BE49-F238E27FC236}">
              <a16:creationId xmlns="" xmlns:a16="http://schemas.microsoft.com/office/drawing/2014/main" id="{00000000-0008-0000-0400-000028000000}"/>
            </a:ext>
          </a:extLst>
        </xdr:cNvPr>
        <xdr:cNvCxnSpPr>
          <a:endCxn id="43" idx="0"/>
        </xdr:cNvCxnSpPr>
      </xdr:nvCxnSpPr>
      <xdr:spPr>
        <a:xfrm>
          <a:off x="19421475" y="20955000"/>
          <a:ext cx="4762" cy="323849"/>
        </a:xfrm>
        <a:prstGeom prst="line">
          <a:avLst/>
        </a:prstGeom>
        <a:ln w="158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36</xdr:col>
      <xdr:colOff>257174</xdr:colOff>
      <xdr:row>55</xdr:row>
      <xdr:rowOff>228599</xdr:rowOff>
    </xdr:from>
    <xdr:to>
      <xdr:col>38</xdr:col>
      <xdr:colOff>95249</xdr:colOff>
      <xdr:row>56</xdr:row>
      <xdr:rowOff>133350</xdr:rowOff>
    </xdr:to>
    <xdr:sp macro="" textlink="">
      <xdr:nvSpPr>
        <xdr:cNvPr id="43" name="Прямоугольник 42">
          <a:extLst>
            <a:ext uri="{FF2B5EF4-FFF2-40B4-BE49-F238E27FC236}">
              <a16:creationId xmlns="" xmlns:a16="http://schemas.microsoft.com/office/drawing/2014/main" id="{00000000-0008-0000-0400-00002B000000}"/>
            </a:ext>
          </a:extLst>
        </xdr:cNvPr>
        <xdr:cNvSpPr/>
      </xdr:nvSpPr>
      <xdr:spPr>
        <a:xfrm>
          <a:off x="19059524" y="21278849"/>
          <a:ext cx="733425" cy="285751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ru-RU" sz="1400">
              <a:solidFill>
                <a:sysClr val="windowText" lastClr="000000"/>
              </a:solidFill>
            </a:rPr>
            <a:t>Гараж</a:t>
          </a:r>
        </a:p>
      </xdr:txBody>
    </xdr:sp>
    <xdr:clientData/>
  </xdr:twoCellAnchor>
  <xdr:twoCellAnchor>
    <xdr:from>
      <xdr:col>58</xdr:col>
      <xdr:colOff>161926</xdr:colOff>
      <xdr:row>48</xdr:row>
      <xdr:rowOff>19050</xdr:rowOff>
    </xdr:from>
    <xdr:to>
      <xdr:col>58</xdr:col>
      <xdr:colOff>180975</xdr:colOff>
      <xdr:row>48</xdr:row>
      <xdr:rowOff>209550</xdr:rowOff>
    </xdr:to>
    <xdr:cxnSp macro="">
      <xdr:nvCxnSpPr>
        <xdr:cNvPr id="45" name="Прямая соединительная линия 44">
          <a:extLst>
            <a:ext uri="{FF2B5EF4-FFF2-40B4-BE49-F238E27FC236}">
              <a16:creationId xmlns="" xmlns:a16="http://schemas.microsoft.com/office/drawing/2014/main" id="{00000000-0008-0000-0400-00002D000000}"/>
            </a:ext>
          </a:extLst>
        </xdr:cNvPr>
        <xdr:cNvCxnSpPr/>
      </xdr:nvCxnSpPr>
      <xdr:spPr>
        <a:xfrm>
          <a:off x="28813126" y="18402300"/>
          <a:ext cx="19049" cy="190500"/>
        </a:xfrm>
        <a:prstGeom prst="line">
          <a:avLst/>
        </a:prstGeom>
        <a:ln w="22225">
          <a:solidFill>
            <a:schemeClr val="accent1">
              <a:lumMod val="75000"/>
            </a:schemeClr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58</xdr:col>
      <xdr:colOff>95251</xdr:colOff>
      <xdr:row>47</xdr:row>
      <xdr:rowOff>361950</xdr:rowOff>
    </xdr:from>
    <xdr:to>
      <xdr:col>58</xdr:col>
      <xdr:colOff>104775</xdr:colOff>
      <xdr:row>48</xdr:row>
      <xdr:rowOff>209550</xdr:rowOff>
    </xdr:to>
    <xdr:cxnSp macro="">
      <xdr:nvCxnSpPr>
        <xdr:cNvPr id="47" name="Прямая соединительная линия 46">
          <a:extLst>
            <a:ext uri="{FF2B5EF4-FFF2-40B4-BE49-F238E27FC236}">
              <a16:creationId xmlns="" xmlns:a16="http://schemas.microsoft.com/office/drawing/2014/main" id="{00000000-0008-0000-0400-00002F000000}"/>
            </a:ext>
          </a:extLst>
        </xdr:cNvPr>
        <xdr:cNvCxnSpPr/>
      </xdr:nvCxnSpPr>
      <xdr:spPr>
        <a:xfrm>
          <a:off x="28746451" y="18364200"/>
          <a:ext cx="9524" cy="228600"/>
        </a:xfrm>
        <a:prstGeom prst="line">
          <a:avLst/>
        </a:prstGeom>
        <a:ln w="19050">
          <a:solidFill>
            <a:schemeClr val="accent1">
              <a:lumMod val="75000"/>
            </a:schemeClr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276225</xdr:colOff>
      <xdr:row>15</xdr:row>
      <xdr:rowOff>304800</xdr:rowOff>
    </xdr:from>
    <xdr:to>
      <xdr:col>18</xdr:col>
      <xdr:colOff>333375</xdr:colOff>
      <xdr:row>15</xdr:row>
      <xdr:rowOff>371475</xdr:rowOff>
    </xdr:to>
    <xdr:sp macro="" textlink="">
      <xdr:nvSpPr>
        <xdr:cNvPr id="38" name="Овал 37">
          <a:extLst>
            <a:ext uri="{FF2B5EF4-FFF2-40B4-BE49-F238E27FC236}">
              <a16:creationId xmlns="" xmlns:a16="http://schemas.microsoft.com/office/drawing/2014/main" id="{00000000-0008-0000-0400-000026000000}"/>
            </a:ext>
          </a:extLst>
        </xdr:cNvPr>
        <xdr:cNvSpPr/>
      </xdr:nvSpPr>
      <xdr:spPr>
        <a:xfrm>
          <a:off x="11020425" y="6019800"/>
          <a:ext cx="57150" cy="66675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ru-RU" sz="1100"/>
        </a:p>
      </xdr:txBody>
    </xdr:sp>
    <xdr:clientData/>
  </xdr:twoCellAnchor>
  <xdr:twoCellAnchor>
    <xdr:from>
      <xdr:col>5</xdr:col>
      <xdr:colOff>400051</xdr:colOff>
      <xdr:row>9</xdr:row>
      <xdr:rowOff>285750</xdr:rowOff>
    </xdr:from>
    <xdr:to>
      <xdr:col>7</xdr:col>
      <xdr:colOff>38100</xdr:colOff>
      <xdr:row>10</xdr:row>
      <xdr:rowOff>66675</xdr:rowOff>
    </xdr:to>
    <xdr:cxnSp macro="">
      <xdr:nvCxnSpPr>
        <xdr:cNvPr id="54" name="Прямая со стрелкой 53">
          <a:extLst>
            <a:ext uri="{FF2B5EF4-FFF2-40B4-BE49-F238E27FC236}">
              <a16:creationId xmlns="" xmlns:a16="http://schemas.microsoft.com/office/drawing/2014/main" id="{00000000-0008-0000-0400-000036000000}"/>
            </a:ext>
          </a:extLst>
        </xdr:cNvPr>
        <xdr:cNvCxnSpPr>
          <a:endCxn id="4137" idx="1"/>
        </xdr:cNvCxnSpPr>
      </xdr:nvCxnSpPr>
      <xdr:spPr>
        <a:xfrm flipH="1" flipV="1">
          <a:off x="5324476" y="3714750"/>
          <a:ext cx="533399" cy="16192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38100</xdr:colOff>
      <xdr:row>10</xdr:row>
      <xdr:rowOff>57150</xdr:rowOff>
    </xdr:from>
    <xdr:to>
      <xdr:col>7</xdr:col>
      <xdr:colOff>295275</xdr:colOff>
      <xdr:row>10</xdr:row>
      <xdr:rowOff>57151</xdr:rowOff>
    </xdr:to>
    <xdr:cxnSp macro="">
      <xdr:nvCxnSpPr>
        <xdr:cNvPr id="33" name="Прямая соединительная линия 32">
          <a:extLst>
            <a:ext uri="{FF2B5EF4-FFF2-40B4-BE49-F238E27FC236}">
              <a16:creationId xmlns="" xmlns:a16="http://schemas.microsoft.com/office/drawing/2014/main" id="{00000000-0008-0000-0400-000021000000}"/>
            </a:ext>
          </a:extLst>
        </xdr:cNvPr>
        <xdr:cNvCxnSpPr/>
      </xdr:nvCxnSpPr>
      <xdr:spPr>
        <a:xfrm flipV="1">
          <a:off x="5857875" y="3867150"/>
          <a:ext cx="257175" cy="1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81</xdr:col>
      <xdr:colOff>304800</xdr:colOff>
      <xdr:row>46</xdr:row>
      <xdr:rowOff>276225</xdr:rowOff>
    </xdr:from>
    <xdr:to>
      <xdr:col>81</xdr:col>
      <xdr:colOff>314325</xdr:colOff>
      <xdr:row>47</xdr:row>
      <xdr:rowOff>238125</xdr:rowOff>
    </xdr:to>
    <xdr:cxnSp macro="">
      <xdr:nvCxnSpPr>
        <xdr:cNvPr id="41" name="Прямая соединительная линия 40">
          <a:extLst>
            <a:ext uri="{FF2B5EF4-FFF2-40B4-BE49-F238E27FC236}">
              <a16:creationId xmlns="" xmlns:a16="http://schemas.microsoft.com/office/drawing/2014/main" id="{00000000-0008-0000-0400-000029000000}"/>
            </a:ext>
          </a:extLst>
        </xdr:cNvPr>
        <xdr:cNvCxnSpPr/>
      </xdr:nvCxnSpPr>
      <xdr:spPr>
        <a:xfrm flipH="1" flipV="1">
          <a:off x="39023925" y="17897475"/>
          <a:ext cx="9525" cy="342900"/>
        </a:xfrm>
        <a:prstGeom prst="line">
          <a:avLst/>
        </a:prstGeom>
        <a:ln w="285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56</xdr:col>
      <xdr:colOff>371475</xdr:colOff>
      <xdr:row>61</xdr:row>
      <xdr:rowOff>152400</xdr:rowOff>
    </xdr:from>
    <xdr:to>
      <xdr:col>60</xdr:col>
      <xdr:colOff>19050</xdr:colOff>
      <xdr:row>63</xdr:row>
      <xdr:rowOff>104775</xdr:rowOff>
    </xdr:to>
    <xdr:sp macro="" textlink="">
      <xdr:nvSpPr>
        <xdr:cNvPr id="355" name="Text Box 334">
          <a:extLst>
            <a:ext uri="{FF2B5EF4-FFF2-40B4-BE49-F238E27FC236}">
              <a16:creationId xmlns="" xmlns:a16="http://schemas.microsoft.com/office/drawing/2014/main" id="{00000000-0008-0000-0400-000063010000}"/>
            </a:ext>
          </a:extLst>
        </xdr:cNvPr>
        <xdr:cNvSpPr txBox="1">
          <a:spLocks noChangeArrowheads="1"/>
        </xdr:cNvSpPr>
      </xdr:nvSpPr>
      <xdr:spPr bwMode="auto">
        <a:xfrm>
          <a:off x="33499425" y="26155650"/>
          <a:ext cx="1438275" cy="714375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endParaRPr lang="ru-RU" sz="1200" b="1" i="0" u="none" strike="noStrike" baseline="0">
            <a:solidFill>
              <a:srgbClr val="000000"/>
            </a:solidFill>
            <a:latin typeface="Arial Cyr"/>
            <a:cs typeface="Arial Cyr"/>
          </a:endParaRPr>
        </a:p>
        <a:p>
          <a:pPr algn="ctr" rtl="0">
            <a:defRPr sz="1000"/>
          </a:pPr>
          <a:endParaRPr lang="ru-RU" sz="1200" b="0" i="0" u="none" strike="noStrike" baseline="0">
            <a:solidFill>
              <a:srgbClr val="000000"/>
            </a:solidFill>
            <a:latin typeface="Arial Cyr"/>
            <a:cs typeface="Arial Cyr"/>
          </a:endParaRPr>
        </a:p>
      </xdr:txBody>
    </xdr:sp>
    <xdr:clientData/>
  </xdr:twoCellAnchor>
  <xdr:twoCellAnchor editAs="oneCell">
    <xdr:from>
      <xdr:col>90</xdr:col>
      <xdr:colOff>200026</xdr:colOff>
      <xdr:row>47</xdr:row>
      <xdr:rowOff>114300</xdr:rowOff>
    </xdr:from>
    <xdr:to>
      <xdr:col>92</xdr:col>
      <xdr:colOff>23680</xdr:colOff>
      <xdr:row>49</xdr:row>
      <xdr:rowOff>9526</xdr:rowOff>
    </xdr:to>
    <xdr:pic>
      <xdr:nvPicPr>
        <xdr:cNvPr id="46" name="Рисунок 45">
          <a:extLst>
            <a:ext uri="{FF2B5EF4-FFF2-40B4-BE49-F238E27FC236}">
              <a16:creationId xmlns="" xmlns:a16="http://schemas.microsoft.com/office/drawing/2014/main" id="{00000000-0008-0000-0400-00002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2033826" y="18116550"/>
          <a:ext cx="719004" cy="657226"/>
        </a:xfrm>
        <a:prstGeom prst="rect">
          <a:avLst/>
        </a:prstGeom>
      </xdr:spPr>
    </xdr:pic>
    <xdr:clientData/>
  </xdr:twoCellAnchor>
  <xdr:twoCellAnchor>
    <xdr:from>
      <xdr:col>81</xdr:col>
      <xdr:colOff>276226</xdr:colOff>
      <xdr:row>47</xdr:row>
      <xdr:rowOff>47623</xdr:rowOff>
    </xdr:from>
    <xdr:to>
      <xdr:col>81</xdr:col>
      <xdr:colOff>285750</xdr:colOff>
      <xdr:row>48</xdr:row>
      <xdr:rowOff>28575</xdr:rowOff>
    </xdr:to>
    <xdr:cxnSp macro="">
      <xdr:nvCxnSpPr>
        <xdr:cNvPr id="49" name="Прямая соединительная линия 48">
          <a:extLst>
            <a:ext uri="{FF2B5EF4-FFF2-40B4-BE49-F238E27FC236}">
              <a16:creationId xmlns="" xmlns:a16="http://schemas.microsoft.com/office/drawing/2014/main" id="{00000000-0008-0000-0400-000031000000}"/>
            </a:ext>
          </a:extLst>
        </xdr:cNvPr>
        <xdr:cNvCxnSpPr>
          <a:stCxn id="4322" idx="0"/>
        </xdr:cNvCxnSpPr>
      </xdr:nvCxnSpPr>
      <xdr:spPr>
        <a:xfrm flipH="1">
          <a:off x="36309301" y="18049873"/>
          <a:ext cx="9524" cy="36195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82</xdr:col>
      <xdr:colOff>295275</xdr:colOff>
      <xdr:row>46</xdr:row>
      <xdr:rowOff>352425</xdr:rowOff>
    </xdr:from>
    <xdr:to>
      <xdr:col>82</xdr:col>
      <xdr:colOff>295275</xdr:colOff>
      <xdr:row>47</xdr:row>
      <xdr:rowOff>371475</xdr:rowOff>
    </xdr:to>
    <xdr:cxnSp macro="">
      <xdr:nvCxnSpPr>
        <xdr:cNvPr id="51" name="Прямая соединительная линия 50">
          <a:extLst>
            <a:ext uri="{FF2B5EF4-FFF2-40B4-BE49-F238E27FC236}">
              <a16:creationId xmlns="" xmlns:a16="http://schemas.microsoft.com/office/drawing/2014/main" id="{00000000-0008-0000-0400-000033000000}"/>
            </a:ext>
          </a:extLst>
        </xdr:cNvPr>
        <xdr:cNvCxnSpPr/>
      </xdr:nvCxnSpPr>
      <xdr:spPr>
        <a:xfrm>
          <a:off x="39462075" y="17973675"/>
          <a:ext cx="0" cy="40005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87</xdr:col>
      <xdr:colOff>238125</xdr:colOff>
      <xdr:row>46</xdr:row>
      <xdr:rowOff>361950</xdr:rowOff>
    </xdr:from>
    <xdr:to>
      <xdr:col>88</xdr:col>
      <xdr:colOff>9525</xdr:colOff>
      <xdr:row>48</xdr:row>
      <xdr:rowOff>19050</xdr:rowOff>
    </xdr:to>
    <xdr:cxnSp macro="">
      <xdr:nvCxnSpPr>
        <xdr:cNvPr id="53" name="Прямая соединительная линия 52">
          <a:extLst>
            <a:ext uri="{FF2B5EF4-FFF2-40B4-BE49-F238E27FC236}">
              <a16:creationId xmlns="" xmlns:a16="http://schemas.microsoft.com/office/drawing/2014/main" id="{00000000-0008-0000-0400-000035000000}"/>
            </a:ext>
          </a:extLst>
        </xdr:cNvPr>
        <xdr:cNvCxnSpPr/>
      </xdr:nvCxnSpPr>
      <xdr:spPr>
        <a:xfrm>
          <a:off x="40928925" y="17983200"/>
          <a:ext cx="19050" cy="4191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86</xdr:col>
      <xdr:colOff>142875</xdr:colOff>
      <xdr:row>46</xdr:row>
      <xdr:rowOff>371475</xdr:rowOff>
    </xdr:from>
    <xdr:to>
      <xdr:col>86</xdr:col>
      <xdr:colOff>152400</xdr:colOff>
      <xdr:row>48</xdr:row>
      <xdr:rowOff>28575</xdr:rowOff>
    </xdr:to>
    <xdr:cxnSp macro="">
      <xdr:nvCxnSpPr>
        <xdr:cNvPr id="56" name="Прямая соединительная линия 55">
          <a:extLst>
            <a:ext uri="{FF2B5EF4-FFF2-40B4-BE49-F238E27FC236}">
              <a16:creationId xmlns="" xmlns:a16="http://schemas.microsoft.com/office/drawing/2014/main" id="{00000000-0008-0000-0400-000038000000}"/>
            </a:ext>
          </a:extLst>
        </xdr:cNvPr>
        <xdr:cNvCxnSpPr/>
      </xdr:nvCxnSpPr>
      <xdr:spPr>
        <a:xfrm flipH="1">
          <a:off x="40528875" y="17992725"/>
          <a:ext cx="9525" cy="4191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81</xdr:col>
      <xdr:colOff>266700</xdr:colOff>
      <xdr:row>47</xdr:row>
      <xdr:rowOff>314325</xdr:rowOff>
    </xdr:from>
    <xdr:to>
      <xdr:col>82</xdr:col>
      <xdr:colOff>314325</xdr:colOff>
      <xdr:row>47</xdr:row>
      <xdr:rowOff>323850</xdr:rowOff>
    </xdr:to>
    <xdr:cxnSp macro="">
      <xdr:nvCxnSpPr>
        <xdr:cNvPr id="59" name="Прямая со стрелкой 58">
          <a:extLst>
            <a:ext uri="{FF2B5EF4-FFF2-40B4-BE49-F238E27FC236}">
              <a16:creationId xmlns="" xmlns:a16="http://schemas.microsoft.com/office/drawing/2014/main" id="{00000000-0008-0000-0400-00003B000000}"/>
            </a:ext>
          </a:extLst>
        </xdr:cNvPr>
        <xdr:cNvCxnSpPr/>
      </xdr:nvCxnSpPr>
      <xdr:spPr>
        <a:xfrm flipV="1">
          <a:off x="36299775" y="18316575"/>
          <a:ext cx="495300" cy="9525"/>
        </a:xfrm>
        <a:prstGeom prst="straightConnector1">
          <a:avLst/>
        </a:prstGeom>
        <a:ln>
          <a:headEnd type="arrow"/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86</xdr:col>
      <xdr:colOff>142876</xdr:colOff>
      <xdr:row>47</xdr:row>
      <xdr:rowOff>323850</xdr:rowOff>
    </xdr:from>
    <xdr:to>
      <xdr:col>87</xdr:col>
      <xdr:colOff>238125</xdr:colOff>
      <xdr:row>47</xdr:row>
      <xdr:rowOff>333375</xdr:rowOff>
    </xdr:to>
    <xdr:cxnSp macro="">
      <xdr:nvCxnSpPr>
        <xdr:cNvPr id="61" name="Прямая со стрелкой 60">
          <a:extLst>
            <a:ext uri="{FF2B5EF4-FFF2-40B4-BE49-F238E27FC236}">
              <a16:creationId xmlns="" xmlns:a16="http://schemas.microsoft.com/office/drawing/2014/main" id="{00000000-0008-0000-0400-00003D000000}"/>
            </a:ext>
          </a:extLst>
        </xdr:cNvPr>
        <xdr:cNvCxnSpPr/>
      </xdr:nvCxnSpPr>
      <xdr:spPr>
        <a:xfrm flipH="1" flipV="1">
          <a:off x="40528876" y="18326100"/>
          <a:ext cx="400049" cy="9525"/>
        </a:xfrm>
        <a:prstGeom prst="straightConnector1">
          <a:avLst/>
        </a:prstGeom>
        <a:ln>
          <a:headEnd type="arrow"/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88</xdr:col>
      <xdr:colOff>171450</xdr:colOff>
      <xdr:row>56</xdr:row>
      <xdr:rowOff>266700</xdr:rowOff>
    </xdr:from>
    <xdr:to>
      <xdr:col>89</xdr:col>
      <xdr:colOff>419100</xdr:colOff>
      <xdr:row>56</xdr:row>
      <xdr:rowOff>276225</xdr:rowOff>
    </xdr:to>
    <xdr:cxnSp macro="">
      <xdr:nvCxnSpPr>
        <xdr:cNvPr id="16743" name="Прямая соединительная линия 16742">
          <a:extLst>
            <a:ext uri="{FF2B5EF4-FFF2-40B4-BE49-F238E27FC236}">
              <a16:creationId xmlns="" xmlns:a16="http://schemas.microsoft.com/office/drawing/2014/main" id="{00000000-0008-0000-0400-000067410000}"/>
            </a:ext>
          </a:extLst>
        </xdr:cNvPr>
        <xdr:cNvCxnSpPr>
          <a:stCxn id="4464" idx="0"/>
        </xdr:cNvCxnSpPr>
      </xdr:nvCxnSpPr>
      <xdr:spPr>
        <a:xfrm>
          <a:off x="41109900" y="21697950"/>
          <a:ext cx="695325" cy="95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93</xdr:col>
      <xdr:colOff>133350</xdr:colOff>
      <xdr:row>53</xdr:row>
      <xdr:rowOff>9525</xdr:rowOff>
    </xdr:from>
    <xdr:to>
      <xdr:col>95</xdr:col>
      <xdr:colOff>19050</xdr:colOff>
      <xdr:row>54</xdr:row>
      <xdr:rowOff>28575</xdr:rowOff>
    </xdr:to>
    <xdr:cxnSp macro="">
      <xdr:nvCxnSpPr>
        <xdr:cNvPr id="16747" name="Прямая соединительная линия 16746">
          <a:extLst>
            <a:ext uri="{FF2B5EF4-FFF2-40B4-BE49-F238E27FC236}">
              <a16:creationId xmlns="" xmlns:a16="http://schemas.microsoft.com/office/drawing/2014/main" id="{00000000-0008-0000-0400-00006B410000}"/>
            </a:ext>
          </a:extLst>
        </xdr:cNvPr>
        <xdr:cNvCxnSpPr/>
      </xdr:nvCxnSpPr>
      <xdr:spPr>
        <a:xfrm>
          <a:off x="43310175" y="20297775"/>
          <a:ext cx="781050" cy="400050"/>
        </a:xfrm>
        <a:prstGeom prst="line">
          <a:avLst/>
        </a:prstGeom>
        <a:ln w="28575">
          <a:solidFill>
            <a:schemeClr val="accent1">
              <a:lumMod val="75000"/>
            </a:schemeClr>
          </a:solidFill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93</xdr:col>
      <xdr:colOff>76200</xdr:colOff>
      <xdr:row>53</xdr:row>
      <xdr:rowOff>28575</xdr:rowOff>
    </xdr:from>
    <xdr:to>
      <xdr:col>95</xdr:col>
      <xdr:colOff>28575</xdr:colOff>
      <xdr:row>54</xdr:row>
      <xdr:rowOff>104775</xdr:rowOff>
    </xdr:to>
    <xdr:cxnSp macro="">
      <xdr:nvCxnSpPr>
        <xdr:cNvPr id="16751" name="Прямая соединительная линия 16750">
          <a:extLst>
            <a:ext uri="{FF2B5EF4-FFF2-40B4-BE49-F238E27FC236}">
              <a16:creationId xmlns="" xmlns:a16="http://schemas.microsoft.com/office/drawing/2014/main" id="{00000000-0008-0000-0400-00006F410000}"/>
            </a:ext>
          </a:extLst>
        </xdr:cNvPr>
        <xdr:cNvCxnSpPr/>
      </xdr:nvCxnSpPr>
      <xdr:spPr>
        <a:xfrm>
          <a:off x="43253025" y="20316825"/>
          <a:ext cx="847725" cy="457200"/>
        </a:xfrm>
        <a:prstGeom prst="line">
          <a:avLst/>
        </a:prstGeom>
        <a:ln w="28575">
          <a:solidFill>
            <a:schemeClr val="accent1">
              <a:lumMod val="75000"/>
            </a:schemeClr>
          </a:solidFill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69</xdr:col>
      <xdr:colOff>333375</xdr:colOff>
      <xdr:row>71</xdr:row>
      <xdr:rowOff>190500</xdr:rowOff>
    </xdr:from>
    <xdr:to>
      <xdr:col>71</xdr:col>
      <xdr:colOff>295275</xdr:colOff>
      <xdr:row>71</xdr:row>
      <xdr:rowOff>190500</xdr:rowOff>
    </xdr:to>
    <xdr:cxnSp macro="">
      <xdr:nvCxnSpPr>
        <xdr:cNvPr id="50" name="Прямая соединительная линия 49">
          <a:extLst>
            <a:ext uri="{FF2B5EF4-FFF2-40B4-BE49-F238E27FC236}">
              <a16:creationId xmlns="" xmlns:a16="http://schemas.microsoft.com/office/drawing/2014/main" id="{00000000-0008-0000-0400-000032000000}"/>
            </a:ext>
          </a:extLst>
        </xdr:cNvPr>
        <xdr:cNvCxnSpPr/>
      </xdr:nvCxnSpPr>
      <xdr:spPr>
        <a:xfrm>
          <a:off x="33909000" y="27336750"/>
          <a:ext cx="857250" cy="0"/>
        </a:xfrm>
        <a:prstGeom prst="line">
          <a:avLst/>
        </a:prstGeom>
        <a:ln w="28575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43</xdr:col>
      <xdr:colOff>247650</xdr:colOff>
      <xdr:row>44</xdr:row>
      <xdr:rowOff>152400</xdr:rowOff>
    </xdr:from>
    <xdr:to>
      <xdr:col>44</xdr:col>
      <xdr:colOff>180974</xdr:colOff>
      <xdr:row>44</xdr:row>
      <xdr:rowOff>161926</xdr:rowOff>
    </xdr:to>
    <xdr:cxnSp macro="">
      <xdr:nvCxnSpPr>
        <xdr:cNvPr id="16740" name="Прямая соединительная линия 16739">
          <a:extLst>
            <a:ext uri="{FF2B5EF4-FFF2-40B4-BE49-F238E27FC236}">
              <a16:creationId xmlns="" xmlns:a16="http://schemas.microsoft.com/office/drawing/2014/main" id="{00000000-0008-0000-0400-000064410000}"/>
            </a:ext>
          </a:extLst>
        </xdr:cNvPr>
        <xdr:cNvCxnSpPr>
          <a:stCxn id="4348" idx="3"/>
          <a:endCxn id="4275" idx="0"/>
        </xdr:cNvCxnSpPr>
      </xdr:nvCxnSpPr>
      <xdr:spPr>
        <a:xfrm>
          <a:off x="22183725" y="17011650"/>
          <a:ext cx="380999" cy="9526"/>
        </a:xfrm>
        <a:prstGeom prst="line">
          <a:avLst/>
        </a:prstGeom>
        <a:ln w="28575">
          <a:prstDash val="dashDot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44</xdr:col>
      <xdr:colOff>185738</xdr:colOff>
      <xdr:row>45</xdr:row>
      <xdr:rowOff>295275</xdr:rowOff>
    </xdr:from>
    <xdr:to>
      <xdr:col>44</xdr:col>
      <xdr:colOff>190500</xdr:colOff>
      <xdr:row>46</xdr:row>
      <xdr:rowOff>304800</xdr:rowOff>
    </xdr:to>
    <xdr:cxnSp macro="">
      <xdr:nvCxnSpPr>
        <xdr:cNvPr id="16749" name="Прямая соединительная линия 16748">
          <a:extLst>
            <a:ext uri="{FF2B5EF4-FFF2-40B4-BE49-F238E27FC236}">
              <a16:creationId xmlns="" xmlns:a16="http://schemas.microsoft.com/office/drawing/2014/main" id="{00000000-0008-0000-0400-00006D410000}"/>
            </a:ext>
          </a:extLst>
        </xdr:cNvPr>
        <xdr:cNvCxnSpPr>
          <a:endCxn id="16601" idx="0"/>
        </xdr:cNvCxnSpPr>
      </xdr:nvCxnSpPr>
      <xdr:spPr>
        <a:xfrm flipH="1">
          <a:off x="22569488" y="17535525"/>
          <a:ext cx="4762" cy="390525"/>
        </a:xfrm>
        <a:prstGeom prst="line">
          <a:avLst/>
        </a:prstGeom>
        <a:ln w="28575"/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44</xdr:col>
      <xdr:colOff>247650</xdr:colOff>
      <xdr:row>44</xdr:row>
      <xdr:rowOff>85725</xdr:rowOff>
    </xdr:from>
    <xdr:to>
      <xdr:col>44</xdr:col>
      <xdr:colOff>257175</xdr:colOff>
      <xdr:row>45</xdr:row>
      <xdr:rowOff>323850</xdr:rowOff>
    </xdr:to>
    <xdr:cxnSp macro="">
      <xdr:nvCxnSpPr>
        <xdr:cNvPr id="16757" name="Прямая соединительная линия 16756">
          <a:extLst>
            <a:ext uri="{FF2B5EF4-FFF2-40B4-BE49-F238E27FC236}">
              <a16:creationId xmlns="" xmlns:a16="http://schemas.microsoft.com/office/drawing/2014/main" id="{00000000-0008-0000-0400-000075410000}"/>
            </a:ext>
          </a:extLst>
        </xdr:cNvPr>
        <xdr:cNvCxnSpPr>
          <a:stCxn id="16614" idx="1"/>
          <a:endCxn id="4271" idx="1"/>
        </xdr:cNvCxnSpPr>
      </xdr:nvCxnSpPr>
      <xdr:spPr>
        <a:xfrm flipH="1" flipV="1">
          <a:off x="22631400" y="16944975"/>
          <a:ext cx="9525" cy="619125"/>
        </a:xfrm>
        <a:prstGeom prst="line">
          <a:avLst/>
        </a:prstGeom>
        <a:ln w="28575">
          <a:solidFill>
            <a:schemeClr val="accent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285750</xdr:colOff>
      <xdr:row>15</xdr:row>
      <xdr:rowOff>361950</xdr:rowOff>
    </xdr:from>
    <xdr:to>
      <xdr:col>7</xdr:col>
      <xdr:colOff>104775</xdr:colOff>
      <xdr:row>16</xdr:row>
      <xdr:rowOff>266700</xdr:rowOff>
    </xdr:to>
    <xdr:cxnSp macro="">
      <xdr:nvCxnSpPr>
        <xdr:cNvPr id="52" name="Прямая соединительная линия 51">
          <a:extLst>
            <a:ext uri="{FF2B5EF4-FFF2-40B4-BE49-F238E27FC236}">
              <a16:creationId xmlns="" xmlns:a16="http://schemas.microsoft.com/office/drawing/2014/main" id="{00000000-0008-0000-0400-000034000000}"/>
            </a:ext>
          </a:extLst>
        </xdr:cNvPr>
        <xdr:cNvCxnSpPr>
          <a:stCxn id="16741" idx="2"/>
        </xdr:cNvCxnSpPr>
      </xdr:nvCxnSpPr>
      <xdr:spPr>
        <a:xfrm flipV="1">
          <a:off x="5657850" y="6076950"/>
          <a:ext cx="266700" cy="28575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323850</xdr:colOff>
      <xdr:row>16</xdr:row>
      <xdr:rowOff>114301</xdr:rowOff>
    </xdr:from>
    <xdr:to>
      <xdr:col>9</xdr:col>
      <xdr:colOff>223838</xdr:colOff>
      <xdr:row>16</xdr:row>
      <xdr:rowOff>152398</xdr:rowOff>
    </xdr:to>
    <xdr:cxnSp macro="">
      <xdr:nvCxnSpPr>
        <xdr:cNvPr id="62" name="Прямая соединительная линия 61">
          <a:extLst>
            <a:ext uri="{FF2B5EF4-FFF2-40B4-BE49-F238E27FC236}">
              <a16:creationId xmlns="" xmlns:a16="http://schemas.microsoft.com/office/drawing/2014/main" id="{00000000-0008-0000-0400-00003E000000}"/>
            </a:ext>
          </a:extLst>
        </xdr:cNvPr>
        <xdr:cNvCxnSpPr>
          <a:endCxn id="16739" idx="0"/>
        </xdr:cNvCxnSpPr>
      </xdr:nvCxnSpPr>
      <xdr:spPr>
        <a:xfrm>
          <a:off x="6591300" y="6210301"/>
          <a:ext cx="347663" cy="38097"/>
        </a:xfrm>
        <a:prstGeom prst="line">
          <a:avLst/>
        </a:prstGeom>
        <a:ln w="1905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285750</xdr:colOff>
      <xdr:row>16</xdr:row>
      <xdr:rowOff>95250</xdr:rowOff>
    </xdr:from>
    <xdr:to>
      <xdr:col>8</xdr:col>
      <xdr:colOff>171450</xdr:colOff>
      <xdr:row>16</xdr:row>
      <xdr:rowOff>104776</xdr:rowOff>
    </xdr:to>
    <xdr:cxnSp macro="">
      <xdr:nvCxnSpPr>
        <xdr:cNvPr id="16704" name="Прямая соединительная линия 16703">
          <a:extLst>
            <a:ext uri="{FF2B5EF4-FFF2-40B4-BE49-F238E27FC236}">
              <a16:creationId xmlns="" xmlns:a16="http://schemas.microsoft.com/office/drawing/2014/main" id="{00000000-0008-0000-0400-000040410000}"/>
            </a:ext>
          </a:extLst>
        </xdr:cNvPr>
        <xdr:cNvCxnSpPr/>
      </xdr:nvCxnSpPr>
      <xdr:spPr>
        <a:xfrm flipV="1">
          <a:off x="6105525" y="6191250"/>
          <a:ext cx="333375" cy="9526"/>
        </a:xfrm>
        <a:prstGeom prst="line">
          <a:avLst/>
        </a:prstGeom>
        <a:ln w="1905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47625</xdr:colOff>
      <xdr:row>10</xdr:row>
      <xdr:rowOff>342900</xdr:rowOff>
    </xdr:from>
    <xdr:to>
      <xdr:col>5</xdr:col>
      <xdr:colOff>333375</xdr:colOff>
      <xdr:row>11</xdr:row>
      <xdr:rowOff>342900</xdr:rowOff>
    </xdr:to>
    <xdr:sp macro="" textlink="">
      <xdr:nvSpPr>
        <xdr:cNvPr id="18" name="Прямоугольник 17">
          <a:extLst>
            <a:ext uri="{FF2B5EF4-FFF2-40B4-BE49-F238E27FC236}">
              <a16:creationId xmlns="" xmlns:a16="http://schemas.microsoft.com/office/drawing/2014/main" id="{00000000-0008-0000-0400-000012000000}"/>
            </a:ext>
          </a:extLst>
        </xdr:cNvPr>
        <xdr:cNvSpPr/>
      </xdr:nvSpPr>
      <xdr:spPr>
        <a:xfrm>
          <a:off x="4076700" y="4152900"/>
          <a:ext cx="1181100" cy="381000"/>
        </a:xfrm>
        <a:prstGeom prst="rect">
          <a:avLst/>
        </a:prstGeom>
        <a:solidFill>
          <a:schemeClr val="accent2">
            <a:lumMod val="40000"/>
            <a:lumOff val="60000"/>
          </a:schemeClr>
        </a:solidFill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ru-RU" sz="1400">
              <a:solidFill>
                <a:sysClr val="windowText" lastClr="000000"/>
              </a:solidFill>
            </a:rPr>
            <a:t>Склад</a:t>
          </a:r>
        </a:p>
      </xdr:txBody>
    </xdr:sp>
    <xdr:clientData/>
  </xdr:twoCellAnchor>
  <xdr:twoCellAnchor>
    <xdr:from>
      <xdr:col>0</xdr:col>
      <xdr:colOff>0</xdr:colOff>
      <xdr:row>3</xdr:row>
      <xdr:rowOff>114300</xdr:rowOff>
    </xdr:from>
    <xdr:to>
      <xdr:col>1</xdr:col>
      <xdr:colOff>161925</xdr:colOff>
      <xdr:row>4</xdr:row>
      <xdr:rowOff>200025</xdr:rowOff>
    </xdr:to>
    <xdr:sp macro="" textlink="">
      <xdr:nvSpPr>
        <xdr:cNvPr id="377" name="Text Box 118">
          <a:extLst>
            <a:ext uri="{FF2B5EF4-FFF2-40B4-BE49-F238E27FC236}">
              <a16:creationId xmlns="" xmlns:a16="http://schemas.microsoft.com/office/drawing/2014/main" id="{00000000-0008-0000-0400-000079010000}"/>
            </a:ext>
          </a:extLst>
        </xdr:cNvPr>
        <xdr:cNvSpPr txBox="1">
          <a:spLocks noChangeArrowheads="1"/>
        </xdr:cNvSpPr>
      </xdr:nvSpPr>
      <xdr:spPr bwMode="auto">
        <a:xfrm>
          <a:off x="0" y="1257300"/>
          <a:ext cx="609600" cy="466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endParaRPr lang="en-US" sz="1200" b="0" i="0" u="none" strike="noStrike" baseline="0">
            <a:solidFill>
              <a:srgbClr val="000000"/>
            </a:solidFill>
            <a:latin typeface="Arial Cyr"/>
            <a:cs typeface="Arial Cyr"/>
          </a:endParaRPr>
        </a:p>
      </xdr:txBody>
    </xdr:sp>
    <xdr:clientData/>
  </xdr:twoCellAnchor>
  <xdr:twoCellAnchor>
    <xdr:from>
      <xdr:col>36</xdr:col>
      <xdr:colOff>138544</xdr:colOff>
      <xdr:row>44</xdr:row>
      <xdr:rowOff>164524</xdr:rowOff>
    </xdr:from>
    <xdr:to>
      <xdr:col>42</xdr:col>
      <xdr:colOff>414769</xdr:colOff>
      <xdr:row>44</xdr:row>
      <xdr:rowOff>174049</xdr:rowOff>
    </xdr:to>
    <xdr:sp macro="" textlink="">
      <xdr:nvSpPr>
        <xdr:cNvPr id="374" name="Line 139">
          <a:extLst>
            <a:ext uri="{FF2B5EF4-FFF2-40B4-BE49-F238E27FC236}">
              <a16:creationId xmlns="" xmlns:a16="http://schemas.microsoft.com/office/drawing/2014/main" id="{00000000-0008-0000-0400-000076010000}"/>
            </a:ext>
          </a:extLst>
        </xdr:cNvPr>
        <xdr:cNvSpPr>
          <a:spLocks noChangeShapeType="1"/>
        </xdr:cNvSpPr>
      </xdr:nvSpPr>
      <xdr:spPr bwMode="auto">
        <a:xfrm>
          <a:off x="16348362" y="17032433"/>
          <a:ext cx="2977862" cy="9525"/>
        </a:xfrm>
        <a:prstGeom prst="line">
          <a:avLst/>
        </a:prstGeom>
        <a:noFill/>
        <a:ln w="28575">
          <a:solidFill>
            <a:schemeClr val="accent5">
              <a:lumMod val="75000"/>
            </a:schemeClr>
          </a:solidFill>
          <a:prstDash val="lgDashDot"/>
          <a:round/>
          <a:headEnd/>
          <a:tailEnd/>
        </a:ln>
      </xdr:spPr>
    </xdr:sp>
    <xdr:clientData/>
  </xdr:twoCellAnchor>
  <xdr:twoCellAnchor>
    <xdr:from>
      <xdr:col>36</xdr:col>
      <xdr:colOff>242455</xdr:colOff>
      <xdr:row>43</xdr:row>
      <xdr:rowOff>294409</xdr:rowOff>
    </xdr:from>
    <xdr:to>
      <xdr:col>36</xdr:col>
      <xdr:colOff>242455</xdr:colOff>
      <xdr:row>45</xdr:row>
      <xdr:rowOff>0</xdr:rowOff>
    </xdr:to>
    <xdr:cxnSp macro="">
      <xdr:nvCxnSpPr>
        <xdr:cNvPr id="10" name="Прямая соединительная линия 9">
          <a:extLst>
            <a:ext uri="{FF2B5EF4-FFF2-40B4-BE49-F238E27FC236}">
              <a16:creationId xmlns="" xmlns:a16="http://schemas.microsoft.com/office/drawing/2014/main" id="{00000000-0008-0000-0400-00000A000000}"/>
            </a:ext>
          </a:extLst>
        </xdr:cNvPr>
        <xdr:cNvCxnSpPr/>
      </xdr:nvCxnSpPr>
      <xdr:spPr>
        <a:xfrm>
          <a:off x="16452273" y="16781318"/>
          <a:ext cx="0" cy="467591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33</xdr:col>
      <xdr:colOff>421821</xdr:colOff>
      <xdr:row>45</xdr:row>
      <xdr:rowOff>0</xdr:rowOff>
    </xdr:from>
    <xdr:to>
      <xdr:col>36</xdr:col>
      <xdr:colOff>53686</xdr:colOff>
      <xdr:row>45</xdr:row>
      <xdr:rowOff>3897</xdr:rowOff>
    </xdr:to>
    <xdr:cxnSp macro="">
      <xdr:nvCxnSpPr>
        <xdr:cNvPr id="16705" name="Прямая со стрелкой 16704">
          <a:extLst>
            <a:ext uri="{FF2B5EF4-FFF2-40B4-BE49-F238E27FC236}">
              <a16:creationId xmlns="" xmlns:a16="http://schemas.microsoft.com/office/drawing/2014/main" id="{00000000-0008-0000-0400-000041410000}"/>
            </a:ext>
          </a:extLst>
        </xdr:cNvPr>
        <xdr:cNvCxnSpPr/>
      </xdr:nvCxnSpPr>
      <xdr:spPr>
        <a:xfrm>
          <a:off x="15240000" y="17240250"/>
          <a:ext cx="978972" cy="3897"/>
        </a:xfrm>
        <a:prstGeom prst="straightConnector1">
          <a:avLst/>
        </a:prstGeom>
        <a:ln w="19050"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36</xdr:col>
      <xdr:colOff>277091</xdr:colOff>
      <xdr:row>45</xdr:row>
      <xdr:rowOff>17318</xdr:rowOff>
    </xdr:from>
    <xdr:to>
      <xdr:col>37</xdr:col>
      <xdr:colOff>415636</xdr:colOff>
      <xdr:row>45</xdr:row>
      <xdr:rowOff>34636</xdr:rowOff>
    </xdr:to>
    <xdr:cxnSp macro="">
      <xdr:nvCxnSpPr>
        <xdr:cNvPr id="16707" name="Прямая со стрелкой 16706">
          <a:extLst>
            <a:ext uri="{FF2B5EF4-FFF2-40B4-BE49-F238E27FC236}">
              <a16:creationId xmlns="" xmlns:a16="http://schemas.microsoft.com/office/drawing/2014/main" id="{00000000-0008-0000-0400-000043410000}"/>
            </a:ext>
          </a:extLst>
        </xdr:cNvPr>
        <xdr:cNvCxnSpPr/>
      </xdr:nvCxnSpPr>
      <xdr:spPr>
        <a:xfrm flipH="1" flipV="1">
          <a:off x="16486909" y="17266227"/>
          <a:ext cx="588818" cy="17318"/>
        </a:xfrm>
        <a:prstGeom prst="straightConnector1">
          <a:avLst/>
        </a:prstGeom>
        <a:ln w="19050"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35</xdr:col>
      <xdr:colOff>432955</xdr:colOff>
      <xdr:row>45</xdr:row>
      <xdr:rowOff>0</xdr:rowOff>
    </xdr:from>
    <xdr:to>
      <xdr:col>36</xdr:col>
      <xdr:colOff>277091</xdr:colOff>
      <xdr:row>45</xdr:row>
      <xdr:rowOff>17318</xdr:rowOff>
    </xdr:to>
    <xdr:cxnSp macro="">
      <xdr:nvCxnSpPr>
        <xdr:cNvPr id="16709" name="Прямая соединительная линия 16708">
          <a:extLst>
            <a:ext uri="{FF2B5EF4-FFF2-40B4-BE49-F238E27FC236}">
              <a16:creationId xmlns="" xmlns:a16="http://schemas.microsoft.com/office/drawing/2014/main" id="{00000000-0008-0000-0400-000045410000}"/>
            </a:ext>
          </a:extLst>
        </xdr:cNvPr>
        <xdr:cNvCxnSpPr/>
      </xdr:nvCxnSpPr>
      <xdr:spPr>
        <a:xfrm flipV="1">
          <a:off x="16192500" y="17248909"/>
          <a:ext cx="294409" cy="17318"/>
        </a:xfrm>
        <a:prstGeom prst="line">
          <a:avLst/>
        </a:prstGeom>
        <a:ln w="19050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171450</xdr:colOff>
      <xdr:row>14</xdr:row>
      <xdr:rowOff>76200</xdr:rowOff>
    </xdr:from>
    <xdr:to>
      <xdr:col>9</xdr:col>
      <xdr:colOff>152400</xdr:colOff>
      <xdr:row>14</xdr:row>
      <xdr:rowOff>76203</xdr:rowOff>
    </xdr:to>
    <xdr:cxnSp macro="">
      <xdr:nvCxnSpPr>
        <xdr:cNvPr id="55" name="Прямая соединительная линия 54">
          <a:extLst>
            <a:ext uri="{FF2B5EF4-FFF2-40B4-BE49-F238E27FC236}">
              <a16:creationId xmlns="" xmlns:a16="http://schemas.microsoft.com/office/drawing/2014/main" id="{00000000-0008-0000-0400-000037000000}"/>
            </a:ext>
          </a:extLst>
        </xdr:cNvPr>
        <xdr:cNvCxnSpPr/>
      </xdr:nvCxnSpPr>
      <xdr:spPr>
        <a:xfrm flipV="1">
          <a:off x="3752850" y="5410200"/>
          <a:ext cx="428625" cy="3"/>
        </a:xfrm>
        <a:prstGeom prst="line">
          <a:avLst/>
        </a:prstGeom>
        <a:ln w="9525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9524</xdr:colOff>
      <xdr:row>14</xdr:row>
      <xdr:rowOff>76200</xdr:rowOff>
    </xdr:from>
    <xdr:to>
      <xdr:col>8</xdr:col>
      <xdr:colOff>171450</xdr:colOff>
      <xdr:row>15</xdr:row>
      <xdr:rowOff>342899</xdr:rowOff>
    </xdr:to>
    <xdr:cxnSp macro="">
      <xdr:nvCxnSpPr>
        <xdr:cNvPr id="60" name="Прямая со стрелкой 59">
          <a:extLst>
            <a:ext uri="{FF2B5EF4-FFF2-40B4-BE49-F238E27FC236}">
              <a16:creationId xmlns="" xmlns:a16="http://schemas.microsoft.com/office/drawing/2014/main" id="{00000000-0008-0000-0400-00003C000000}"/>
            </a:ext>
          </a:extLst>
        </xdr:cNvPr>
        <xdr:cNvCxnSpPr>
          <a:endCxn id="4431" idx="1"/>
        </xdr:cNvCxnSpPr>
      </xdr:nvCxnSpPr>
      <xdr:spPr>
        <a:xfrm flipH="1">
          <a:off x="3590924" y="5410200"/>
          <a:ext cx="161926" cy="647699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180975</xdr:colOff>
      <xdr:row>14</xdr:row>
      <xdr:rowOff>85725</xdr:rowOff>
    </xdr:from>
    <xdr:to>
      <xdr:col>9</xdr:col>
      <xdr:colOff>19050</xdr:colOff>
      <xdr:row>16</xdr:row>
      <xdr:rowOff>28575</xdr:rowOff>
    </xdr:to>
    <xdr:cxnSp macro="">
      <xdr:nvCxnSpPr>
        <xdr:cNvPr id="16706" name="Прямая со стрелкой 16705">
          <a:extLst>
            <a:ext uri="{FF2B5EF4-FFF2-40B4-BE49-F238E27FC236}">
              <a16:creationId xmlns="" xmlns:a16="http://schemas.microsoft.com/office/drawing/2014/main" id="{00000000-0008-0000-0400-000042410000}"/>
            </a:ext>
          </a:extLst>
        </xdr:cNvPr>
        <xdr:cNvCxnSpPr/>
      </xdr:nvCxnSpPr>
      <xdr:spPr>
        <a:xfrm>
          <a:off x="3762375" y="5419725"/>
          <a:ext cx="285750" cy="704850"/>
        </a:xfrm>
        <a:prstGeom prst="straightConnector1">
          <a:avLst/>
        </a:prstGeom>
        <a:ln w="9525"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314322</xdr:colOff>
      <xdr:row>14</xdr:row>
      <xdr:rowOff>342900</xdr:rowOff>
    </xdr:from>
    <xdr:to>
      <xdr:col>18</xdr:col>
      <xdr:colOff>323849</xdr:colOff>
      <xdr:row>15</xdr:row>
      <xdr:rowOff>333374</xdr:rowOff>
    </xdr:to>
    <xdr:sp macro="" textlink="">
      <xdr:nvSpPr>
        <xdr:cNvPr id="382" name="Line 350">
          <a:extLst>
            <a:ext uri="{FF2B5EF4-FFF2-40B4-BE49-F238E27FC236}">
              <a16:creationId xmlns="" xmlns:a16="http://schemas.microsoft.com/office/drawing/2014/main" id="{00000000-0008-0000-0400-00007E010000}"/>
            </a:ext>
          </a:extLst>
        </xdr:cNvPr>
        <xdr:cNvSpPr>
          <a:spLocks noChangeShapeType="1"/>
        </xdr:cNvSpPr>
      </xdr:nvSpPr>
      <xdr:spPr bwMode="auto">
        <a:xfrm flipV="1">
          <a:off x="8372472" y="5676900"/>
          <a:ext cx="9527" cy="371474"/>
        </a:xfrm>
        <a:prstGeom prst="line">
          <a:avLst/>
        </a:prstGeom>
        <a:noFill/>
        <a:ln w="25400">
          <a:solidFill>
            <a:schemeClr val="tx1"/>
          </a:solidFill>
          <a:prstDash val="sysDash"/>
          <a:round/>
          <a:headEnd/>
          <a:tailEnd type="triangle" w="med" len="med"/>
        </a:ln>
      </xdr:spPr>
    </xdr:sp>
    <xdr:clientData/>
  </xdr:twoCellAnchor>
  <xdr:twoCellAnchor>
    <xdr:from>
      <xdr:col>18</xdr:col>
      <xdr:colOff>333375</xdr:colOff>
      <xdr:row>15</xdr:row>
      <xdr:rowOff>190500</xdr:rowOff>
    </xdr:from>
    <xdr:to>
      <xdr:col>20</xdr:col>
      <xdr:colOff>266700</xdr:colOff>
      <xdr:row>16</xdr:row>
      <xdr:rowOff>352425</xdr:rowOff>
    </xdr:to>
    <xdr:cxnSp macro="">
      <xdr:nvCxnSpPr>
        <xdr:cNvPr id="57" name="Прямая со стрелкой 56">
          <a:extLst>
            <a:ext uri="{FF2B5EF4-FFF2-40B4-BE49-F238E27FC236}">
              <a16:creationId xmlns="" xmlns:a16="http://schemas.microsoft.com/office/drawing/2014/main" id="{00000000-0008-0000-0400-000039000000}"/>
            </a:ext>
          </a:extLst>
        </xdr:cNvPr>
        <xdr:cNvCxnSpPr/>
      </xdr:nvCxnSpPr>
      <xdr:spPr>
        <a:xfrm flipH="1" flipV="1">
          <a:off x="8391525" y="5905500"/>
          <a:ext cx="828675" cy="54292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257175</xdr:colOff>
      <xdr:row>16</xdr:row>
      <xdr:rowOff>342900</xdr:rowOff>
    </xdr:from>
    <xdr:to>
      <xdr:col>21</xdr:col>
      <xdr:colOff>209550</xdr:colOff>
      <xdr:row>16</xdr:row>
      <xdr:rowOff>342902</xdr:rowOff>
    </xdr:to>
    <xdr:cxnSp macro="">
      <xdr:nvCxnSpPr>
        <xdr:cNvPr id="16708" name="Прямая соединительная линия 16707">
          <a:extLst>
            <a:ext uri="{FF2B5EF4-FFF2-40B4-BE49-F238E27FC236}">
              <a16:creationId xmlns="" xmlns:a16="http://schemas.microsoft.com/office/drawing/2014/main" id="{00000000-0008-0000-0400-000044410000}"/>
            </a:ext>
          </a:extLst>
        </xdr:cNvPr>
        <xdr:cNvCxnSpPr/>
      </xdr:nvCxnSpPr>
      <xdr:spPr>
        <a:xfrm>
          <a:off x="9210675" y="6438900"/>
          <a:ext cx="400050" cy="2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38</xdr:col>
      <xdr:colOff>276225</xdr:colOff>
      <xdr:row>24</xdr:row>
      <xdr:rowOff>28575</xdr:rowOff>
    </xdr:from>
    <xdr:to>
      <xdr:col>39</xdr:col>
      <xdr:colOff>428625</xdr:colOff>
      <xdr:row>24</xdr:row>
      <xdr:rowOff>238125</xdr:rowOff>
    </xdr:to>
    <xdr:cxnSp macro="">
      <xdr:nvCxnSpPr>
        <xdr:cNvPr id="63" name="Прямая со стрелкой 62">
          <a:extLst>
            <a:ext uri="{FF2B5EF4-FFF2-40B4-BE49-F238E27FC236}">
              <a16:creationId xmlns="" xmlns:a16="http://schemas.microsoft.com/office/drawing/2014/main" id="{00000000-0008-0000-0400-00003F000000}"/>
            </a:ext>
          </a:extLst>
        </xdr:cNvPr>
        <xdr:cNvCxnSpPr/>
      </xdr:nvCxnSpPr>
      <xdr:spPr>
        <a:xfrm flipH="1" flipV="1">
          <a:off x="17287875" y="9172575"/>
          <a:ext cx="600075" cy="20955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82</xdr:col>
      <xdr:colOff>295275</xdr:colOff>
      <xdr:row>47</xdr:row>
      <xdr:rowOff>333375</xdr:rowOff>
    </xdr:from>
    <xdr:to>
      <xdr:col>86</xdr:col>
      <xdr:colOff>142875</xdr:colOff>
      <xdr:row>47</xdr:row>
      <xdr:rowOff>333375</xdr:rowOff>
    </xdr:to>
    <xdr:cxnSp macro="">
      <xdr:nvCxnSpPr>
        <xdr:cNvPr id="16712" name="Прямая со стрелкой 16711">
          <a:extLst>
            <a:ext uri="{FF2B5EF4-FFF2-40B4-BE49-F238E27FC236}">
              <a16:creationId xmlns="" xmlns:a16="http://schemas.microsoft.com/office/drawing/2014/main" id="{00000000-0008-0000-0400-000048410000}"/>
            </a:ext>
          </a:extLst>
        </xdr:cNvPr>
        <xdr:cNvCxnSpPr/>
      </xdr:nvCxnSpPr>
      <xdr:spPr>
        <a:xfrm>
          <a:off x="36776025" y="18335625"/>
          <a:ext cx="1066800" cy="0"/>
        </a:xfrm>
        <a:prstGeom prst="straightConnector1">
          <a:avLst/>
        </a:prstGeom>
        <a:ln>
          <a:headEnd type="arrow"/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88</xdr:col>
      <xdr:colOff>0</xdr:colOff>
      <xdr:row>47</xdr:row>
      <xdr:rowOff>333375</xdr:rowOff>
    </xdr:from>
    <xdr:to>
      <xdr:col>89</xdr:col>
      <xdr:colOff>371475</xdr:colOff>
      <xdr:row>47</xdr:row>
      <xdr:rowOff>333375</xdr:rowOff>
    </xdr:to>
    <xdr:cxnSp macro="">
      <xdr:nvCxnSpPr>
        <xdr:cNvPr id="16716" name="Прямая со стрелкой 16715">
          <a:extLst>
            <a:ext uri="{FF2B5EF4-FFF2-40B4-BE49-F238E27FC236}">
              <a16:creationId xmlns="" xmlns:a16="http://schemas.microsoft.com/office/drawing/2014/main" id="{00000000-0008-0000-0400-00004C410000}"/>
            </a:ext>
          </a:extLst>
        </xdr:cNvPr>
        <xdr:cNvCxnSpPr/>
      </xdr:nvCxnSpPr>
      <xdr:spPr>
        <a:xfrm>
          <a:off x="38252400" y="18335625"/>
          <a:ext cx="819150" cy="0"/>
        </a:xfrm>
        <a:prstGeom prst="straightConnector1">
          <a:avLst/>
        </a:prstGeom>
        <a:ln>
          <a:headEnd type="arrow"/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85</xdr:col>
      <xdr:colOff>312964</xdr:colOff>
      <xdr:row>47</xdr:row>
      <xdr:rowOff>13607</xdr:rowOff>
    </xdr:from>
    <xdr:to>
      <xdr:col>86</xdr:col>
      <xdr:colOff>27214</xdr:colOff>
      <xdr:row>47</xdr:row>
      <xdr:rowOff>176893</xdr:rowOff>
    </xdr:to>
    <xdr:sp macro="" textlink="">
      <xdr:nvSpPr>
        <xdr:cNvPr id="8" name="Прямоугольник 7">
          <a:extLst>
            <a:ext uri="{FF2B5EF4-FFF2-40B4-BE49-F238E27FC236}">
              <a16:creationId xmlns="" xmlns:a16="http://schemas.microsoft.com/office/drawing/2014/main" id="{00000000-0008-0000-0400-000008000000}"/>
            </a:ext>
          </a:extLst>
        </xdr:cNvPr>
        <xdr:cNvSpPr/>
      </xdr:nvSpPr>
      <xdr:spPr>
        <a:xfrm>
          <a:off x="37759821" y="18015857"/>
          <a:ext cx="81643" cy="163286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ru-RU" sz="1100"/>
        </a:p>
      </xdr:txBody>
    </xdr:sp>
    <xdr:clientData/>
  </xdr:twoCellAnchor>
  <xdr:twoCellAnchor>
    <xdr:from>
      <xdr:col>84</xdr:col>
      <xdr:colOff>435429</xdr:colOff>
      <xdr:row>44</xdr:row>
      <xdr:rowOff>149679</xdr:rowOff>
    </xdr:from>
    <xdr:to>
      <xdr:col>85</xdr:col>
      <xdr:colOff>353786</xdr:colOff>
      <xdr:row>47</xdr:row>
      <xdr:rowOff>13607</xdr:rowOff>
    </xdr:to>
    <xdr:cxnSp macro="">
      <xdr:nvCxnSpPr>
        <xdr:cNvPr id="16714" name="Прямая со стрелкой 16713">
          <a:extLst>
            <a:ext uri="{FF2B5EF4-FFF2-40B4-BE49-F238E27FC236}">
              <a16:creationId xmlns="" xmlns:a16="http://schemas.microsoft.com/office/drawing/2014/main" id="{00000000-0008-0000-0400-00004A410000}"/>
            </a:ext>
          </a:extLst>
        </xdr:cNvPr>
        <xdr:cNvCxnSpPr>
          <a:endCxn id="8" idx="0"/>
        </xdr:cNvCxnSpPr>
      </xdr:nvCxnSpPr>
      <xdr:spPr>
        <a:xfrm>
          <a:off x="37433250" y="17008929"/>
          <a:ext cx="367393" cy="1006928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85</xdr:col>
      <xdr:colOff>0</xdr:colOff>
      <xdr:row>44</xdr:row>
      <xdr:rowOff>163286</xdr:rowOff>
    </xdr:from>
    <xdr:to>
      <xdr:col>87</xdr:col>
      <xdr:colOff>13607</xdr:colOff>
      <xdr:row>44</xdr:row>
      <xdr:rowOff>163286</xdr:rowOff>
    </xdr:to>
    <xdr:cxnSp macro="">
      <xdr:nvCxnSpPr>
        <xdr:cNvPr id="16723" name="Прямая соединительная линия 16722">
          <a:extLst>
            <a:ext uri="{FF2B5EF4-FFF2-40B4-BE49-F238E27FC236}">
              <a16:creationId xmlns="" xmlns:a16="http://schemas.microsoft.com/office/drawing/2014/main" id="{00000000-0008-0000-0400-000053410000}"/>
            </a:ext>
          </a:extLst>
        </xdr:cNvPr>
        <xdr:cNvCxnSpPr/>
      </xdr:nvCxnSpPr>
      <xdr:spPr>
        <a:xfrm>
          <a:off x="37446857" y="17022536"/>
          <a:ext cx="680357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  <pageSetUpPr fitToPage="1"/>
  </sheetPr>
  <dimension ref="A1:AG305"/>
  <sheetViews>
    <sheetView zoomScaleSheetLayoutView="100" workbookViewId="0">
      <pane xSplit="1" ySplit="2" topLeftCell="F87" activePane="bottomRight" state="frozen"/>
      <selection pane="topRight" activeCell="B1" sqref="B1"/>
      <selection pane="bottomLeft" activeCell="A3" sqref="A3"/>
      <selection pane="bottomRight" activeCell="L108" sqref="L108"/>
    </sheetView>
  </sheetViews>
  <sheetFormatPr defaultRowHeight="12.75" outlineLevelCol="1" x14ac:dyDescent="0.2"/>
  <cols>
    <col min="1" max="1" width="32.140625" style="773" customWidth="1"/>
    <col min="2" max="2" width="13.28515625" customWidth="1"/>
    <col min="3" max="3" width="10" customWidth="1"/>
    <col min="4" max="4" width="8.140625" customWidth="1"/>
    <col min="5" max="5" width="12.140625" customWidth="1"/>
    <col min="6" max="6" width="8.140625" customWidth="1"/>
    <col min="7" max="7" width="14.28515625" customWidth="1"/>
    <col min="8" max="8" width="6.42578125" customWidth="1"/>
    <col min="9" max="9" width="7.28515625" customWidth="1"/>
    <col min="10" max="10" width="8.85546875" customWidth="1"/>
    <col min="11" max="11" width="12.5703125" customWidth="1"/>
    <col min="12" max="12" width="19.140625" customWidth="1"/>
    <col min="13" max="19" width="11" customWidth="1"/>
    <col min="20" max="20" width="10" customWidth="1"/>
    <col min="21" max="25" width="9.140625" customWidth="1"/>
    <col min="26" max="26" width="10" customWidth="1"/>
    <col min="27" max="27" width="5.140625" hidden="1" customWidth="1" outlineLevel="1"/>
    <col min="28" max="28" width="6.85546875" hidden="1" customWidth="1" outlineLevel="1"/>
    <col min="29" max="29" width="6.7109375" hidden="1" customWidth="1" outlineLevel="1"/>
    <col min="30" max="30" width="7.28515625" hidden="1" customWidth="1" outlineLevel="1"/>
    <col min="31" max="31" width="6" hidden="1" customWidth="1" outlineLevel="1"/>
    <col min="32" max="32" width="7.28515625" hidden="1" customWidth="1" outlineLevel="1"/>
    <col min="33" max="33" width="9.140625" style="863" collapsed="1"/>
  </cols>
  <sheetData>
    <row r="1" spans="1:33" ht="33.75" thickBot="1" x14ac:dyDescent="0.5">
      <c r="A1" s="869" t="s">
        <v>76</v>
      </c>
      <c r="B1" s="870"/>
      <c r="C1" s="870"/>
      <c r="D1" s="870"/>
      <c r="E1" s="870"/>
      <c r="F1" s="870"/>
      <c r="G1" s="870"/>
      <c r="H1" s="870"/>
      <c r="I1" s="870"/>
      <c r="J1" s="870"/>
      <c r="K1" s="870"/>
    </row>
    <row r="2" spans="1:33" s="776" customFormat="1" ht="52.5" customHeight="1" thickBot="1" x14ac:dyDescent="0.3">
      <c r="A2" s="500" t="s">
        <v>2</v>
      </c>
      <c r="B2" s="458" t="s">
        <v>29</v>
      </c>
      <c r="C2" s="458" t="s">
        <v>346</v>
      </c>
      <c r="D2" s="458" t="s">
        <v>391</v>
      </c>
      <c r="E2" s="458" t="s">
        <v>60</v>
      </c>
      <c r="F2" s="458" t="s">
        <v>392</v>
      </c>
      <c r="G2" s="458" t="s">
        <v>13</v>
      </c>
      <c r="H2" s="458" t="s">
        <v>12</v>
      </c>
      <c r="I2" s="458" t="s">
        <v>16</v>
      </c>
      <c r="J2" s="458" t="s">
        <v>14</v>
      </c>
      <c r="K2" s="460" t="s">
        <v>15</v>
      </c>
      <c r="L2" s="462" t="s">
        <v>290</v>
      </c>
      <c r="M2" s="462" t="s">
        <v>14</v>
      </c>
      <c r="N2" s="458" t="s">
        <v>12</v>
      </c>
      <c r="O2" s="458" t="s">
        <v>16</v>
      </c>
      <c r="P2" s="458" t="s">
        <v>402</v>
      </c>
      <c r="Q2" s="460" t="s">
        <v>522</v>
      </c>
      <c r="R2" s="501" t="s">
        <v>290</v>
      </c>
      <c r="S2" s="501" t="s">
        <v>403</v>
      </c>
      <c r="T2" s="502" t="s">
        <v>395</v>
      </c>
      <c r="U2" s="502" t="s">
        <v>394</v>
      </c>
      <c r="V2" s="462" t="s">
        <v>339</v>
      </c>
      <c r="W2" s="463" t="s">
        <v>338</v>
      </c>
      <c r="X2" s="439" t="s">
        <v>428</v>
      </c>
      <c r="Y2" s="437" t="s">
        <v>426</v>
      </c>
      <c r="Z2" s="433" t="s">
        <v>427</v>
      </c>
      <c r="AB2" s="581" t="s">
        <v>496</v>
      </c>
      <c r="AC2" s="582" t="s">
        <v>529</v>
      </c>
      <c r="AD2" s="582" t="s">
        <v>409</v>
      </c>
      <c r="AE2" s="582" t="s">
        <v>531</v>
      </c>
      <c r="AF2" s="583" t="s">
        <v>532</v>
      </c>
      <c r="AG2" s="865"/>
    </row>
    <row r="3" spans="1:33" ht="17.25" customHeight="1" x14ac:dyDescent="0.2">
      <c r="A3" s="31" t="s">
        <v>0</v>
      </c>
      <c r="B3" s="871">
        <v>219</v>
      </c>
      <c r="C3" s="834"/>
      <c r="D3" s="834"/>
      <c r="E3" s="871" t="s">
        <v>30</v>
      </c>
      <c r="F3" s="871">
        <v>70</v>
      </c>
      <c r="G3" s="498" t="s">
        <v>28</v>
      </c>
      <c r="H3" s="4">
        <v>50</v>
      </c>
      <c r="I3" s="4">
        <v>4</v>
      </c>
      <c r="J3" s="27"/>
      <c r="K3" s="873" t="s">
        <v>74</v>
      </c>
      <c r="L3" s="4"/>
      <c r="M3" s="4"/>
      <c r="N3" s="498" t="s">
        <v>28</v>
      </c>
      <c r="O3" s="4">
        <v>50</v>
      </c>
      <c r="P3" s="4">
        <v>4</v>
      </c>
      <c r="Q3" s="27"/>
      <c r="R3" s="875" t="s">
        <v>74</v>
      </c>
      <c r="S3" s="499"/>
      <c r="T3" s="4"/>
      <c r="U3" s="4">
        <v>70</v>
      </c>
      <c r="V3" s="4"/>
      <c r="W3" s="189">
        <v>70</v>
      </c>
      <c r="X3" s="431">
        <v>70</v>
      </c>
      <c r="Y3" s="425"/>
      <c r="Z3" s="434"/>
      <c r="AC3" s="104"/>
      <c r="AD3" s="104">
        <v>70</v>
      </c>
      <c r="AE3" s="104"/>
      <c r="AF3" s="104">
        <v>70</v>
      </c>
    </row>
    <row r="4" spans="1:33" x14ac:dyDescent="0.2">
      <c r="A4" s="34" t="s">
        <v>1</v>
      </c>
      <c r="B4" s="872"/>
      <c r="C4" s="837">
        <v>70</v>
      </c>
      <c r="D4" s="837">
        <v>70</v>
      </c>
      <c r="E4" s="872"/>
      <c r="F4" s="872"/>
      <c r="G4" s="103" t="s">
        <v>28</v>
      </c>
      <c r="H4" s="2">
        <v>100</v>
      </c>
      <c r="I4" s="13">
        <v>2</v>
      </c>
      <c r="J4" s="27"/>
      <c r="K4" s="873"/>
      <c r="L4" s="104"/>
      <c r="M4" s="104"/>
      <c r="N4" s="103" t="s">
        <v>28</v>
      </c>
      <c r="O4" s="2">
        <v>100</v>
      </c>
      <c r="P4" s="13">
        <v>2</v>
      </c>
      <c r="Q4" s="27"/>
      <c r="R4" s="875"/>
      <c r="S4" s="129"/>
      <c r="T4" s="104"/>
      <c r="U4" s="104"/>
      <c r="V4" s="104"/>
      <c r="W4" s="131"/>
      <c r="X4" s="428"/>
      <c r="Y4" s="399"/>
      <c r="Z4" s="435"/>
      <c r="AC4" s="104"/>
      <c r="AD4" s="104"/>
      <c r="AE4" s="104"/>
      <c r="AF4" s="104"/>
    </row>
    <row r="5" spans="1:33" x14ac:dyDescent="0.2">
      <c r="A5" s="851"/>
      <c r="B5" s="872"/>
      <c r="C5" s="837"/>
      <c r="D5" s="837"/>
      <c r="E5" s="872"/>
      <c r="F5" s="872"/>
      <c r="G5" s="70"/>
      <c r="H5" s="21">
        <v>80</v>
      </c>
      <c r="I5" s="15">
        <v>1</v>
      </c>
      <c r="J5" s="27"/>
      <c r="K5" s="873"/>
      <c r="L5" s="104"/>
      <c r="M5" s="104"/>
      <c r="N5" s="70"/>
      <c r="O5" s="21">
        <v>80</v>
      </c>
      <c r="P5" s="15">
        <v>1</v>
      </c>
      <c r="Q5" s="27"/>
      <c r="R5" s="875"/>
      <c r="S5" s="129"/>
      <c r="T5" s="104"/>
      <c r="U5" s="104"/>
      <c r="V5" s="104"/>
      <c r="W5" s="131"/>
      <c r="X5" s="428"/>
      <c r="Y5" s="399"/>
      <c r="Z5" s="435"/>
      <c r="AC5" s="104"/>
      <c r="AD5" s="104"/>
      <c r="AE5" s="104"/>
      <c r="AF5" s="104"/>
    </row>
    <row r="6" spans="1:33" ht="13.5" thickBot="1" x14ac:dyDescent="0.25">
      <c r="A6" s="852"/>
      <c r="B6" s="872"/>
      <c r="C6" s="837"/>
      <c r="D6" s="837"/>
      <c r="E6" s="872"/>
      <c r="F6" s="872"/>
      <c r="G6" s="84"/>
      <c r="H6" s="22">
        <v>50</v>
      </c>
      <c r="I6" s="20">
        <v>1</v>
      </c>
      <c r="J6" s="784"/>
      <c r="K6" s="874"/>
      <c r="L6" s="104"/>
      <c r="M6" s="104"/>
      <c r="N6" s="84"/>
      <c r="O6" s="22">
        <v>50</v>
      </c>
      <c r="P6" s="20">
        <v>1</v>
      </c>
      <c r="Q6" s="784"/>
      <c r="R6" s="876"/>
      <c r="S6" s="129"/>
      <c r="T6" s="104"/>
      <c r="U6" s="104"/>
      <c r="V6" s="104"/>
      <c r="W6" s="131"/>
      <c r="X6" s="428"/>
      <c r="Y6" s="399"/>
      <c r="Z6" s="435"/>
      <c r="AC6" s="104"/>
      <c r="AD6" s="104"/>
      <c r="AE6" s="104"/>
      <c r="AF6" s="104"/>
    </row>
    <row r="7" spans="1:33" x14ac:dyDescent="0.2">
      <c r="A7" s="45" t="s">
        <v>31</v>
      </c>
      <c r="B7" s="877">
        <v>108</v>
      </c>
      <c r="C7" s="836"/>
      <c r="D7" s="836"/>
      <c r="E7" s="877" t="s">
        <v>32</v>
      </c>
      <c r="F7" s="877">
        <v>8</v>
      </c>
      <c r="G7" s="64" t="s">
        <v>28</v>
      </c>
      <c r="H7" s="46">
        <v>100</v>
      </c>
      <c r="I7" s="47">
        <v>2</v>
      </c>
      <c r="J7" s="48"/>
      <c r="K7" s="220"/>
      <c r="L7" s="883" t="s">
        <v>292</v>
      </c>
      <c r="M7" s="104"/>
      <c r="N7" s="46">
        <v>100</v>
      </c>
      <c r="O7" s="47">
        <v>2</v>
      </c>
      <c r="P7" s="48"/>
      <c r="Q7" s="220"/>
      <c r="R7" s="884" t="s">
        <v>292</v>
      </c>
      <c r="S7" s="129"/>
      <c r="T7" s="104"/>
      <c r="U7" s="104"/>
      <c r="V7" s="104"/>
      <c r="W7" s="131"/>
      <c r="X7" s="428"/>
      <c r="Y7" s="399"/>
      <c r="Z7" s="435"/>
      <c r="AC7" s="104"/>
      <c r="AD7" s="104"/>
      <c r="AE7" s="104"/>
      <c r="AF7" s="104"/>
    </row>
    <row r="8" spans="1:33" x14ac:dyDescent="0.2">
      <c r="A8" s="49"/>
      <c r="B8" s="877"/>
      <c r="C8" s="836">
        <v>8</v>
      </c>
      <c r="D8" s="836">
        <v>8</v>
      </c>
      <c r="E8" s="877"/>
      <c r="F8" s="877"/>
      <c r="G8" s="65"/>
      <c r="H8" s="50">
        <v>80</v>
      </c>
      <c r="I8" s="51">
        <v>1</v>
      </c>
      <c r="J8" s="52"/>
      <c r="K8" s="221"/>
      <c r="L8" s="883"/>
      <c r="M8" s="104" t="s">
        <v>296</v>
      </c>
      <c r="N8" s="50">
        <v>80</v>
      </c>
      <c r="O8" s="51">
        <v>1</v>
      </c>
      <c r="P8" s="52"/>
      <c r="Q8" s="221"/>
      <c r="R8" s="884"/>
      <c r="S8" s="129" t="s">
        <v>296</v>
      </c>
      <c r="T8" s="104"/>
      <c r="U8" s="104">
        <v>8</v>
      </c>
      <c r="V8" s="104"/>
      <c r="W8" s="131">
        <v>8</v>
      </c>
      <c r="X8" s="428"/>
      <c r="Y8" s="399">
        <v>8</v>
      </c>
      <c r="Z8" s="435"/>
      <c r="AC8" s="104"/>
      <c r="AD8" s="104">
        <v>8</v>
      </c>
      <c r="AE8" s="104"/>
      <c r="AF8" s="104">
        <v>8</v>
      </c>
      <c r="AG8" s="863">
        <v>7</v>
      </c>
    </row>
    <row r="9" spans="1:33" x14ac:dyDescent="0.2">
      <c r="A9" s="53"/>
      <c r="B9" s="877"/>
      <c r="C9" s="836"/>
      <c r="D9" s="836"/>
      <c r="E9" s="877"/>
      <c r="F9" s="877"/>
      <c r="G9" s="66"/>
      <c r="H9" s="54">
        <v>50</v>
      </c>
      <c r="I9" s="55">
        <v>1</v>
      </c>
      <c r="J9" s="52"/>
      <c r="K9" s="221"/>
      <c r="L9" s="883"/>
      <c r="M9" s="104"/>
      <c r="N9" s="54">
        <v>50</v>
      </c>
      <c r="O9" s="55">
        <v>1</v>
      </c>
      <c r="P9" s="52"/>
      <c r="Q9" s="221"/>
      <c r="R9" s="884"/>
      <c r="S9" s="129"/>
      <c r="T9" s="104"/>
      <c r="U9" s="104"/>
      <c r="V9" s="104"/>
      <c r="W9" s="131"/>
      <c r="X9" s="428"/>
      <c r="Y9" s="399"/>
      <c r="Z9" s="435"/>
      <c r="AC9" s="104"/>
      <c r="AD9" s="104"/>
      <c r="AE9" s="104"/>
      <c r="AF9" s="104"/>
    </row>
    <row r="10" spans="1:33" ht="13.5" thickBot="1" x14ac:dyDescent="0.25">
      <c r="A10" s="87" t="s">
        <v>116</v>
      </c>
      <c r="B10" s="877"/>
      <c r="C10" s="836"/>
      <c r="D10" s="836"/>
      <c r="E10" s="877"/>
      <c r="F10" s="877"/>
      <c r="G10" s="62"/>
      <c r="H10" s="43"/>
      <c r="I10" s="43"/>
      <c r="J10" s="56"/>
      <c r="K10" s="222"/>
      <c r="L10" s="883"/>
      <c r="M10" s="104"/>
      <c r="N10" s="43"/>
      <c r="O10" s="43"/>
      <c r="P10" s="56"/>
      <c r="Q10" s="222"/>
      <c r="R10" s="884"/>
      <c r="S10" s="129"/>
      <c r="T10" s="104"/>
      <c r="U10" s="104"/>
      <c r="V10" s="104"/>
      <c r="W10" s="131"/>
      <c r="X10" s="428"/>
      <c r="Y10" s="399"/>
      <c r="Z10" s="435"/>
      <c r="AC10" s="104"/>
      <c r="AD10" s="104"/>
      <c r="AE10" s="104"/>
      <c r="AF10" s="104"/>
    </row>
    <row r="11" spans="1:33" x14ac:dyDescent="0.2">
      <c r="A11" s="36" t="s">
        <v>1</v>
      </c>
      <c r="B11" s="872">
        <v>219</v>
      </c>
      <c r="C11" s="837"/>
      <c r="D11" s="837"/>
      <c r="E11" s="872" t="s">
        <v>30</v>
      </c>
      <c r="F11" s="872">
        <v>65</v>
      </c>
      <c r="G11" s="25" t="s">
        <v>28</v>
      </c>
      <c r="H11" s="28">
        <v>100</v>
      </c>
      <c r="I11" s="29">
        <v>2</v>
      </c>
      <c r="J11" s="26"/>
      <c r="K11" s="223"/>
      <c r="L11" s="104"/>
      <c r="M11" s="104"/>
      <c r="N11" s="28">
        <v>100</v>
      </c>
      <c r="O11" s="29">
        <v>2</v>
      </c>
      <c r="P11" s="26"/>
      <c r="Q11" s="104"/>
      <c r="R11" s="129"/>
      <c r="S11" s="129"/>
      <c r="T11" s="104"/>
      <c r="U11" s="104"/>
      <c r="V11" s="104"/>
      <c r="W11" s="131"/>
      <c r="X11" s="428"/>
      <c r="Y11" s="399"/>
      <c r="Z11" s="435"/>
      <c r="AC11" s="104"/>
      <c r="AD11" s="104"/>
      <c r="AE11" s="104"/>
      <c r="AF11" s="104"/>
    </row>
    <row r="12" spans="1:33" x14ac:dyDescent="0.2">
      <c r="A12" s="851"/>
      <c r="B12" s="872"/>
      <c r="C12" s="837">
        <v>65</v>
      </c>
      <c r="D12" s="837">
        <v>65</v>
      </c>
      <c r="E12" s="872"/>
      <c r="F12" s="872"/>
      <c r="G12" s="772"/>
      <c r="H12" s="21">
        <v>80</v>
      </c>
      <c r="I12" s="15">
        <v>1</v>
      </c>
      <c r="J12" s="27"/>
      <c r="K12" s="11"/>
      <c r="L12" s="104"/>
      <c r="M12" s="104"/>
      <c r="N12" s="21">
        <v>80</v>
      </c>
      <c r="O12" s="15">
        <v>1</v>
      </c>
      <c r="P12" s="27"/>
      <c r="Q12" s="104"/>
      <c r="R12" s="129"/>
      <c r="S12" s="129"/>
      <c r="T12" s="104"/>
      <c r="U12" s="104">
        <v>65</v>
      </c>
      <c r="V12" s="104"/>
      <c r="W12" s="131">
        <v>65</v>
      </c>
      <c r="X12" s="428">
        <v>65</v>
      </c>
      <c r="Y12" s="399"/>
      <c r="Z12" s="435"/>
      <c r="AC12" s="104"/>
      <c r="AD12" s="104">
        <v>65</v>
      </c>
      <c r="AE12" s="104"/>
      <c r="AF12" s="104">
        <v>65</v>
      </c>
    </row>
    <row r="13" spans="1:33" x14ac:dyDescent="0.2">
      <c r="A13" s="31"/>
      <c r="B13" s="872"/>
      <c r="C13" s="837"/>
      <c r="D13" s="837"/>
      <c r="E13" s="872"/>
      <c r="F13" s="872"/>
      <c r="G13" s="67"/>
      <c r="H13" s="23">
        <v>50</v>
      </c>
      <c r="I13" s="24">
        <v>1</v>
      </c>
      <c r="J13" s="27"/>
      <c r="K13" s="11"/>
      <c r="L13" s="104"/>
      <c r="M13" s="104"/>
      <c r="N13" s="23">
        <v>50</v>
      </c>
      <c r="O13" s="24">
        <v>1</v>
      </c>
      <c r="P13" s="27"/>
      <c r="Q13" s="104"/>
      <c r="R13" s="129"/>
      <c r="S13" s="129"/>
      <c r="T13" s="104"/>
      <c r="U13" s="104"/>
      <c r="V13" s="104"/>
      <c r="W13" s="131"/>
      <c r="X13" s="428"/>
      <c r="Y13" s="399"/>
      <c r="Z13" s="435"/>
      <c r="AC13" s="104"/>
      <c r="AD13" s="104"/>
      <c r="AE13" s="104"/>
      <c r="AF13" s="104"/>
    </row>
    <row r="14" spans="1:33" ht="13.5" thickBot="1" x14ac:dyDescent="0.25">
      <c r="A14" s="37" t="s">
        <v>3</v>
      </c>
      <c r="B14" s="872"/>
      <c r="C14" s="837"/>
      <c r="D14" s="837"/>
      <c r="E14" s="872"/>
      <c r="F14" s="872"/>
      <c r="G14" s="30" t="s">
        <v>28</v>
      </c>
      <c r="H14" s="22">
        <v>100</v>
      </c>
      <c r="I14" s="20">
        <v>2</v>
      </c>
      <c r="J14" s="784"/>
      <c r="K14" s="219"/>
      <c r="L14" s="104"/>
      <c r="M14" s="104"/>
      <c r="N14" s="22">
        <v>100</v>
      </c>
      <c r="O14" s="20">
        <v>2</v>
      </c>
      <c r="P14" s="784"/>
      <c r="Q14" s="104"/>
      <c r="R14" s="129"/>
      <c r="S14" s="129"/>
      <c r="T14" s="104"/>
      <c r="U14" s="104"/>
      <c r="V14" s="104"/>
      <c r="W14" s="131"/>
      <c r="X14" s="428"/>
      <c r="Y14" s="399"/>
      <c r="Z14" s="435"/>
      <c r="AC14" s="104"/>
      <c r="AD14" s="104"/>
      <c r="AE14" s="104"/>
      <c r="AF14" s="104"/>
    </row>
    <row r="15" spans="1:33" x14ac:dyDescent="0.2">
      <c r="A15" s="45" t="s">
        <v>3</v>
      </c>
      <c r="B15" s="877">
        <v>108</v>
      </c>
      <c r="C15" s="836"/>
      <c r="D15" s="836"/>
      <c r="E15" s="877" t="s">
        <v>33</v>
      </c>
      <c r="F15" s="877">
        <v>0</v>
      </c>
      <c r="G15" s="64" t="s">
        <v>28</v>
      </c>
      <c r="H15" s="46">
        <v>100</v>
      </c>
      <c r="I15" s="47">
        <v>2</v>
      </c>
      <c r="J15" s="48"/>
      <c r="K15" s="220"/>
      <c r="L15" s="878" t="s">
        <v>292</v>
      </c>
      <c r="M15" s="104"/>
      <c r="N15" s="46">
        <v>100</v>
      </c>
      <c r="O15" s="47">
        <v>2</v>
      </c>
      <c r="P15" s="48"/>
      <c r="Q15" s="220"/>
      <c r="R15" s="879" t="s">
        <v>292</v>
      </c>
      <c r="S15" s="129"/>
      <c r="T15" s="104"/>
      <c r="U15" s="104">
        <v>8</v>
      </c>
      <c r="V15" s="104">
        <v>8</v>
      </c>
      <c r="W15" s="131"/>
      <c r="X15" s="428"/>
      <c r="Y15" s="399">
        <v>8</v>
      </c>
      <c r="Z15" s="435"/>
      <c r="AC15" s="104"/>
      <c r="AD15" s="104"/>
      <c r="AE15" s="104"/>
      <c r="AF15" s="104">
        <v>8</v>
      </c>
      <c r="AG15" s="863">
        <v>7</v>
      </c>
    </row>
    <row r="16" spans="1:33" ht="13.5" thickBot="1" x14ac:dyDescent="0.25">
      <c r="A16" s="87" t="s">
        <v>116</v>
      </c>
      <c r="B16" s="877"/>
      <c r="C16" s="836">
        <v>8</v>
      </c>
      <c r="D16" s="836">
        <v>8</v>
      </c>
      <c r="E16" s="877"/>
      <c r="F16" s="877"/>
      <c r="G16" s="62"/>
      <c r="H16" s="43"/>
      <c r="I16" s="43"/>
      <c r="J16" s="56"/>
      <c r="K16" s="222"/>
      <c r="L16" s="878"/>
      <c r="M16" s="104" t="s">
        <v>296</v>
      </c>
      <c r="N16" s="43"/>
      <c r="O16" s="43"/>
      <c r="P16" s="56"/>
      <c r="Q16" s="222"/>
      <c r="R16" s="880"/>
      <c r="S16" s="129" t="s">
        <v>296</v>
      </c>
      <c r="T16" s="104"/>
      <c r="U16" s="104"/>
      <c r="V16" s="104"/>
      <c r="W16" s="131"/>
      <c r="X16" s="428"/>
      <c r="Y16" s="399"/>
      <c r="Z16" s="435"/>
      <c r="AC16" s="104"/>
      <c r="AD16" s="104"/>
      <c r="AE16" s="104"/>
      <c r="AF16" s="104"/>
    </row>
    <row r="17" spans="1:33" x14ac:dyDescent="0.2">
      <c r="A17" s="38" t="s">
        <v>3</v>
      </c>
      <c r="B17" s="872">
        <v>219</v>
      </c>
      <c r="C17" s="837"/>
      <c r="D17" s="837"/>
      <c r="E17" s="872" t="s">
        <v>40</v>
      </c>
      <c r="F17" s="872">
        <v>23</v>
      </c>
      <c r="G17" s="63" t="s">
        <v>28</v>
      </c>
      <c r="H17" s="14">
        <v>100</v>
      </c>
      <c r="I17" s="14">
        <v>2</v>
      </c>
      <c r="J17" s="26">
        <v>2013</v>
      </c>
      <c r="K17" s="11" t="s">
        <v>61</v>
      </c>
      <c r="L17" s="104"/>
      <c r="M17" s="104"/>
      <c r="N17" s="14">
        <v>100</v>
      </c>
      <c r="O17" s="14">
        <v>2</v>
      </c>
      <c r="P17" s="26">
        <v>2013</v>
      </c>
      <c r="Q17" s="11" t="s">
        <v>61</v>
      </c>
      <c r="R17" s="881"/>
      <c r="S17" s="129"/>
      <c r="T17" s="104"/>
      <c r="U17" s="104"/>
      <c r="V17" s="104"/>
      <c r="W17" s="131"/>
      <c r="X17" s="428"/>
      <c r="Y17" s="399"/>
      <c r="Z17" s="435"/>
      <c r="AC17" s="104"/>
      <c r="AD17" s="104"/>
      <c r="AE17" s="104"/>
      <c r="AF17" s="104"/>
    </row>
    <row r="18" spans="1:33" x14ac:dyDescent="0.2">
      <c r="A18" s="39" t="s">
        <v>4</v>
      </c>
      <c r="B18" s="872"/>
      <c r="C18" s="837">
        <v>23</v>
      </c>
      <c r="D18" s="837">
        <v>23</v>
      </c>
      <c r="E18" s="872"/>
      <c r="F18" s="872"/>
      <c r="G18" s="102" t="s">
        <v>28</v>
      </c>
      <c r="H18" s="15">
        <v>100</v>
      </c>
      <c r="I18" s="15">
        <v>2</v>
      </c>
      <c r="J18" s="27"/>
      <c r="K18" s="11"/>
      <c r="L18" s="104"/>
      <c r="M18" s="104"/>
      <c r="N18" s="15">
        <v>100</v>
      </c>
      <c r="O18" s="15">
        <v>2</v>
      </c>
      <c r="P18" s="27"/>
      <c r="Q18" s="11"/>
      <c r="R18" s="881"/>
      <c r="S18" s="129"/>
      <c r="T18" s="104"/>
      <c r="U18" s="104">
        <v>23</v>
      </c>
      <c r="V18" s="104"/>
      <c r="W18" s="131">
        <v>23</v>
      </c>
      <c r="X18" s="428">
        <v>23</v>
      </c>
      <c r="Y18" s="399"/>
      <c r="Z18" s="435"/>
      <c r="AC18" s="104"/>
      <c r="AD18" s="104">
        <v>23</v>
      </c>
      <c r="AE18" s="104"/>
      <c r="AF18" s="104">
        <v>23</v>
      </c>
    </row>
    <row r="19" spans="1:33" ht="13.5" thickBot="1" x14ac:dyDescent="0.25">
      <c r="A19" s="852"/>
      <c r="B19" s="872"/>
      <c r="C19" s="837"/>
      <c r="D19" s="837"/>
      <c r="E19" s="872"/>
      <c r="F19" s="872"/>
      <c r="G19" s="84"/>
      <c r="H19" s="20">
        <v>50</v>
      </c>
      <c r="I19" s="20">
        <v>2</v>
      </c>
      <c r="J19" s="784"/>
      <c r="K19" s="219"/>
      <c r="L19" s="104"/>
      <c r="M19" s="104"/>
      <c r="N19" s="20">
        <v>50</v>
      </c>
      <c r="O19" s="20">
        <v>2</v>
      </c>
      <c r="P19" s="784"/>
      <c r="Q19" s="219"/>
      <c r="R19" s="882"/>
      <c r="S19" s="129"/>
      <c r="T19" s="104"/>
      <c r="U19" s="104"/>
      <c r="V19" s="104"/>
      <c r="W19" s="131"/>
      <c r="X19" s="428"/>
      <c r="Y19" s="399"/>
      <c r="Z19" s="435"/>
      <c r="AC19" s="104"/>
      <c r="AD19" s="104"/>
      <c r="AE19" s="104"/>
      <c r="AF19" s="104"/>
    </row>
    <row r="20" spans="1:33" ht="25.5" x14ac:dyDescent="0.2">
      <c r="A20" s="45" t="s">
        <v>4</v>
      </c>
      <c r="B20" s="877">
        <v>108</v>
      </c>
      <c r="C20" s="836">
        <v>82</v>
      </c>
      <c r="D20" s="836">
        <v>82</v>
      </c>
      <c r="E20" s="877" t="s">
        <v>35</v>
      </c>
      <c r="F20" s="877">
        <f>70+12</f>
        <v>82</v>
      </c>
      <c r="G20" s="101" t="s">
        <v>28</v>
      </c>
      <c r="H20" s="47">
        <v>100</v>
      </c>
      <c r="I20" s="47">
        <v>2</v>
      </c>
      <c r="J20" s="41">
        <v>2013</v>
      </c>
      <c r="K20" s="220" t="s">
        <v>63</v>
      </c>
      <c r="L20" s="104"/>
      <c r="M20" s="104"/>
      <c r="N20" s="47">
        <v>100</v>
      </c>
      <c r="O20" s="47">
        <v>2</v>
      </c>
      <c r="P20" s="41">
        <v>2013</v>
      </c>
      <c r="Q20" s="220" t="s">
        <v>63</v>
      </c>
      <c r="R20" s="129"/>
      <c r="S20" s="129"/>
      <c r="T20" s="104"/>
      <c r="U20" s="104">
        <v>82</v>
      </c>
      <c r="V20" s="104"/>
      <c r="W20" s="131">
        <v>82</v>
      </c>
      <c r="X20" s="428"/>
      <c r="Y20" s="399">
        <v>82</v>
      </c>
      <c r="Z20" s="435"/>
      <c r="AC20" s="104"/>
      <c r="AD20" s="104">
        <v>82</v>
      </c>
      <c r="AE20" s="104"/>
      <c r="AF20" s="104">
        <v>82</v>
      </c>
      <c r="AG20" s="863">
        <v>68</v>
      </c>
    </row>
    <row r="21" spans="1:33" x14ac:dyDescent="0.2">
      <c r="A21" s="53"/>
      <c r="B21" s="877"/>
      <c r="C21" s="836"/>
      <c r="D21" s="836"/>
      <c r="E21" s="877"/>
      <c r="F21" s="877"/>
      <c r="G21" s="68"/>
      <c r="H21" s="54">
        <v>50</v>
      </c>
      <c r="I21" s="55">
        <v>2</v>
      </c>
      <c r="J21" s="57"/>
      <c r="K21" s="221"/>
      <c r="L21" s="104"/>
      <c r="M21" s="104"/>
      <c r="N21" s="54">
        <v>50</v>
      </c>
      <c r="O21" s="55">
        <v>2</v>
      </c>
      <c r="P21" s="57"/>
      <c r="Q21" s="221"/>
      <c r="R21" s="129"/>
      <c r="S21" s="129"/>
      <c r="T21" s="104"/>
      <c r="U21" s="104"/>
      <c r="V21" s="104"/>
      <c r="W21" s="131"/>
      <c r="X21" s="428"/>
      <c r="Y21" s="399"/>
      <c r="Z21" s="435"/>
      <c r="AC21" s="104"/>
      <c r="AD21" s="104"/>
      <c r="AE21" s="104"/>
      <c r="AF21" s="104"/>
    </row>
    <row r="22" spans="1:33" ht="13.5" thickBot="1" x14ac:dyDescent="0.25">
      <c r="A22" s="91" t="s">
        <v>117</v>
      </c>
      <c r="B22" s="877"/>
      <c r="C22" s="836"/>
      <c r="D22" s="836"/>
      <c r="E22" s="877"/>
      <c r="F22" s="877"/>
      <c r="G22" s="71"/>
      <c r="H22" s="61"/>
      <c r="I22" s="59"/>
      <c r="J22" s="44"/>
      <c r="K22" s="222"/>
      <c r="L22" s="104"/>
      <c r="M22" s="104"/>
      <c r="N22" s="61"/>
      <c r="O22" s="59"/>
      <c r="P22" s="44"/>
      <c r="Q22" s="222"/>
      <c r="R22" s="129"/>
      <c r="S22" s="129"/>
      <c r="T22" s="104"/>
      <c r="U22" s="104"/>
      <c r="V22" s="104"/>
      <c r="W22" s="131"/>
      <c r="X22" s="428"/>
      <c r="Y22" s="399"/>
      <c r="Z22" s="435"/>
      <c r="AC22" s="104"/>
      <c r="AD22" s="104"/>
      <c r="AE22" s="104"/>
      <c r="AF22" s="104"/>
    </row>
    <row r="23" spans="1:33" x14ac:dyDescent="0.2">
      <c r="A23" s="39" t="s">
        <v>4</v>
      </c>
      <c r="B23" s="885">
        <v>219</v>
      </c>
      <c r="C23" s="839"/>
      <c r="D23" s="839"/>
      <c r="E23" s="885" t="s">
        <v>40</v>
      </c>
      <c r="F23" s="885">
        <v>30</v>
      </c>
      <c r="G23" s="102" t="s">
        <v>28</v>
      </c>
      <c r="H23" s="15">
        <v>100</v>
      </c>
      <c r="I23" s="15">
        <v>2</v>
      </c>
      <c r="J23" s="78">
        <v>2013</v>
      </c>
      <c r="K23" s="224" t="s">
        <v>61</v>
      </c>
      <c r="L23" s="104"/>
      <c r="M23" s="104"/>
      <c r="N23" s="15">
        <v>100</v>
      </c>
      <c r="O23" s="15">
        <v>2</v>
      </c>
      <c r="P23" s="78">
        <v>2013</v>
      </c>
      <c r="Q23" s="224" t="s">
        <v>61</v>
      </c>
      <c r="R23" s="129"/>
      <c r="S23" s="129"/>
      <c r="T23" s="104"/>
      <c r="U23" s="104"/>
      <c r="V23" s="104"/>
      <c r="W23" s="131"/>
      <c r="X23" s="428"/>
      <c r="Y23" s="399"/>
      <c r="Z23" s="435"/>
      <c r="AC23" s="104"/>
      <c r="AD23" s="104"/>
      <c r="AE23" s="104"/>
      <c r="AF23" s="104"/>
    </row>
    <row r="24" spans="1:33" ht="38.25" x14ac:dyDescent="0.2">
      <c r="A24" s="79"/>
      <c r="B24" s="885"/>
      <c r="C24" s="839">
        <v>30</v>
      </c>
      <c r="D24" s="839">
        <v>30</v>
      </c>
      <c r="E24" s="885"/>
      <c r="F24" s="885"/>
      <c r="G24" s="293"/>
      <c r="H24" s="294">
        <v>50</v>
      </c>
      <c r="I24" s="294">
        <v>2</v>
      </c>
      <c r="J24" s="848"/>
      <c r="K24" s="225" t="s">
        <v>75</v>
      </c>
      <c r="L24" s="838"/>
      <c r="M24" s="838"/>
      <c r="N24" s="294">
        <v>50</v>
      </c>
      <c r="O24" s="294">
        <v>2</v>
      </c>
      <c r="P24" s="848"/>
      <c r="Q24" s="225" t="s">
        <v>75</v>
      </c>
      <c r="R24" s="400"/>
      <c r="S24" s="400"/>
      <c r="T24" s="838"/>
      <c r="U24" s="838"/>
      <c r="V24" s="838"/>
      <c r="W24" s="131"/>
      <c r="X24" s="428"/>
      <c r="Y24" s="399"/>
      <c r="Z24" s="435"/>
      <c r="AC24" s="104"/>
      <c r="AD24" s="104"/>
      <c r="AE24" s="104"/>
      <c r="AF24" s="104"/>
    </row>
    <row r="25" spans="1:33" x14ac:dyDescent="0.2">
      <c r="A25" s="39" t="s">
        <v>5</v>
      </c>
      <c r="B25" s="885"/>
      <c r="C25" s="839"/>
      <c r="D25" s="839"/>
      <c r="E25" s="885"/>
      <c r="F25" s="885"/>
      <c r="G25" s="295" t="s">
        <v>28</v>
      </c>
      <c r="H25" s="848">
        <v>80</v>
      </c>
      <c r="I25" s="848">
        <v>2</v>
      </c>
      <c r="J25" s="848"/>
      <c r="K25" s="225"/>
      <c r="L25" s="838"/>
      <c r="M25" s="838"/>
      <c r="N25" s="848">
        <v>80</v>
      </c>
      <c r="O25" s="848">
        <v>2</v>
      </c>
      <c r="P25" s="848"/>
      <c r="Q25" s="225"/>
      <c r="R25" s="400"/>
      <c r="S25" s="400"/>
      <c r="T25" s="838"/>
      <c r="U25" s="838">
        <v>30</v>
      </c>
      <c r="V25" s="838"/>
      <c r="W25" s="131">
        <v>30</v>
      </c>
      <c r="X25" s="428">
        <v>30</v>
      </c>
      <c r="Y25" s="399"/>
      <c r="Z25" s="435"/>
      <c r="AC25" s="104"/>
      <c r="AD25" s="104">
        <v>30</v>
      </c>
      <c r="AE25" s="104"/>
      <c r="AF25" s="104">
        <v>30</v>
      </c>
    </row>
    <row r="26" spans="1:33" ht="25.5" x14ac:dyDescent="0.2">
      <c r="A26" s="39"/>
      <c r="B26" s="885"/>
      <c r="C26" s="839"/>
      <c r="D26" s="839"/>
      <c r="E26" s="885"/>
      <c r="F26" s="885"/>
      <c r="G26" s="295"/>
      <c r="H26" s="848">
        <v>50</v>
      </c>
      <c r="I26" s="848">
        <v>2</v>
      </c>
      <c r="J26" s="848">
        <v>2014</v>
      </c>
      <c r="K26" s="225" t="s">
        <v>126</v>
      </c>
      <c r="L26" s="838"/>
      <c r="M26" s="838"/>
      <c r="N26" s="848">
        <v>50</v>
      </c>
      <c r="O26" s="848">
        <v>2</v>
      </c>
      <c r="P26" s="848">
        <v>2014</v>
      </c>
      <c r="Q26" s="225" t="s">
        <v>401</v>
      </c>
      <c r="R26" s="400"/>
      <c r="S26" s="400"/>
      <c r="T26" s="838"/>
      <c r="U26" s="838"/>
      <c r="V26" s="838"/>
      <c r="W26" s="131"/>
      <c r="X26" s="428"/>
      <c r="Y26" s="399"/>
      <c r="Z26" s="435"/>
      <c r="AC26" s="104"/>
      <c r="AD26" s="104"/>
      <c r="AE26" s="104"/>
      <c r="AF26" s="104"/>
    </row>
    <row r="27" spans="1:33" ht="13.5" thickBot="1" x14ac:dyDescent="0.25">
      <c r="A27" s="37"/>
      <c r="B27" s="885"/>
      <c r="C27" s="839"/>
      <c r="D27" s="839"/>
      <c r="E27" s="885"/>
      <c r="F27" s="885"/>
      <c r="G27" s="296" t="s">
        <v>34</v>
      </c>
      <c r="H27" s="297">
        <v>25</v>
      </c>
      <c r="I27" s="297">
        <v>2</v>
      </c>
      <c r="J27" s="297"/>
      <c r="K27" s="226"/>
      <c r="L27" s="838"/>
      <c r="M27" s="838"/>
      <c r="N27" s="297">
        <v>25</v>
      </c>
      <c r="O27" s="297">
        <v>2</v>
      </c>
      <c r="P27" s="297"/>
      <c r="Q27" s="226"/>
      <c r="R27" s="400"/>
      <c r="S27" s="400"/>
      <c r="T27" s="838"/>
      <c r="U27" s="838"/>
      <c r="V27" s="838"/>
      <c r="W27" s="131"/>
      <c r="X27" s="428"/>
      <c r="Y27" s="399"/>
      <c r="Z27" s="435"/>
      <c r="AC27" s="104"/>
      <c r="AD27" s="104"/>
      <c r="AE27" s="104"/>
      <c r="AF27" s="104"/>
    </row>
    <row r="28" spans="1:33" x14ac:dyDescent="0.2">
      <c r="A28" s="45" t="s">
        <v>5</v>
      </c>
      <c r="B28" s="877">
        <v>89</v>
      </c>
      <c r="C28" s="836"/>
      <c r="D28" s="836"/>
      <c r="E28" s="877" t="s">
        <v>447</v>
      </c>
      <c r="F28" s="877">
        <v>52</v>
      </c>
      <c r="G28" s="298" t="s">
        <v>28</v>
      </c>
      <c r="H28" s="860">
        <v>80</v>
      </c>
      <c r="I28" s="860">
        <v>2</v>
      </c>
      <c r="J28" s="860"/>
      <c r="K28" s="220"/>
      <c r="L28" s="838"/>
      <c r="M28" s="838"/>
      <c r="N28" s="860">
        <v>80</v>
      </c>
      <c r="O28" s="860">
        <v>2</v>
      </c>
      <c r="P28" s="860"/>
      <c r="Q28" s="220"/>
      <c r="R28" s="400"/>
      <c r="S28" s="400"/>
      <c r="T28" s="838"/>
      <c r="U28" s="838"/>
      <c r="V28" s="838"/>
      <c r="W28" s="131"/>
      <c r="X28" s="428"/>
      <c r="Y28" s="399"/>
      <c r="Z28" s="435"/>
      <c r="AC28" s="104"/>
      <c r="AD28" s="104"/>
      <c r="AE28" s="104"/>
      <c r="AF28" s="104"/>
    </row>
    <row r="29" spans="1:33" ht="38.25" x14ac:dyDescent="0.2">
      <c r="A29" s="49"/>
      <c r="B29" s="877"/>
      <c r="C29" s="520">
        <v>52</v>
      </c>
      <c r="D29" s="836">
        <v>52</v>
      </c>
      <c r="E29" s="877"/>
      <c r="F29" s="877"/>
      <c r="G29" s="299"/>
      <c r="H29" s="859">
        <v>50</v>
      </c>
      <c r="I29" s="859">
        <v>2</v>
      </c>
      <c r="J29" s="859"/>
      <c r="K29" s="221"/>
      <c r="L29" s="838"/>
      <c r="M29" s="838"/>
      <c r="N29" s="859">
        <v>50</v>
      </c>
      <c r="O29" s="859">
        <v>2</v>
      </c>
      <c r="P29" s="859"/>
      <c r="Q29" s="221"/>
      <c r="R29" s="400" t="s">
        <v>336</v>
      </c>
      <c r="S29" s="521" t="s">
        <v>437</v>
      </c>
      <c r="T29" s="838"/>
      <c r="U29" s="838">
        <v>52</v>
      </c>
      <c r="V29" s="838"/>
      <c r="W29" s="131">
        <v>52</v>
      </c>
      <c r="X29" s="428"/>
      <c r="Y29" s="399">
        <v>52</v>
      </c>
      <c r="Z29" s="435"/>
      <c r="AC29" s="104"/>
      <c r="AD29" s="104">
        <v>52</v>
      </c>
      <c r="AE29" s="104"/>
      <c r="AF29" s="104">
        <v>52</v>
      </c>
      <c r="AG29" s="863">
        <v>52</v>
      </c>
    </row>
    <row r="30" spans="1:33" x14ac:dyDescent="0.2">
      <c r="A30" s="53"/>
      <c r="B30" s="877"/>
      <c r="C30" s="836"/>
      <c r="D30" s="836"/>
      <c r="E30" s="877"/>
      <c r="F30" s="877"/>
      <c r="G30" s="300" t="s">
        <v>34</v>
      </c>
      <c r="H30" s="301">
        <v>25</v>
      </c>
      <c r="I30" s="301">
        <v>2</v>
      </c>
      <c r="J30" s="859"/>
      <c r="K30" s="221"/>
      <c r="L30" s="838"/>
      <c r="M30" s="838"/>
      <c r="N30" s="301">
        <v>25</v>
      </c>
      <c r="O30" s="301">
        <v>2</v>
      </c>
      <c r="P30" s="859"/>
      <c r="Q30" s="221"/>
      <c r="R30" s="400"/>
      <c r="S30" s="400"/>
      <c r="T30" s="838"/>
      <c r="U30" s="838"/>
      <c r="V30" s="838"/>
      <c r="W30" s="131"/>
      <c r="X30" s="428"/>
      <c r="Y30" s="399"/>
      <c r="Z30" s="435"/>
      <c r="AC30" s="104"/>
      <c r="AD30" s="104"/>
      <c r="AE30" s="104"/>
      <c r="AF30" s="104"/>
    </row>
    <row r="31" spans="1:33" ht="13.5" thickBot="1" x14ac:dyDescent="0.25">
      <c r="A31" s="87" t="s">
        <v>119</v>
      </c>
      <c r="B31" s="877"/>
      <c r="C31" s="836"/>
      <c r="D31" s="836"/>
      <c r="E31" s="877"/>
      <c r="F31" s="877"/>
      <c r="G31" s="302"/>
      <c r="H31" s="303"/>
      <c r="I31" s="304"/>
      <c r="J31" s="305"/>
      <c r="K31" s="222"/>
      <c r="L31" s="838"/>
      <c r="M31" s="838"/>
      <c r="N31" s="303"/>
      <c r="O31" s="304"/>
      <c r="P31" s="305"/>
      <c r="Q31" s="222"/>
      <c r="R31" s="400"/>
      <c r="S31" s="400"/>
      <c r="T31" s="838"/>
      <c r="U31" s="838"/>
      <c r="V31" s="838"/>
      <c r="W31" s="131"/>
      <c r="X31" s="428"/>
      <c r="Y31" s="399"/>
      <c r="Z31" s="435"/>
      <c r="AC31" s="104"/>
      <c r="AD31" s="104"/>
      <c r="AE31" s="104"/>
      <c r="AF31" s="104"/>
    </row>
    <row r="32" spans="1:33" x14ac:dyDescent="0.2">
      <c r="A32" s="35" t="s">
        <v>5</v>
      </c>
      <c r="B32" s="885">
        <v>32</v>
      </c>
      <c r="C32" s="839"/>
      <c r="D32" s="839"/>
      <c r="E32" s="885" t="s">
        <v>33</v>
      </c>
      <c r="F32" s="885">
        <v>0</v>
      </c>
      <c r="G32" s="306" t="s">
        <v>28</v>
      </c>
      <c r="H32" s="307">
        <v>80</v>
      </c>
      <c r="I32" s="307">
        <v>2</v>
      </c>
      <c r="J32" s="308"/>
      <c r="K32" s="224"/>
      <c r="L32" s="838"/>
      <c r="M32" s="838"/>
      <c r="N32" s="307">
        <v>80</v>
      </c>
      <c r="O32" s="307">
        <v>2</v>
      </c>
      <c r="P32" s="308"/>
      <c r="Q32" s="224"/>
      <c r="R32" s="400"/>
      <c r="S32" s="400"/>
      <c r="T32" s="838"/>
      <c r="U32" s="838"/>
      <c r="V32" s="838"/>
      <c r="W32" s="131"/>
      <c r="X32" s="428"/>
      <c r="Y32" s="399"/>
      <c r="Z32" s="435"/>
      <c r="AC32" s="104"/>
      <c r="AD32" s="104"/>
      <c r="AE32" s="104"/>
      <c r="AF32" s="104"/>
    </row>
    <row r="33" spans="1:33" x14ac:dyDescent="0.2">
      <c r="A33" s="39"/>
      <c r="B33" s="885"/>
      <c r="C33" s="839">
        <v>30</v>
      </c>
      <c r="D33" s="839">
        <v>30</v>
      </c>
      <c r="E33" s="885"/>
      <c r="F33" s="885"/>
      <c r="G33" s="295"/>
      <c r="H33" s="848">
        <v>50</v>
      </c>
      <c r="I33" s="848">
        <v>2</v>
      </c>
      <c r="J33" s="308"/>
      <c r="K33" s="224"/>
      <c r="L33" s="838"/>
      <c r="M33" s="838"/>
      <c r="N33" s="848">
        <v>50</v>
      </c>
      <c r="O33" s="848">
        <v>2</v>
      </c>
      <c r="P33" s="308"/>
      <c r="Q33" s="224"/>
      <c r="R33" s="400"/>
      <c r="S33" s="400"/>
      <c r="T33" s="838"/>
      <c r="U33" s="838">
        <v>30</v>
      </c>
      <c r="V33" s="838">
        <v>30</v>
      </c>
      <c r="W33" s="131"/>
      <c r="X33" s="428"/>
      <c r="Y33" s="399"/>
      <c r="Z33" s="435">
        <v>30</v>
      </c>
      <c r="AC33" s="104"/>
      <c r="AD33" s="104"/>
      <c r="AE33" s="104"/>
      <c r="AF33" s="104">
        <v>30</v>
      </c>
    </row>
    <row r="34" spans="1:33" x14ac:dyDescent="0.2">
      <c r="A34" s="79"/>
      <c r="B34" s="885"/>
      <c r="C34" s="839"/>
      <c r="D34" s="839"/>
      <c r="E34" s="885"/>
      <c r="F34" s="885"/>
      <c r="G34" s="293" t="s">
        <v>34</v>
      </c>
      <c r="H34" s="294">
        <v>25</v>
      </c>
      <c r="I34" s="294">
        <v>2</v>
      </c>
      <c r="J34" s="308"/>
      <c r="K34" s="224"/>
      <c r="L34" s="838"/>
      <c r="M34" s="838"/>
      <c r="N34" s="294">
        <v>25</v>
      </c>
      <c r="O34" s="294">
        <v>2</v>
      </c>
      <c r="P34" s="308"/>
      <c r="Q34" s="224"/>
      <c r="R34" s="400"/>
      <c r="S34" s="400"/>
      <c r="T34" s="838"/>
      <c r="U34" s="838"/>
      <c r="V34" s="838"/>
      <c r="W34" s="131"/>
      <c r="X34" s="428"/>
      <c r="Y34" s="399"/>
      <c r="Z34" s="435"/>
      <c r="AC34" s="104"/>
      <c r="AD34" s="104"/>
      <c r="AE34" s="104"/>
      <c r="AF34" s="104"/>
    </row>
    <row r="35" spans="1:33" ht="13.5" thickBot="1" x14ac:dyDescent="0.25">
      <c r="A35" s="39" t="s">
        <v>37</v>
      </c>
      <c r="B35" s="885"/>
      <c r="C35" s="839"/>
      <c r="D35" s="839"/>
      <c r="E35" s="885"/>
      <c r="F35" s="885"/>
      <c r="G35" s="295"/>
      <c r="H35" s="848"/>
      <c r="I35" s="308"/>
      <c r="J35" s="308"/>
      <c r="K35" s="224"/>
      <c r="L35" s="838"/>
      <c r="M35" s="838"/>
      <c r="N35" s="848"/>
      <c r="O35" s="308"/>
      <c r="P35" s="308"/>
      <c r="Q35" s="224"/>
      <c r="R35" s="400"/>
      <c r="S35" s="400"/>
      <c r="T35" s="838"/>
      <c r="U35" s="838"/>
      <c r="V35" s="838"/>
      <c r="W35" s="131"/>
      <c r="X35" s="428"/>
      <c r="Y35" s="399"/>
      <c r="Z35" s="435"/>
      <c r="AC35" s="104"/>
      <c r="AD35" s="104"/>
      <c r="AE35" s="104"/>
      <c r="AF35" s="104"/>
    </row>
    <row r="36" spans="1:33" x14ac:dyDescent="0.2">
      <c r="A36" s="45" t="s">
        <v>5</v>
      </c>
      <c r="B36" s="877">
        <v>219</v>
      </c>
      <c r="C36" s="836"/>
      <c r="D36" s="836"/>
      <c r="E36" s="877" t="s">
        <v>40</v>
      </c>
      <c r="F36" s="877">
        <v>75</v>
      </c>
      <c r="G36" s="298" t="s">
        <v>28</v>
      </c>
      <c r="H36" s="860">
        <v>80</v>
      </c>
      <c r="I36" s="860">
        <v>2</v>
      </c>
      <c r="J36" s="860">
        <v>2013</v>
      </c>
      <c r="K36" s="220" t="s">
        <v>61</v>
      </c>
      <c r="L36" s="838"/>
      <c r="M36" s="838"/>
      <c r="N36" s="860">
        <v>80</v>
      </c>
      <c r="O36" s="860">
        <v>2</v>
      </c>
      <c r="P36" s="860">
        <v>2013</v>
      </c>
      <c r="Q36" s="220" t="s">
        <v>61</v>
      </c>
      <c r="R36" s="400"/>
      <c r="S36" s="400"/>
      <c r="T36" s="838"/>
      <c r="U36" s="838"/>
      <c r="V36" s="838"/>
      <c r="W36" s="131"/>
      <c r="X36" s="428"/>
      <c r="Y36" s="399"/>
      <c r="Z36" s="435"/>
      <c r="AC36" s="104"/>
      <c r="AD36" s="104"/>
      <c r="AE36" s="104"/>
      <c r="AF36" s="104"/>
    </row>
    <row r="37" spans="1:33" x14ac:dyDescent="0.2">
      <c r="A37" s="49"/>
      <c r="B37" s="877"/>
      <c r="C37" s="836"/>
      <c r="D37" s="836"/>
      <c r="E37" s="877"/>
      <c r="F37" s="877"/>
      <c r="G37" s="299"/>
      <c r="H37" s="859">
        <v>50</v>
      </c>
      <c r="I37" s="859">
        <v>2</v>
      </c>
      <c r="J37" s="309"/>
      <c r="K37" s="221"/>
      <c r="L37" s="838"/>
      <c r="M37" s="838"/>
      <c r="N37" s="859">
        <v>50</v>
      </c>
      <c r="O37" s="859">
        <v>2</v>
      </c>
      <c r="P37" s="309"/>
      <c r="Q37" s="221"/>
      <c r="R37" s="400"/>
      <c r="S37" s="400"/>
      <c r="T37" s="838"/>
      <c r="U37" s="838"/>
      <c r="V37" s="838"/>
      <c r="W37" s="131"/>
      <c r="X37" s="428"/>
      <c r="Y37" s="399"/>
      <c r="Z37" s="435"/>
      <c r="AC37" s="104"/>
      <c r="AD37" s="104"/>
      <c r="AE37" s="104"/>
      <c r="AF37" s="104"/>
    </row>
    <row r="38" spans="1:33" x14ac:dyDescent="0.2">
      <c r="A38" s="53"/>
      <c r="B38" s="877"/>
      <c r="C38" s="836">
        <v>75</v>
      </c>
      <c r="D38" s="836">
        <v>75</v>
      </c>
      <c r="E38" s="877"/>
      <c r="F38" s="877"/>
      <c r="G38" s="300" t="s">
        <v>34</v>
      </c>
      <c r="H38" s="301">
        <v>25</v>
      </c>
      <c r="I38" s="310">
        <v>2</v>
      </c>
      <c r="J38" s="309"/>
      <c r="K38" s="221"/>
      <c r="L38" s="838"/>
      <c r="M38" s="838"/>
      <c r="N38" s="301">
        <v>25</v>
      </c>
      <c r="O38" s="310">
        <v>2</v>
      </c>
      <c r="P38" s="309"/>
      <c r="Q38" s="221"/>
      <c r="R38" s="400"/>
      <c r="S38" s="400"/>
      <c r="T38" s="838"/>
      <c r="U38" s="838">
        <v>75</v>
      </c>
      <c r="V38" s="838"/>
      <c r="W38" s="131">
        <v>75</v>
      </c>
      <c r="X38" s="428">
        <v>75</v>
      </c>
      <c r="Y38" s="399"/>
      <c r="Z38" s="435"/>
      <c r="AC38" s="104"/>
      <c r="AD38" s="104">
        <v>75</v>
      </c>
      <c r="AE38" s="104"/>
      <c r="AF38" s="104">
        <v>75</v>
      </c>
    </row>
    <row r="39" spans="1:33" x14ac:dyDescent="0.2">
      <c r="A39" s="69" t="s">
        <v>6</v>
      </c>
      <c r="B39" s="877"/>
      <c r="C39" s="836"/>
      <c r="D39" s="836"/>
      <c r="E39" s="877"/>
      <c r="F39" s="877"/>
      <c r="G39" s="311" t="s">
        <v>28</v>
      </c>
      <c r="H39" s="312">
        <v>100</v>
      </c>
      <c r="I39" s="309">
        <v>2</v>
      </c>
      <c r="J39" s="309"/>
      <c r="K39" s="221"/>
      <c r="L39" s="838"/>
      <c r="M39" s="838"/>
      <c r="N39" s="312">
        <v>100</v>
      </c>
      <c r="O39" s="309">
        <v>2</v>
      </c>
      <c r="P39" s="309"/>
      <c r="Q39" s="221"/>
      <c r="R39" s="400"/>
      <c r="S39" s="400"/>
      <c r="T39" s="838"/>
      <c r="U39" s="838"/>
      <c r="V39" s="838"/>
      <c r="W39" s="131"/>
      <c r="X39" s="428"/>
      <c r="Y39" s="399"/>
      <c r="Z39" s="435"/>
      <c r="AC39" s="104"/>
      <c r="AD39" s="104"/>
      <c r="AE39" s="104"/>
      <c r="AF39" s="104"/>
    </row>
    <row r="40" spans="1:33" x14ac:dyDescent="0.2">
      <c r="A40" s="49"/>
      <c r="B40" s="877"/>
      <c r="C40" s="836"/>
      <c r="D40" s="836"/>
      <c r="E40" s="877"/>
      <c r="F40" s="877"/>
      <c r="G40" s="299"/>
      <c r="H40" s="309">
        <v>50</v>
      </c>
      <c r="I40" s="309">
        <v>1</v>
      </c>
      <c r="J40" s="309"/>
      <c r="K40" s="221"/>
      <c r="L40" s="838"/>
      <c r="M40" s="838"/>
      <c r="N40" s="309">
        <v>50</v>
      </c>
      <c r="O40" s="309">
        <v>1</v>
      </c>
      <c r="P40" s="309"/>
      <c r="Q40" s="221"/>
      <c r="R40" s="400"/>
      <c r="S40" s="400"/>
      <c r="T40" s="838"/>
      <c r="U40" s="838"/>
      <c r="V40" s="838"/>
      <c r="W40" s="131"/>
      <c r="X40" s="428"/>
      <c r="Y40" s="399"/>
      <c r="Z40" s="435"/>
      <c r="AC40" s="104"/>
      <c r="AD40" s="104"/>
      <c r="AE40" s="104"/>
      <c r="AF40" s="104"/>
    </row>
    <row r="41" spans="1:33" ht="13.5" thickBot="1" x14ac:dyDescent="0.25">
      <c r="A41" s="58"/>
      <c r="B41" s="877"/>
      <c r="C41" s="836"/>
      <c r="D41" s="836"/>
      <c r="E41" s="877"/>
      <c r="F41" s="877"/>
      <c r="G41" s="313" t="s">
        <v>36</v>
      </c>
      <c r="H41" s="314">
        <v>50</v>
      </c>
      <c r="I41" s="314">
        <v>1</v>
      </c>
      <c r="J41" s="305"/>
      <c r="K41" s="222"/>
      <c r="L41" s="838"/>
      <c r="M41" s="838"/>
      <c r="N41" s="314">
        <v>50</v>
      </c>
      <c r="O41" s="314">
        <v>1</v>
      </c>
      <c r="P41" s="305"/>
      <c r="Q41" s="222"/>
      <c r="R41" s="400"/>
      <c r="S41" s="400"/>
      <c r="T41" s="838"/>
      <c r="U41" s="838"/>
      <c r="V41" s="838"/>
      <c r="W41" s="131"/>
      <c r="X41" s="428"/>
      <c r="Y41" s="399"/>
      <c r="Z41" s="435"/>
      <c r="AC41" s="104"/>
      <c r="AD41" s="104"/>
      <c r="AE41" s="104"/>
      <c r="AF41" s="104"/>
    </row>
    <row r="42" spans="1:33" ht="25.5" x14ac:dyDescent="0.2">
      <c r="A42" s="35" t="s">
        <v>6</v>
      </c>
      <c r="B42" s="885">
        <v>108</v>
      </c>
      <c r="C42" s="839"/>
      <c r="D42" s="839"/>
      <c r="E42" s="885" t="s">
        <v>38</v>
      </c>
      <c r="F42" s="885">
        <v>65</v>
      </c>
      <c r="G42" s="306" t="s">
        <v>28</v>
      </c>
      <c r="H42" s="315">
        <v>100</v>
      </c>
      <c r="I42" s="315">
        <v>2</v>
      </c>
      <c r="J42" s="307">
        <v>2013</v>
      </c>
      <c r="K42" s="227" t="s">
        <v>337</v>
      </c>
      <c r="L42" s="838"/>
      <c r="M42" s="838"/>
      <c r="N42" s="315">
        <v>100</v>
      </c>
      <c r="O42" s="315">
        <v>2</v>
      </c>
      <c r="P42" s="307">
        <v>2013</v>
      </c>
      <c r="Q42" s="227" t="s">
        <v>63</v>
      </c>
      <c r="R42" s="400"/>
      <c r="S42" s="400"/>
      <c r="T42" s="838"/>
      <c r="U42" s="838">
        <v>65</v>
      </c>
      <c r="V42" s="838"/>
      <c r="W42" s="131">
        <v>65</v>
      </c>
      <c r="X42" s="428"/>
      <c r="Y42" s="399">
        <v>65</v>
      </c>
      <c r="Z42" s="435"/>
      <c r="AC42" s="104"/>
      <c r="AD42" s="104">
        <v>65</v>
      </c>
      <c r="AE42" s="104"/>
      <c r="AF42" s="104">
        <v>65</v>
      </c>
      <c r="AG42" s="863">
        <v>66</v>
      </c>
    </row>
    <row r="43" spans="1:33" x14ac:dyDescent="0.2">
      <c r="A43" s="39"/>
      <c r="B43" s="885"/>
      <c r="C43" s="839">
        <v>65</v>
      </c>
      <c r="D43" s="839">
        <v>65</v>
      </c>
      <c r="E43" s="885"/>
      <c r="F43" s="885"/>
      <c r="G43" s="295"/>
      <c r="H43" s="308">
        <v>50</v>
      </c>
      <c r="I43" s="308">
        <v>1</v>
      </c>
      <c r="J43" s="848"/>
      <c r="K43" s="224"/>
      <c r="L43" s="838"/>
      <c r="M43" s="838"/>
      <c r="N43" s="308">
        <v>50</v>
      </c>
      <c r="O43" s="308">
        <v>1</v>
      </c>
      <c r="P43" s="848"/>
      <c r="Q43" s="224"/>
      <c r="R43" s="400"/>
      <c r="S43" s="400"/>
      <c r="T43" s="838"/>
      <c r="U43" s="838"/>
      <c r="V43" s="838"/>
      <c r="W43" s="131"/>
      <c r="X43" s="428"/>
      <c r="Y43" s="399"/>
      <c r="Z43" s="435"/>
      <c r="AC43" s="104"/>
      <c r="AD43" s="104"/>
      <c r="AE43" s="104"/>
      <c r="AF43" s="104"/>
    </row>
    <row r="44" spans="1:33" x14ac:dyDescent="0.2">
      <c r="A44" s="79"/>
      <c r="B44" s="885"/>
      <c r="C44" s="839"/>
      <c r="D44" s="839"/>
      <c r="E44" s="885"/>
      <c r="F44" s="885"/>
      <c r="G44" s="293" t="s">
        <v>36</v>
      </c>
      <c r="H44" s="316">
        <v>50</v>
      </c>
      <c r="I44" s="316">
        <v>1</v>
      </c>
      <c r="J44" s="848"/>
      <c r="K44" s="224"/>
      <c r="L44" s="838"/>
      <c r="M44" s="838"/>
      <c r="N44" s="316">
        <v>50</v>
      </c>
      <c r="O44" s="316">
        <v>1</v>
      </c>
      <c r="P44" s="848"/>
      <c r="Q44" s="224"/>
      <c r="R44" s="400"/>
      <c r="S44" s="400"/>
      <c r="T44" s="838"/>
      <c r="U44" s="838"/>
      <c r="V44" s="838"/>
      <c r="W44" s="131"/>
      <c r="X44" s="428"/>
      <c r="Y44" s="399"/>
      <c r="Z44" s="435"/>
      <c r="AC44" s="104"/>
      <c r="AD44" s="104"/>
      <c r="AE44" s="104"/>
      <c r="AF44" s="104"/>
    </row>
    <row r="45" spans="1:33" ht="13.5" thickBot="1" x14ac:dyDescent="0.25">
      <c r="A45" s="90" t="s">
        <v>120</v>
      </c>
      <c r="B45" s="885"/>
      <c r="C45" s="839"/>
      <c r="D45" s="839"/>
      <c r="E45" s="885"/>
      <c r="F45" s="885"/>
      <c r="G45" s="317"/>
      <c r="H45" s="318"/>
      <c r="I45" s="318"/>
      <c r="J45" s="297"/>
      <c r="K45" s="228"/>
      <c r="L45" s="838"/>
      <c r="M45" s="838"/>
      <c r="N45" s="318"/>
      <c r="O45" s="318"/>
      <c r="P45" s="297"/>
      <c r="Q45" s="228"/>
      <c r="R45" s="400"/>
      <c r="S45" s="400"/>
      <c r="T45" s="838"/>
      <c r="U45" s="838"/>
      <c r="V45" s="838"/>
      <c r="W45" s="131"/>
      <c r="X45" s="428"/>
      <c r="Y45" s="399"/>
      <c r="Z45" s="435"/>
      <c r="AC45" s="104"/>
      <c r="AD45" s="104"/>
      <c r="AE45" s="104"/>
      <c r="AF45" s="104"/>
    </row>
    <row r="46" spans="1:33" x14ac:dyDescent="0.2">
      <c r="A46" s="45" t="s">
        <v>6</v>
      </c>
      <c r="B46" s="877">
        <v>219</v>
      </c>
      <c r="C46" s="836"/>
      <c r="D46" s="836"/>
      <c r="E46" s="877" t="s">
        <v>40</v>
      </c>
      <c r="F46" s="877">
        <v>30</v>
      </c>
      <c r="G46" s="298" t="s">
        <v>28</v>
      </c>
      <c r="H46" s="319">
        <v>100</v>
      </c>
      <c r="I46" s="319">
        <v>2</v>
      </c>
      <c r="J46" s="860">
        <v>2013</v>
      </c>
      <c r="K46" s="221" t="s">
        <v>61</v>
      </c>
      <c r="L46" s="838"/>
      <c r="M46" s="838"/>
      <c r="N46" s="319">
        <v>100</v>
      </c>
      <c r="O46" s="319">
        <v>2</v>
      </c>
      <c r="P46" s="860">
        <v>2013</v>
      </c>
      <c r="Q46" s="221" t="s">
        <v>61</v>
      </c>
      <c r="R46" s="400"/>
      <c r="S46" s="400"/>
      <c r="T46" s="838"/>
      <c r="U46" s="838"/>
      <c r="V46" s="838"/>
      <c r="W46" s="131"/>
      <c r="X46" s="428"/>
      <c r="Y46" s="399"/>
      <c r="Z46" s="435"/>
      <c r="AC46" s="104"/>
      <c r="AD46" s="104"/>
      <c r="AE46" s="104"/>
      <c r="AF46" s="104"/>
    </row>
    <row r="47" spans="1:33" x14ac:dyDescent="0.2">
      <c r="A47" s="49"/>
      <c r="B47" s="877"/>
      <c r="C47" s="836"/>
      <c r="D47" s="836"/>
      <c r="E47" s="877"/>
      <c r="F47" s="877"/>
      <c r="G47" s="299"/>
      <c r="H47" s="309">
        <v>50</v>
      </c>
      <c r="I47" s="309">
        <v>1</v>
      </c>
      <c r="J47" s="859"/>
      <c r="K47" s="221"/>
      <c r="L47" s="838"/>
      <c r="M47" s="838"/>
      <c r="N47" s="309">
        <v>50</v>
      </c>
      <c r="O47" s="309">
        <v>1</v>
      </c>
      <c r="P47" s="859"/>
      <c r="Q47" s="221"/>
      <c r="R47" s="400"/>
      <c r="S47" s="400"/>
      <c r="T47" s="838"/>
      <c r="U47" s="838"/>
      <c r="V47" s="838"/>
      <c r="W47" s="131"/>
      <c r="X47" s="428"/>
      <c r="Y47" s="399"/>
      <c r="Z47" s="435"/>
      <c r="AC47" s="104"/>
      <c r="AD47" s="104"/>
      <c r="AE47" s="104"/>
      <c r="AF47" s="104"/>
    </row>
    <row r="48" spans="1:33" x14ac:dyDescent="0.2">
      <c r="A48" s="53"/>
      <c r="B48" s="877"/>
      <c r="C48" s="836">
        <v>30</v>
      </c>
      <c r="D48" s="836">
        <v>30</v>
      </c>
      <c r="E48" s="877"/>
      <c r="F48" s="877"/>
      <c r="G48" s="300" t="s">
        <v>36</v>
      </c>
      <c r="H48" s="310">
        <v>50</v>
      </c>
      <c r="I48" s="310">
        <v>1</v>
      </c>
      <c r="J48" s="859"/>
      <c r="K48" s="221"/>
      <c r="L48" s="838"/>
      <c r="M48" s="838"/>
      <c r="N48" s="310">
        <v>50</v>
      </c>
      <c r="O48" s="310">
        <v>1</v>
      </c>
      <c r="P48" s="859"/>
      <c r="Q48" s="221"/>
      <c r="R48" s="400"/>
      <c r="S48" s="400"/>
      <c r="T48" s="838"/>
      <c r="U48" s="838">
        <v>30</v>
      </c>
      <c r="V48" s="838"/>
      <c r="W48" s="131">
        <v>30</v>
      </c>
      <c r="X48" s="428">
        <v>30</v>
      </c>
      <c r="Y48" s="399"/>
      <c r="Z48" s="435"/>
      <c r="AC48" s="104"/>
      <c r="AD48" s="104">
        <v>30</v>
      </c>
      <c r="AE48" s="104"/>
      <c r="AF48" s="104">
        <v>30</v>
      </c>
    </row>
    <row r="49" spans="1:33" x14ac:dyDescent="0.2">
      <c r="A49" s="74" t="s">
        <v>7</v>
      </c>
      <c r="B49" s="877"/>
      <c r="C49" s="836"/>
      <c r="D49" s="836"/>
      <c r="E49" s="877"/>
      <c r="F49" s="877"/>
      <c r="G49" s="299" t="s">
        <v>28</v>
      </c>
      <c r="H49" s="320">
        <v>80</v>
      </c>
      <c r="I49" s="321">
        <v>2</v>
      </c>
      <c r="J49" s="859"/>
      <c r="K49" s="221"/>
      <c r="L49" s="838"/>
      <c r="M49" s="838"/>
      <c r="N49" s="320">
        <v>80</v>
      </c>
      <c r="O49" s="321">
        <v>2</v>
      </c>
      <c r="P49" s="859"/>
      <c r="Q49" s="221"/>
      <c r="R49" s="400"/>
      <c r="S49" s="400"/>
      <c r="T49" s="838"/>
      <c r="U49" s="838"/>
      <c r="V49" s="838"/>
      <c r="W49" s="131"/>
      <c r="X49" s="428"/>
      <c r="Y49" s="399"/>
      <c r="Z49" s="435"/>
      <c r="AC49" s="104"/>
      <c r="AD49" s="104"/>
      <c r="AE49" s="104"/>
      <c r="AF49" s="104"/>
    </row>
    <row r="50" spans="1:33" x14ac:dyDescent="0.2">
      <c r="A50" s="49"/>
      <c r="B50" s="877"/>
      <c r="C50" s="836"/>
      <c r="D50" s="836"/>
      <c r="E50" s="877"/>
      <c r="F50" s="877"/>
      <c r="G50" s="299"/>
      <c r="H50" s="322">
        <v>40</v>
      </c>
      <c r="I50" s="321">
        <v>1</v>
      </c>
      <c r="J50" s="859"/>
      <c r="K50" s="221"/>
      <c r="L50" s="838"/>
      <c r="M50" s="838"/>
      <c r="N50" s="322">
        <v>40</v>
      </c>
      <c r="O50" s="321">
        <v>1</v>
      </c>
      <c r="P50" s="859"/>
      <c r="Q50" s="221"/>
      <c r="R50" s="400"/>
      <c r="S50" s="400"/>
      <c r="T50" s="838"/>
      <c r="U50" s="838"/>
      <c r="V50" s="838"/>
      <c r="W50" s="131"/>
      <c r="X50" s="428"/>
      <c r="Y50" s="399"/>
      <c r="Z50" s="435"/>
      <c r="AC50" s="104"/>
      <c r="AD50" s="104"/>
      <c r="AE50" s="104"/>
      <c r="AF50" s="104"/>
    </row>
    <row r="51" spans="1:33" ht="13.5" thickBot="1" x14ac:dyDescent="0.25">
      <c r="A51" s="58"/>
      <c r="B51" s="877"/>
      <c r="C51" s="836"/>
      <c r="D51" s="836"/>
      <c r="E51" s="877"/>
      <c r="F51" s="877"/>
      <c r="G51" s="313"/>
      <c r="H51" s="323">
        <v>32</v>
      </c>
      <c r="I51" s="324">
        <v>1</v>
      </c>
      <c r="J51" s="305"/>
      <c r="K51" s="222"/>
      <c r="L51" s="838"/>
      <c r="M51" s="838"/>
      <c r="N51" s="323">
        <v>32</v>
      </c>
      <c r="O51" s="324">
        <v>1</v>
      </c>
      <c r="P51" s="305"/>
      <c r="Q51" s="222"/>
      <c r="R51" s="400"/>
      <c r="S51" s="400"/>
      <c r="T51" s="838"/>
      <c r="U51" s="838"/>
      <c r="V51" s="838"/>
      <c r="W51" s="131"/>
      <c r="X51" s="428"/>
      <c r="Y51" s="399"/>
      <c r="Z51" s="435"/>
      <c r="AC51" s="104"/>
      <c r="AD51" s="104"/>
      <c r="AE51" s="104"/>
      <c r="AF51" s="104"/>
    </row>
    <row r="52" spans="1:33" x14ac:dyDescent="0.2">
      <c r="A52" s="80" t="s">
        <v>7</v>
      </c>
      <c r="B52" s="885">
        <v>89</v>
      </c>
      <c r="C52" s="839" t="s">
        <v>438</v>
      </c>
      <c r="D52" s="839"/>
      <c r="E52" s="885" t="s">
        <v>35</v>
      </c>
      <c r="F52" s="885">
        <v>6</v>
      </c>
      <c r="G52" s="306" t="s">
        <v>28</v>
      </c>
      <c r="H52" s="325">
        <v>80</v>
      </c>
      <c r="I52" s="326">
        <v>2</v>
      </c>
      <c r="J52" s="307"/>
      <c r="K52" s="227"/>
      <c r="L52" s="838"/>
      <c r="M52" s="838"/>
      <c r="N52" s="325">
        <v>80</v>
      </c>
      <c r="O52" s="326">
        <v>2</v>
      </c>
      <c r="P52" s="307"/>
      <c r="Q52" s="227"/>
      <c r="R52" s="886" t="s">
        <v>336</v>
      </c>
      <c r="S52" s="888" t="s">
        <v>437</v>
      </c>
      <c r="T52" s="838"/>
      <c r="U52" s="838"/>
      <c r="V52" s="838"/>
      <c r="W52" s="131"/>
      <c r="X52" s="428"/>
      <c r="Y52" s="399"/>
      <c r="Z52" s="435"/>
      <c r="AC52" s="104"/>
      <c r="AD52" s="104"/>
      <c r="AE52" s="104"/>
      <c r="AF52" s="104"/>
    </row>
    <row r="53" spans="1:33" x14ac:dyDescent="0.2">
      <c r="A53" s="39"/>
      <c r="B53" s="885"/>
      <c r="C53" s="520">
        <v>6</v>
      </c>
      <c r="D53" s="839">
        <v>6</v>
      </c>
      <c r="E53" s="885"/>
      <c r="F53" s="885"/>
      <c r="G53" s="295"/>
      <c r="H53" s="327">
        <v>40</v>
      </c>
      <c r="I53" s="328">
        <v>1</v>
      </c>
      <c r="J53" s="848"/>
      <c r="K53" s="224"/>
      <c r="L53" s="838"/>
      <c r="M53" s="838"/>
      <c r="N53" s="327">
        <v>40</v>
      </c>
      <c r="O53" s="328">
        <v>1</v>
      </c>
      <c r="P53" s="848"/>
      <c r="Q53" s="224"/>
      <c r="R53" s="873"/>
      <c r="S53" s="889"/>
      <c r="T53" s="838"/>
      <c r="U53" s="838">
        <v>6</v>
      </c>
      <c r="V53" s="838"/>
      <c r="W53" s="131">
        <v>6</v>
      </c>
      <c r="X53" s="428"/>
      <c r="Y53" s="399">
        <v>6</v>
      </c>
      <c r="Z53" s="435"/>
      <c r="AC53" s="104"/>
      <c r="AD53" s="104">
        <v>6</v>
      </c>
      <c r="AE53" s="104"/>
      <c r="AF53" s="104">
        <v>6</v>
      </c>
      <c r="AG53" s="863">
        <v>10</v>
      </c>
    </row>
    <row r="54" spans="1:33" x14ac:dyDescent="0.2">
      <c r="A54" s="79"/>
      <c r="B54" s="885"/>
      <c r="C54" s="839"/>
      <c r="D54" s="839"/>
      <c r="E54" s="885"/>
      <c r="F54" s="885"/>
      <c r="G54" s="293"/>
      <c r="H54" s="329">
        <v>32</v>
      </c>
      <c r="I54" s="330">
        <v>1</v>
      </c>
      <c r="J54" s="848"/>
      <c r="K54" s="224"/>
      <c r="L54" s="838"/>
      <c r="M54" s="838"/>
      <c r="N54" s="329">
        <v>32</v>
      </c>
      <c r="O54" s="330">
        <v>1</v>
      </c>
      <c r="P54" s="848"/>
      <c r="Q54" s="224"/>
      <c r="R54" s="887"/>
      <c r="S54" s="890"/>
      <c r="T54" s="838"/>
      <c r="U54" s="838"/>
      <c r="V54" s="838"/>
      <c r="W54" s="131"/>
      <c r="X54" s="428"/>
      <c r="Y54" s="399"/>
      <c r="Z54" s="435"/>
      <c r="AC54" s="104"/>
      <c r="AD54" s="104"/>
      <c r="AE54" s="104"/>
      <c r="AF54" s="104"/>
    </row>
    <row r="55" spans="1:33" ht="13.5" thickBot="1" x14ac:dyDescent="0.25">
      <c r="A55" s="93" t="s">
        <v>121</v>
      </c>
      <c r="B55" s="885"/>
      <c r="C55" s="839"/>
      <c r="D55" s="839"/>
      <c r="E55" s="885"/>
      <c r="F55" s="885"/>
      <c r="G55" s="317"/>
      <c r="H55" s="331"/>
      <c r="I55" s="332"/>
      <c r="J55" s="297"/>
      <c r="K55" s="228"/>
      <c r="L55" s="838"/>
      <c r="M55" s="838"/>
      <c r="N55" s="331"/>
      <c r="O55" s="332"/>
      <c r="P55" s="297"/>
      <c r="Q55" s="228"/>
      <c r="R55" s="400"/>
      <c r="S55" s="400"/>
      <c r="T55" s="838"/>
      <c r="U55" s="838"/>
      <c r="V55" s="838"/>
      <c r="W55" s="131"/>
      <c r="X55" s="428"/>
      <c r="Y55" s="399"/>
      <c r="Z55" s="435"/>
      <c r="AC55" s="104"/>
      <c r="AD55" s="104"/>
      <c r="AE55" s="104"/>
      <c r="AF55" s="104"/>
    </row>
    <row r="56" spans="1:33" x14ac:dyDescent="0.2">
      <c r="A56" s="60" t="s">
        <v>7</v>
      </c>
      <c r="B56" s="877">
        <v>219</v>
      </c>
      <c r="C56" s="836"/>
      <c r="D56" s="836"/>
      <c r="E56" s="877" t="s">
        <v>40</v>
      </c>
      <c r="F56" s="877">
        <v>8</v>
      </c>
      <c r="G56" s="298" t="s">
        <v>28</v>
      </c>
      <c r="H56" s="333">
        <v>80</v>
      </c>
      <c r="I56" s="334">
        <v>2</v>
      </c>
      <c r="J56" s="860">
        <v>2013</v>
      </c>
      <c r="K56" s="221" t="s">
        <v>61</v>
      </c>
      <c r="L56" s="838"/>
      <c r="M56" s="838"/>
      <c r="N56" s="333">
        <v>80</v>
      </c>
      <c r="O56" s="334">
        <v>2</v>
      </c>
      <c r="P56" s="860">
        <v>2013</v>
      </c>
      <c r="Q56" s="221" t="s">
        <v>61</v>
      </c>
      <c r="R56" s="400"/>
      <c r="S56" s="400"/>
      <c r="T56" s="838"/>
      <c r="U56" s="838"/>
      <c r="V56" s="838"/>
      <c r="W56" s="131"/>
      <c r="X56" s="428"/>
      <c r="Y56" s="399"/>
      <c r="Z56" s="435"/>
      <c r="AC56" s="104"/>
      <c r="AD56" s="104"/>
      <c r="AE56" s="104"/>
      <c r="AF56" s="104"/>
    </row>
    <row r="57" spans="1:33" x14ac:dyDescent="0.2">
      <c r="A57" s="49"/>
      <c r="B57" s="877"/>
      <c r="C57" s="836">
        <v>8</v>
      </c>
      <c r="D57" s="836">
        <v>8</v>
      </c>
      <c r="E57" s="877"/>
      <c r="F57" s="877"/>
      <c r="G57" s="299"/>
      <c r="H57" s="322">
        <v>40</v>
      </c>
      <c r="I57" s="321">
        <v>1</v>
      </c>
      <c r="J57" s="309"/>
      <c r="K57" s="221"/>
      <c r="L57" s="838"/>
      <c r="M57" s="838"/>
      <c r="N57" s="322">
        <v>40</v>
      </c>
      <c r="O57" s="321">
        <v>1</v>
      </c>
      <c r="P57" s="309"/>
      <c r="Q57" s="221"/>
      <c r="R57" s="400"/>
      <c r="S57" s="400"/>
      <c r="T57" s="838"/>
      <c r="U57" s="838">
        <v>8</v>
      </c>
      <c r="V57" s="838"/>
      <c r="W57" s="131">
        <v>8</v>
      </c>
      <c r="X57" s="428">
        <v>8</v>
      </c>
      <c r="Y57" s="399"/>
      <c r="Z57" s="435"/>
      <c r="AC57" s="104"/>
      <c r="AD57" s="104">
        <v>8</v>
      </c>
      <c r="AE57" s="104"/>
      <c r="AF57" s="104">
        <v>8</v>
      </c>
    </row>
    <row r="58" spans="1:33" x14ac:dyDescent="0.2">
      <c r="A58" s="53"/>
      <c r="B58" s="877"/>
      <c r="C58" s="836"/>
      <c r="D58" s="836"/>
      <c r="E58" s="877"/>
      <c r="F58" s="877"/>
      <c r="G58" s="300"/>
      <c r="H58" s="335">
        <v>32</v>
      </c>
      <c r="I58" s="336">
        <v>1</v>
      </c>
      <c r="J58" s="309"/>
      <c r="K58" s="221"/>
      <c r="L58" s="838"/>
      <c r="M58" s="838"/>
      <c r="N58" s="335">
        <v>32</v>
      </c>
      <c r="O58" s="336">
        <v>1</v>
      </c>
      <c r="P58" s="309"/>
      <c r="Q58" s="221"/>
      <c r="R58" s="400"/>
      <c r="S58" s="400"/>
      <c r="T58" s="838"/>
      <c r="U58" s="838"/>
      <c r="V58" s="838"/>
      <c r="W58" s="131"/>
      <c r="X58" s="428"/>
      <c r="Y58" s="399"/>
      <c r="Z58" s="435"/>
      <c r="AC58" s="104"/>
      <c r="AD58" s="104"/>
      <c r="AE58" s="104"/>
      <c r="AF58" s="104"/>
    </row>
    <row r="59" spans="1:33" x14ac:dyDescent="0.2">
      <c r="A59" s="69" t="s">
        <v>8</v>
      </c>
      <c r="B59" s="877"/>
      <c r="C59" s="836"/>
      <c r="D59" s="836"/>
      <c r="E59" s="877"/>
      <c r="F59" s="877"/>
      <c r="G59" s="249" t="s">
        <v>28</v>
      </c>
      <c r="H59" s="322">
        <v>125</v>
      </c>
      <c r="I59" s="321">
        <v>2</v>
      </c>
      <c r="J59" s="309"/>
      <c r="K59" s="221"/>
      <c r="L59" s="838"/>
      <c r="M59" s="838"/>
      <c r="N59" s="322">
        <v>125</v>
      </c>
      <c r="O59" s="321">
        <v>2</v>
      </c>
      <c r="P59" s="309"/>
      <c r="Q59" s="221"/>
      <c r="R59" s="400"/>
      <c r="S59" s="400"/>
      <c r="T59" s="838"/>
      <c r="U59" s="838"/>
      <c r="V59" s="838"/>
      <c r="W59" s="131"/>
      <c r="X59" s="428"/>
      <c r="Y59" s="399"/>
      <c r="Z59" s="435"/>
      <c r="AC59" s="104"/>
      <c r="AD59" s="104"/>
      <c r="AE59" s="104"/>
      <c r="AF59" s="104"/>
    </row>
    <row r="60" spans="1:33" ht="13.5" thickBot="1" x14ac:dyDescent="0.25">
      <c r="A60" s="58"/>
      <c r="B60" s="877"/>
      <c r="C60" s="836"/>
      <c r="D60" s="836"/>
      <c r="E60" s="877"/>
      <c r="F60" s="877"/>
      <c r="G60" s="81"/>
      <c r="H60" s="323">
        <v>80</v>
      </c>
      <c r="I60" s="324">
        <v>2</v>
      </c>
      <c r="J60" s="314"/>
      <c r="K60" s="222"/>
      <c r="L60" s="838"/>
      <c r="M60" s="838"/>
      <c r="N60" s="323">
        <v>80</v>
      </c>
      <c r="O60" s="324">
        <v>2</v>
      </c>
      <c r="P60" s="314"/>
      <c r="Q60" s="222"/>
      <c r="R60" s="400"/>
      <c r="S60" s="400"/>
      <c r="T60" s="838"/>
      <c r="U60" s="838"/>
      <c r="V60" s="838"/>
      <c r="W60" s="131"/>
      <c r="X60" s="428"/>
      <c r="Y60" s="399"/>
      <c r="Z60" s="435"/>
      <c r="AC60" s="104"/>
      <c r="AD60" s="104"/>
      <c r="AE60" s="104"/>
      <c r="AF60" s="104"/>
    </row>
    <row r="61" spans="1:33" ht="25.5" x14ac:dyDescent="0.2">
      <c r="A61" s="35" t="s">
        <v>8</v>
      </c>
      <c r="B61" s="885">
        <v>108</v>
      </c>
      <c r="C61" s="839"/>
      <c r="D61" s="839"/>
      <c r="E61" s="885" t="s">
        <v>38</v>
      </c>
      <c r="F61" s="885">
        <v>90</v>
      </c>
      <c r="G61" s="337" t="s">
        <v>28</v>
      </c>
      <c r="H61" s="325">
        <v>125</v>
      </c>
      <c r="I61" s="326">
        <v>2</v>
      </c>
      <c r="J61" s="307">
        <v>2011</v>
      </c>
      <c r="K61" s="227" t="s">
        <v>62</v>
      </c>
      <c r="L61" s="838"/>
      <c r="M61" s="838"/>
      <c r="N61" s="325">
        <v>125</v>
      </c>
      <c r="O61" s="326">
        <v>2</v>
      </c>
      <c r="P61" s="307">
        <v>2011</v>
      </c>
      <c r="Q61" s="227" t="s">
        <v>62</v>
      </c>
      <c r="R61" s="400"/>
      <c r="S61" s="400"/>
      <c r="T61" s="838"/>
      <c r="U61" s="838">
        <v>90</v>
      </c>
      <c r="V61" s="838"/>
      <c r="W61" s="131">
        <v>90</v>
      </c>
      <c r="X61" s="428"/>
      <c r="Y61" s="399">
        <v>90</v>
      </c>
      <c r="Z61" s="435"/>
      <c r="AC61" s="104"/>
      <c r="AD61" s="104">
        <v>90</v>
      </c>
      <c r="AE61" s="104"/>
      <c r="AF61" s="104">
        <v>90</v>
      </c>
      <c r="AG61" s="863">
        <v>86</v>
      </c>
    </row>
    <row r="62" spans="1:33" x14ac:dyDescent="0.2">
      <c r="A62" s="79"/>
      <c r="B62" s="885"/>
      <c r="C62" s="839">
        <v>90</v>
      </c>
      <c r="D62" s="839">
        <v>90</v>
      </c>
      <c r="E62" s="885"/>
      <c r="F62" s="885"/>
      <c r="G62" s="338"/>
      <c r="H62" s="329">
        <v>80</v>
      </c>
      <c r="I62" s="330">
        <v>2</v>
      </c>
      <c r="J62" s="848"/>
      <c r="K62" s="224"/>
      <c r="L62" s="838"/>
      <c r="M62" s="838"/>
      <c r="N62" s="329">
        <v>80</v>
      </c>
      <c r="O62" s="330">
        <v>2</v>
      </c>
      <c r="P62" s="848"/>
      <c r="Q62" s="224"/>
      <c r="R62" s="400"/>
      <c r="S62" s="400"/>
      <c r="T62" s="838"/>
      <c r="U62" s="838"/>
      <c r="V62" s="838"/>
      <c r="W62" s="131"/>
      <c r="X62" s="428"/>
      <c r="Y62" s="399"/>
      <c r="Z62" s="435"/>
      <c r="AC62" s="104"/>
      <c r="AD62" s="104"/>
      <c r="AE62" s="104"/>
      <c r="AF62" s="104"/>
    </row>
    <row r="63" spans="1:33" ht="13.5" thickBot="1" x14ac:dyDescent="0.25">
      <c r="A63" s="90" t="s">
        <v>122</v>
      </c>
      <c r="B63" s="885"/>
      <c r="C63" s="839"/>
      <c r="D63" s="839"/>
      <c r="E63" s="885"/>
      <c r="F63" s="885"/>
      <c r="G63" s="317"/>
      <c r="H63" s="318"/>
      <c r="I63" s="332"/>
      <c r="J63" s="297"/>
      <c r="K63" s="228"/>
      <c r="L63" s="838"/>
      <c r="M63" s="838"/>
      <c r="N63" s="318"/>
      <c r="O63" s="332"/>
      <c r="P63" s="297"/>
      <c r="Q63" s="228"/>
      <c r="R63" s="400"/>
      <c r="S63" s="400"/>
      <c r="T63" s="838"/>
      <c r="U63" s="838"/>
      <c r="V63" s="838"/>
      <c r="W63" s="131"/>
      <c r="X63" s="428"/>
      <c r="Y63" s="399"/>
      <c r="Z63" s="435"/>
      <c r="AC63" s="104"/>
      <c r="AD63" s="104"/>
      <c r="AE63" s="104"/>
      <c r="AF63" s="104"/>
    </row>
    <row r="64" spans="1:33" x14ac:dyDescent="0.2">
      <c r="A64" s="45" t="s">
        <v>8</v>
      </c>
      <c r="B64" s="877">
        <v>159</v>
      </c>
      <c r="C64" s="836"/>
      <c r="D64" s="836"/>
      <c r="E64" s="877" t="s">
        <v>40</v>
      </c>
      <c r="F64" s="877">
        <v>57</v>
      </c>
      <c r="G64" s="339" t="s">
        <v>28</v>
      </c>
      <c r="H64" s="333">
        <v>125</v>
      </c>
      <c r="I64" s="334">
        <v>2</v>
      </c>
      <c r="J64" s="860">
        <v>2013</v>
      </c>
      <c r="K64" s="221" t="s">
        <v>61</v>
      </c>
      <c r="L64" s="838"/>
      <c r="M64" s="838"/>
      <c r="N64" s="333">
        <v>125</v>
      </c>
      <c r="O64" s="334">
        <v>2</v>
      </c>
      <c r="P64" s="860">
        <v>2013</v>
      </c>
      <c r="Q64" s="221" t="s">
        <v>61</v>
      </c>
      <c r="R64" s="400"/>
      <c r="S64" s="400"/>
      <c r="T64" s="838"/>
      <c r="U64" s="838"/>
      <c r="V64" s="838"/>
      <c r="W64" s="131"/>
      <c r="X64" s="428"/>
      <c r="Y64" s="399"/>
      <c r="Z64" s="435"/>
      <c r="AC64" s="104"/>
      <c r="AD64" s="104"/>
      <c r="AE64" s="104"/>
      <c r="AF64" s="104"/>
    </row>
    <row r="65" spans="1:33" x14ac:dyDescent="0.2">
      <c r="A65" s="53"/>
      <c r="B65" s="877"/>
      <c r="C65" s="836"/>
      <c r="D65" s="836"/>
      <c r="E65" s="877"/>
      <c r="F65" s="877"/>
      <c r="G65" s="340"/>
      <c r="H65" s="335">
        <v>80</v>
      </c>
      <c r="I65" s="336">
        <v>2</v>
      </c>
      <c r="J65" s="859"/>
      <c r="K65" s="221"/>
      <c r="L65" s="838"/>
      <c r="M65" s="838"/>
      <c r="N65" s="335">
        <v>80</v>
      </c>
      <c r="O65" s="336">
        <v>2</v>
      </c>
      <c r="P65" s="859"/>
      <c r="Q65" s="221"/>
      <c r="R65" s="400"/>
      <c r="S65" s="400"/>
      <c r="T65" s="838"/>
      <c r="U65" s="838">
        <v>57</v>
      </c>
      <c r="V65" s="838"/>
      <c r="W65" s="131">
        <v>57</v>
      </c>
      <c r="X65" s="428">
        <v>57</v>
      </c>
      <c r="Y65" s="399"/>
      <c r="Z65" s="435"/>
      <c r="AC65" s="104"/>
      <c r="AD65" s="104">
        <v>57</v>
      </c>
      <c r="AE65" s="104"/>
      <c r="AF65" s="104">
        <v>57</v>
      </c>
    </row>
    <row r="66" spans="1:33" x14ac:dyDescent="0.2">
      <c r="A66" s="69" t="s">
        <v>9</v>
      </c>
      <c r="B66" s="877"/>
      <c r="C66" s="836">
        <v>57</v>
      </c>
      <c r="D66" s="836">
        <v>57</v>
      </c>
      <c r="E66" s="877"/>
      <c r="F66" s="877"/>
      <c r="G66" s="249" t="s">
        <v>28</v>
      </c>
      <c r="H66" s="322">
        <v>100</v>
      </c>
      <c r="I66" s="321">
        <v>4</v>
      </c>
      <c r="J66" s="859"/>
      <c r="K66" s="221"/>
      <c r="L66" s="838"/>
      <c r="M66" s="838"/>
      <c r="N66" s="322">
        <v>100</v>
      </c>
      <c r="O66" s="321">
        <v>4</v>
      </c>
      <c r="P66" s="859"/>
      <c r="Q66" s="221"/>
      <c r="R66" s="400"/>
      <c r="S66" s="400"/>
      <c r="T66" s="838"/>
      <c r="U66" s="838"/>
      <c r="V66" s="838"/>
      <c r="W66" s="131"/>
      <c r="X66" s="428"/>
      <c r="Y66" s="399"/>
      <c r="Z66" s="435"/>
      <c r="AC66" s="104"/>
      <c r="AD66" s="104"/>
      <c r="AE66" s="104"/>
      <c r="AF66" s="104"/>
    </row>
    <row r="67" spans="1:33" x14ac:dyDescent="0.2">
      <c r="A67" s="49"/>
      <c r="B67" s="877"/>
      <c r="C67" s="836"/>
      <c r="D67" s="836"/>
      <c r="E67" s="877"/>
      <c r="F67" s="877"/>
      <c r="G67" s="249"/>
      <c r="H67" s="322">
        <v>50</v>
      </c>
      <c r="I67" s="321">
        <v>2</v>
      </c>
      <c r="J67" s="859"/>
      <c r="K67" s="221"/>
      <c r="L67" s="838"/>
      <c r="M67" s="838"/>
      <c r="N67" s="322">
        <v>50</v>
      </c>
      <c r="O67" s="321">
        <v>2</v>
      </c>
      <c r="P67" s="859"/>
      <c r="Q67" s="221"/>
      <c r="R67" s="400"/>
      <c r="S67" s="400"/>
      <c r="T67" s="838"/>
      <c r="U67" s="838"/>
      <c r="V67" s="838"/>
      <c r="W67" s="131"/>
      <c r="X67" s="428"/>
      <c r="Y67" s="399"/>
      <c r="Z67" s="435"/>
      <c r="AC67" s="104"/>
      <c r="AD67" s="104"/>
      <c r="AE67" s="104"/>
      <c r="AF67" s="104"/>
    </row>
    <row r="68" spans="1:33" ht="13.5" thickBot="1" x14ac:dyDescent="0.25">
      <c r="A68" s="58"/>
      <c r="B68" s="877"/>
      <c r="C68" s="836"/>
      <c r="D68" s="836"/>
      <c r="E68" s="877"/>
      <c r="F68" s="877"/>
      <c r="G68" s="81" t="s">
        <v>34</v>
      </c>
      <c r="H68" s="323">
        <v>50</v>
      </c>
      <c r="I68" s="324">
        <v>2</v>
      </c>
      <c r="J68" s="305"/>
      <c r="K68" s="222"/>
      <c r="L68" s="838"/>
      <c r="M68" s="838"/>
      <c r="N68" s="323">
        <v>50</v>
      </c>
      <c r="O68" s="324">
        <v>2</v>
      </c>
      <c r="P68" s="305"/>
      <c r="Q68" s="222"/>
      <c r="R68" s="400"/>
      <c r="S68" s="400"/>
      <c r="T68" s="838"/>
      <c r="U68" s="838"/>
      <c r="V68" s="838"/>
      <c r="W68" s="131"/>
      <c r="X68" s="428"/>
      <c r="Y68" s="399"/>
      <c r="Z68" s="435"/>
      <c r="AC68" s="104"/>
      <c r="AD68" s="104"/>
      <c r="AE68" s="104"/>
      <c r="AF68" s="104"/>
    </row>
    <row r="69" spans="1:33" x14ac:dyDescent="0.2">
      <c r="A69" s="35" t="s">
        <v>9</v>
      </c>
      <c r="B69" s="885">
        <v>90</v>
      </c>
      <c r="C69" s="839"/>
      <c r="D69" s="839"/>
      <c r="E69" s="885" t="s">
        <v>35</v>
      </c>
      <c r="F69" s="885">
        <v>10</v>
      </c>
      <c r="G69" s="337" t="s">
        <v>28</v>
      </c>
      <c r="H69" s="325">
        <v>100</v>
      </c>
      <c r="I69" s="326">
        <v>4</v>
      </c>
      <c r="J69" s="307">
        <v>2010</v>
      </c>
      <c r="K69" s="227"/>
      <c r="L69" s="838"/>
      <c r="M69" s="838"/>
      <c r="N69" s="325">
        <v>100</v>
      </c>
      <c r="O69" s="326">
        <v>2</v>
      </c>
      <c r="P69" s="307">
        <v>2010</v>
      </c>
      <c r="Q69" s="227"/>
      <c r="R69" s="895" t="s">
        <v>439</v>
      </c>
      <c r="S69" s="896" t="s">
        <v>437</v>
      </c>
      <c r="T69" s="838"/>
      <c r="U69" s="838"/>
      <c r="V69" s="838"/>
      <c r="W69" s="131"/>
      <c r="X69" s="428"/>
      <c r="Y69" s="399"/>
      <c r="Z69" s="435"/>
      <c r="AC69" s="104"/>
      <c r="AD69" s="104"/>
      <c r="AE69" s="104"/>
      <c r="AF69" s="104"/>
    </row>
    <row r="70" spans="1:33" x14ac:dyDescent="0.2">
      <c r="A70" s="39"/>
      <c r="B70" s="885"/>
      <c r="C70" s="839"/>
      <c r="D70" s="839"/>
      <c r="E70" s="885"/>
      <c r="F70" s="885"/>
      <c r="G70" s="341" t="s">
        <v>28</v>
      </c>
      <c r="H70" s="327">
        <v>50</v>
      </c>
      <c r="I70" s="328">
        <v>2</v>
      </c>
      <c r="J70" s="848"/>
      <c r="K70" s="224"/>
      <c r="L70" s="838"/>
      <c r="M70" s="838"/>
      <c r="N70" s="327">
        <v>80</v>
      </c>
      <c r="O70" s="328">
        <v>2</v>
      </c>
      <c r="P70" s="848"/>
      <c r="Q70" s="224"/>
      <c r="R70" s="873"/>
      <c r="S70" s="897"/>
      <c r="T70" s="838"/>
      <c r="U70" s="838">
        <v>10</v>
      </c>
      <c r="V70" s="838"/>
      <c r="W70" s="131">
        <v>10</v>
      </c>
      <c r="X70" s="428"/>
      <c r="Y70" s="399">
        <v>10</v>
      </c>
      <c r="Z70" s="435"/>
      <c r="AC70" s="104"/>
      <c r="AD70" s="104">
        <v>10</v>
      </c>
      <c r="AE70" s="104"/>
      <c r="AF70" s="104">
        <v>10</v>
      </c>
      <c r="AG70" s="863" t="s">
        <v>585</v>
      </c>
    </row>
    <row r="71" spans="1:33" x14ac:dyDescent="0.2">
      <c r="A71" s="79"/>
      <c r="B71" s="885"/>
      <c r="C71" s="520">
        <v>10</v>
      </c>
      <c r="D71" s="839">
        <v>10</v>
      </c>
      <c r="E71" s="885"/>
      <c r="F71" s="885"/>
      <c r="G71" s="338" t="s">
        <v>34</v>
      </c>
      <c r="H71" s="329">
        <v>50</v>
      </c>
      <c r="I71" s="330">
        <v>2</v>
      </c>
      <c r="J71" s="848"/>
      <c r="K71" s="224"/>
      <c r="L71" s="838"/>
      <c r="M71" s="838"/>
      <c r="N71" s="329">
        <v>50</v>
      </c>
      <c r="O71" s="330">
        <v>2</v>
      </c>
      <c r="P71" s="848"/>
      <c r="Q71" s="224"/>
      <c r="R71" s="887"/>
      <c r="S71" s="898"/>
      <c r="T71" s="838"/>
      <c r="U71" s="838"/>
      <c r="V71" s="838"/>
      <c r="W71" s="131"/>
      <c r="X71" s="428"/>
      <c r="Y71" s="399"/>
      <c r="Z71" s="435"/>
      <c r="AC71" s="104"/>
      <c r="AD71" s="104"/>
      <c r="AE71" s="104"/>
      <c r="AF71" s="104"/>
    </row>
    <row r="72" spans="1:33" ht="39" thickBot="1" x14ac:dyDescent="0.25">
      <c r="A72" s="90" t="s">
        <v>123</v>
      </c>
      <c r="B72" s="885"/>
      <c r="C72" s="839"/>
      <c r="D72" s="839"/>
      <c r="E72" s="885"/>
      <c r="F72" s="885"/>
      <c r="G72" s="317"/>
      <c r="H72" s="318"/>
      <c r="I72" s="318"/>
      <c r="J72" s="297"/>
      <c r="K72" s="228"/>
      <c r="L72" s="838"/>
      <c r="M72" s="838"/>
      <c r="N72" s="318"/>
      <c r="O72" s="318"/>
      <c r="P72" s="297"/>
      <c r="Q72" s="228"/>
      <c r="R72" s="400" t="s">
        <v>440</v>
      </c>
      <c r="S72" s="522" t="s">
        <v>437</v>
      </c>
      <c r="T72" s="838"/>
      <c r="U72" s="838"/>
      <c r="V72" s="838"/>
      <c r="W72" s="131"/>
      <c r="X72" s="428"/>
      <c r="Y72" s="399"/>
      <c r="Z72" s="435"/>
      <c r="AC72" s="104"/>
      <c r="AD72" s="104"/>
      <c r="AE72" s="104"/>
      <c r="AF72" s="104"/>
    </row>
    <row r="73" spans="1:33" ht="12.75" customHeight="1" x14ac:dyDescent="0.2">
      <c r="A73" s="45" t="s">
        <v>332</v>
      </c>
      <c r="B73" s="899">
        <v>108</v>
      </c>
      <c r="C73" s="845"/>
      <c r="D73" s="845"/>
      <c r="E73" s="899" t="s">
        <v>40</v>
      </c>
      <c r="F73" s="900">
        <v>16</v>
      </c>
      <c r="G73" s="339" t="s">
        <v>28</v>
      </c>
      <c r="H73" s="333">
        <v>100</v>
      </c>
      <c r="I73" s="334">
        <v>2</v>
      </c>
      <c r="J73" s="860"/>
      <c r="K73" s="901"/>
      <c r="L73" s="901" t="s">
        <v>331</v>
      </c>
      <c r="M73" s="838"/>
      <c r="N73" s="333">
        <v>100</v>
      </c>
      <c r="O73" s="334">
        <v>4</v>
      </c>
      <c r="P73" s="860"/>
      <c r="Q73" s="220"/>
      <c r="R73" s="886" t="s">
        <v>342</v>
      </c>
      <c r="S73" s="843"/>
      <c r="T73" s="838"/>
      <c r="U73" s="838"/>
      <c r="V73" s="838"/>
      <c r="W73" s="131"/>
      <c r="X73" s="428"/>
      <c r="Y73" s="399"/>
      <c r="Z73" s="435"/>
      <c r="AC73" s="104"/>
      <c r="AD73" s="104"/>
      <c r="AE73" s="104"/>
      <c r="AF73" s="104"/>
    </row>
    <row r="74" spans="1:33" x14ac:dyDescent="0.2">
      <c r="A74" s="49"/>
      <c r="B74" s="899"/>
      <c r="C74" s="845"/>
      <c r="D74" s="845"/>
      <c r="E74" s="899"/>
      <c r="F74" s="900"/>
      <c r="G74" s="249" t="s">
        <v>28</v>
      </c>
      <c r="H74" s="322">
        <v>50</v>
      </c>
      <c r="I74" s="321">
        <v>2</v>
      </c>
      <c r="J74" s="859" t="s">
        <v>327</v>
      </c>
      <c r="K74" s="902"/>
      <c r="L74" s="902"/>
      <c r="M74" s="838"/>
      <c r="N74" s="322">
        <v>50</v>
      </c>
      <c r="O74" s="321">
        <v>2</v>
      </c>
      <c r="P74" s="859"/>
      <c r="Q74" s="221" t="s">
        <v>341</v>
      </c>
      <c r="R74" s="887"/>
      <c r="S74" s="401" t="s">
        <v>327</v>
      </c>
      <c r="T74" s="838"/>
      <c r="U74" s="838">
        <v>16</v>
      </c>
      <c r="V74" s="838"/>
      <c r="W74" s="131">
        <v>16</v>
      </c>
      <c r="X74" s="428"/>
      <c r="Y74" s="399"/>
      <c r="Z74" s="435">
        <v>16</v>
      </c>
      <c r="AC74" s="104"/>
      <c r="AD74" s="104">
        <v>16</v>
      </c>
      <c r="AE74" s="104"/>
      <c r="AF74" s="104">
        <v>16</v>
      </c>
    </row>
    <row r="75" spans="1:33" x14ac:dyDescent="0.2">
      <c r="A75" s="53"/>
      <c r="B75" s="899"/>
      <c r="C75" s="845">
        <v>16</v>
      </c>
      <c r="D75" s="845">
        <v>16</v>
      </c>
      <c r="E75" s="899"/>
      <c r="F75" s="900"/>
      <c r="G75" s="340" t="s">
        <v>34</v>
      </c>
      <c r="H75" s="335">
        <v>50</v>
      </c>
      <c r="I75" s="336">
        <v>2</v>
      </c>
      <c r="J75" s="859"/>
      <c r="K75" s="902"/>
      <c r="L75" s="902"/>
      <c r="M75" s="838"/>
      <c r="N75" s="335">
        <v>50</v>
      </c>
      <c r="O75" s="336">
        <v>2</v>
      </c>
      <c r="P75" s="859"/>
      <c r="Q75" s="221"/>
      <c r="R75" s="903" t="s">
        <v>343</v>
      </c>
      <c r="S75" s="401" t="s">
        <v>327</v>
      </c>
      <c r="T75" s="838"/>
      <c r="U75" s="838"/>
      <c r="V75" s="838"/>
      <c r="W75" s="131"/>
      <c r="X75" s="428"/>
      <c r="Y75" s="399"/>
      <c r="Z75" s="435"/>
      <c r="AC75" s="104"/>
      <c r="AD75" s="104"/>
      <c r="AE75" s="104"/>
      <c r="AF75" s="104"/>
    </row>
    <row r="76" spans="1:33" ht="26.25" thickBot="1" x14ac:dyDescent="0.25">
      <c r="A76" s="251" t="s">
        <v>416</v>
      </c>
      <c r="B76" s="899"/>
      <c r="C76" s="845"/>
      <c r="D76" s="845"/>
      <c r="E76" s="899"/>
      <c r="F76" s="900"/>
      <c r="G76" s="81" t="s">
        <v>39</v>
      </c>
      <c r="H76" s="323">
        <v>80</v>
      </c>
      <c r="I76" s="324">
        <v>2</v>
      </c>
      <c r="J76" s="305"/>
      <c r="K76" s="902"/>
      <c r="L76" s="902"/>
      <c r="M76" s="838"/>
      <c r="N76" s="323">
        <v>100</v>
      </c>
      <c r="O76" s="324">
        <v>2</v>
      </c>
      <c r="P76" s="305"/>
      <c r="Q76" s="218"/>
      <c r="R76" s="904"/>
      <c r="S76" s="401" t="s">
        <v>327</v>
      </c>
      <c r="T76" s="838"/>
      <c r="U76" s="838"/>
      <c r="V76" s="838"/>
      <c r="W76" s="131"/>
      <c r="X76" s="428"/>
      <c r="Y76" s="399"/>
      <c r="Z76" s="435"/>
      <c r="AC76" s="104"/>
      <c r="AD76" s="104"/>
      <c r="AE76" s="104"/>
      <c r="AF76" s="104"/>
    </row>
    <row r="77" spans="1:33" ht="13.5" thickBot="1" x14ac:dyDescent="0.25">
      <c r="A77" s="49"/>
      <c r="B77" s="845">
        <v>159</v>
      </c>
      <c r="C77" s="845">
        <v>57</v>
      </c>
      <c r="D77" s="845">
        <v>57</v>
      </c>
      <c r="E77" s="845" t="s">
        <v>40</v>
      </c>
      <c r="F77" s="846">
        <v>57</v>
      </c>
      <c r="G77" s="249"/>
      <c r="H77" s="322"/>
      <c r="I77" s="321"/>
      <c r="J77" s="859"/>
      <c r="K77" s="874"/>
      <c r="L77" s="874"/>
      <c r="M77" s="838"/>
      <c r="N77" s="838"/>
      <c r="O77" s="838"/>
      <c r="P77" s="838"/>
      <c r="Q77" s="838"/>
      <c r="R77" s="400"/>
      <c r="S77" s="400"/>
      <c r="T77" s="838"/>
      <c r="U77" s="838">
        <v>57</v>
      </c>
      <c r="V77" s="838"/>
      <c r="W77" s="131">
        <v>57</v>
      </c>
      <c r="X77" s="428"/>
      <c r="Y77" s="399"/>
      <c r="Z77" s="435">
        <v>57</v>
      </c>
      <c r="AC77" s="104"/>
      <c r="AD77" s="104">
        <v>57</v>
      </c>
      <c r="AE77" s="104"/>
      <c r="AF77" s="104">
        <v>57</v>
      </c>
    </row>
    <row r="78" spans="1:33" ht="26.25" customHeight="1" x14ac:dyDescent="0.2">
      <c r="A78" s="250" t="s">
        <v>416</v>
      </c>
      <c r="B78" s="885">
        <v>108</v>
      </c>
      <c r="C78" s="839"/>
      <c r="D78" s="839"/>
      <c r="E78" s="885" t="s">
        <v>35</v>
      </c>
      <c r="F78" s="900">
        <v>42</v>
      </c>
      <c r="G78" s="82"/>
      <c r="H78" s="342">
        <v>100</v>
      </c>
      <c r="I78" s="343">
        <v>2</v>
      </c>
      <c r="J78" s="344" t="s">
        <v>327</v>
      </c>
      <c r="K78" s="229" t="s">
        <v>333</v>
      </c>
      <c r="L78" s="838"/>
      <c r="M78" s="838"/>
      <c r="N78" s="342"/>
      <c r="O78" s="343"/>
      <c r="P78" s="307"/>
      <c r="Q78" s="229" t="s">
        <v>333</v>
      </c>
      <c r="R78" s="903" t="s">
        <v>344</v>
      </c>
      <c r="S78" s="401" t="s">
        <v>327</v>
      </c>
      <c r="T78" s="838">
        <v>42</v>
      </c>
      <c r="U78" s="838"/>
      <c r="V78" s="838"/>
      <c r="W78" s="131">
        <v>42</v>
      </c>
      <c r="X78" s="428"/>
      <c r="Y78" s="399"/>
      <c r="Z78" s="435">
        <v>42</v>
      </c>
      <c r="AC78" s="104">
        <v>42</v>
      </c>
      <c r="AD78" s="104"/>
      <c r="AE78" s="104">
        <v>42</v>
      </c>
      <c r="AF78" s="104"/>
    </row>
    <row r="79" spans="1:33" x14ac:dyDescent="0.2">
      <c r="A79" s="891" t="s">
        <v>10</v>
      </c>
      <c r="B79" s="885"/>
      <c r="C79" s="839">
        <v>42</v>
      </c>
      <c r="D79" s="839">
        <v>42</v>
      </c>
      <c r="E79" s="885"/>
      <c r="F79" s="900"/>
      <c r="G79" s="341" t="s">
        <v>28</v>
      </c>
      <c r="H79" s="327">
        <v>80</v>
      </c>
      <c r="I79" s="328">
        <v>2</v>
      </c>
      <c r="J79" s="848"/>
      <c r="K79" s="225"/>
      <c r="L79" s="838"/>
      <c r="M79" s="838"/>
      <c r="N79" s="327">
        <v>80</v>
      </c>
      <c r="O79" s="328">
        <v>2</v>
      </c>
      <c r="P79" s="848"/>
      <c r="Q79" s="225"/>
      <c r="R79" s="881"/>
      <c r="S79" s="400"/>
      <c r="T79" s="838"/>
      <c r="U79" s="838"/>
      <c r="V79" s="838"/>
      <c r="W79" s="131"/>
      <c r="X79" s="428"/>
      <c r="Y79" s="399"/>
      <c r="Z79" s="435"/>
      <c r="AC79" s="104"/>
      <c r="AD79" s="104"/>
      <c r="AE79" s="104"/>
      <c r="AF79" s="104"/>
    </row>
    <row r="80" spans="1:33" x14ac:dyDescent="0.2">
      <c r="A80" s="892"/>
      <c r="B80" s="885"/>
      <c r="C80" s="839"/>
      <c r="D80" s="839"/>
      <c r="E80" s="885"/>
      <c r="F80" s="900"/>
      <c r="G80" s="341" t="s">
        <v>36</v>
      </c>
      <c r="H80" s="327">
        <v>50</v>
      </c>
      <c r="I80" s="328">
        <v>1</v>
      </c>
      <c r="J80" s="848"/>
      <c r="K80" s="894" t="s">
        <v>334</v>
      </c>
      <c r="L80" s="838"/>
      <c r="M80" s="838"/>
      <c r="N80" s="327">
        <v>32</v>
      </c>
      <c r="O80" s="328">
        <v>4</v>
      </c>
      <c r="P80" s="848"/>
      <c r="Q80" s="225"/>
      <c r="R80" s="882"/>
      <c r="S80" s="400"/>
      <c r="T80" s="838"/>
      <c r="U80" s="838"/>
      <c r="V80" s="838"/>
      <c r="W80" s="131"/>
      <c r="X80" s="428"/>
      <c r="Y80" s="399"/>
      <c r="Z80" s="435"/>
      <c r="AC80" s="104"/>
      <c r="AD80" s="104"/>
      <c r="AE80" s="104"/>
      <c r="AF80" s="104"/>
    </row>
    <row r="81" spans="1:32" ht="13.5" thickBot="1" x14ac:dyDescent="0.25">
      <c r="A81" s="892"/>
      <c r="B81" s="885"/>
      <c r="C81" s="839"/>
      <c r="D81" s="839"/>
      <c r="E81" s="885"/>
      <c r="F81" s="900"/>
      <c r="G81" s="341" t="s">
        <v>28</v>
      </c>
      <c r="H81" s="345"/>
      <c r="I81" s="346"/>
      <c r="J81" s="297"/>
      <c r="K81" s="873"/>
      <c r="L81" s="838"/>
      <c r="M81" s="838"/>
      <c r="N81" s="345">
        <v>50</v>
      </c>
      <c r="O81" s="346">
        <v>2</v>
      </c>
      <c r="P81" s="297"/>
      <c r="Q81" s="226"/>
      <c r="R81" s="400"/>
      <c r="S81" s="400"/>
      <c r="T81" s="838"/>
      <c r="U81" s="838"/>
      <c r="V81" s="838"/>
      <c r="W81" s="131"/>
      <c r="X81" s="428"/>
      <c r="Y81" s="399"/>
      <c r="Z81" s="435"/>
      <c r="AC81" s="104"/>
      <c r="AD81" s="104"/>
      <c r="AE81" s="104"/>
      <c r="AF81" s="104"/>
    </row>
    <row r="82" spans="1:32" ht="13.5" thickBot="1" x14ac:dyDescent="0.25">
      <c r="A82" s="893"/>
      <c r="B82" s="839">
        <v>108</v>
      </c>
      <c r="C82" s="839">
        <v>44</v>
      </c>
      <c r="D82" s="839">
        <v>44</v>
      </c>
      <c r="E82" s="839">
        <v>5757</v>
      </c>
      <c r="F82" s="846">
        <v>44</v>
      </c>
      <c r="G82" s="347" t="s">
        <v>34</v>
      </c>
      <c r="H82" s="345">
        <v>20</v>
      </c>
      <c r="I82" s="346">
        <v>4</v>
      </c>
      <c r="J82" s="848"/>
      <c r="K82" s="874"/>
      <c r="L82" s="838"/>
      <c r="M82" s="838"/>
      <c r="N82" s="838">
        <v>20</v>
      </c>
      <c r="O82" s="838">
        <v>4</v>
      </c>
      <c r="P82" s="838"/>
      <c r="Q82" s="838"/>
      <c r="R82" s="400"/>
      <c r="S82" s="401" t="s">
        <v>327</v>
      </c>
      <c r="T82" s="838"/>
      <c r="U82" s="838">
        <v>44</v>
      </c>
      <c r="V82" s="838"/>
      <c r="W82" s="131">
        <v>44</v>
      </c>
      <c r="X82" s="428"/>
      <c r="Y82" s="399"/>
      <c r="Z82" s="435">
        <v>44</v>
      </c>
      <c r="AC82" s="104"/>
      <c r="AD82" s="104">
        <v>44</v>
      </c>
      <c r="AE82" s="104"/>
      <c r="AF82" s="104">
        <v>44</v>
      </c>
    </row>
    <row r="83" spans="1:32" ht="25.5" x14ac:dyDescent="0.2">
      <c r="A83" s="45" t="s">
        <v>10</v>
      </c>
      <c r="B83" s="877">
        <v>89</v>
      </c>
      <c r="C83" s="836"/>
      <c r="D83" s="836"/>
      <c r="E83" s="877" t="s">
        <v>41</v>
      </c>
      <c r="F83" s="899">
        <v>6</v>
      </c>
      <c r="G83" s="339" t="s">
        <v>28</v>
      </c>
      <c r="H83" s="333">
        <v>80</v>
      </c>
      <c r="I83" s="334">
        <v>2</v>
      </c>
      <c r="J83" s="860"/>
      <c r="K83" s="220"/>
      <c r="L83" s="838" t="s">
        <v>309</v>
      </c>
      <c r="M83" s="838" t="s">
        <v>308</v>
      </c>
      <c r="N83" s="333">
        <v>80</v>
      </c>
      <c r="O83" s="334">
        <v>2</v>
      </c>
      <c r="P83" s="860"/>
      <c r="Q83" s="220"/>
      <c r="R83" s="886"/>
      <c r="S83" s="886"/>
      <c r="T83" s="838"/>
      <c r="U83" s="838"/>
      <c r="V83" s="838"/>
      <c r="W83" s="131"/>
      <c r="X83" s="428"/>
      <c r="Y83" s="399"/>
      <c r="Z83" s="435"/>
      <c r="AC83" s="104"/>
      <c r="AD83" s="104"/>
      <c r="AE83" s="104"/>
      <c r="AF83" s="104"/>
    </row>
    <row r="84" spans="1:32" x14ac:dyDescent="0.2">
      <c r="A84" s="49"/>
      <c r="B84" s="877"/>
      <c r="C84" s="836">
        <v>6</v>
      </c>
      <c r="D84" s="836">
        <v>6</v>
      </c>
      <c r="E84" s="877"/>
      <c r="F84" s="899"/>
      <c r="G84" s="249"/>
      <c r="H84" s="322">
        <v>50</v>
      </c>
      <c r="I84" s="322">
        <v>1</v>
      </c>
      <c r="J84" s="859"/>
      <c r="K84" s="221"/>
      <c r="L84" s="838"/>
      <c r="M84" s="838"/>
      <c r="N84" s="322">
        <v>50</v>
      </c>
      <c r="O84" s="322">
        <v>1</v>
      </c>
      <c r="P84" s="859"/>
      <c r="Q84" s="221"/>
      <c r="R84" s="873"/>
      <c r="S84" s="873"/>
      <c r="T84" s="838"/>
      <c r="U84" s="838">
        <v>6</v>
      </c>
      <c r="V84" s="838"/>
      <c r="W84" s="131">
        <v>6</v>
      </c>
      <c r="X84" s="428"/>
      <c r="Y84" s="399"/>
      <c r="Z84" s="435">
        <v>6</v>
      </c>
      <c r="AC84" s="104"/>
      <c r="AD84" s="104">
        <v>6</v>
      </c>
      <c r="AE84" s="104"/>
      <c r="AF84" s="104">
        <v>6</v>
      </c>
    </row>
    <row r="85" spans="1:32" x14ac:dyDescent="0.2">
      <c r="A85" s="53"/>
      <c r="B85" s="877"/>
      <c r="C85" s="836"/>
      <c r="D85" s="836"/>
      <c r="E85" s="877"/>
      <c r="F85" s="899"/>
      <c r="G85" s="300" t="s">
        <v>34</v>
      </c>
      <c r="H85" s="335">
        <v>50</v>
      </c>
      <c r="I85" s="335">
        <v>1</v>
      </c>
      <c r="J85" s="859"/>
      <c r="K85" s="221"/>
      <c r="L85" s="838"/>
      <c r="M85" s="838"/>
      <c r="N85" s="335">
        <v>50</v>
      </c>
      <c r="O85" s="335">
        <v>1</v>
      </c>
      <c r="P85" s="859"/>
      <c r="Q85" s="221"/>
      <c r="R85" s="873"/>
      <c r="S85" s="873"/>
      <c r="T85" s="838"/>
      <c r="U85" s="838"/>
      <c r="V85" s="838"/>
      <c r="W85" s="131"/>
      <c r="X85" s="428"/>
      <c r="Y85" s="399"/>
      <c r="Z85" s="435"/>
      <c r="AC85" s="104"/>
      <c r="AD85" s="104"/>
      <c r="AE85" s="104"/>
      <c r="AF85" s="104"/>
    </row>
    <row r="86" spans="1:32" ht="13.5" thickBot="1" x14ac:dyDescent="0.25">
      <c r="A86" s="87" t="s">
        <v>64</v>
      </c>
      <c r="B86" s="877"/>
      <c r="C86" s="836"/>
      <c r="D86" s="836"/>
      <c r="E86" s="877"/>
      <c r="F86" s="899"/>
      <c r="G86" s="302"/>
      <c r="H86" s="303"/>
      <c r="I86" s="303"/>
      <c r="J86" s="305"/>
      <c r="K86" s="222"/>
      <c r="L86" s="838"/>
      <c r="M86" s="838"/>
      <c r="N86" s="303"/>
      <c r="O86" s="303"/>
      <c r="P86" s="305"/>
      <c r="Q86" s="222"/>
      <c r="R86" s="887"/>
      <c r="S86" s="887"/>
      <c r="T86" s="838"/>
      <c r="U86" s="838"/>
      <c r="V86" s="838"/>
      <c r="W86" s="131"/>
      <c r="X86" s="428"/>
      <c r="Y86" s="399"/>
      <c r="Z86" s="435"/>
      <c r="AC86" s="104"/>
      <c r="AD86" s="104"/>
      <c r="AE86" s="104"/>
      <c r="AF86" s="104"/>
    </row>
    <row r="87" spans="1:32" x14ac:dyDescent="0.2">
      <c r="A87" s="83" t="s">
        <v>10</v>
      </c>
      <c r="B87" s="905">
        <v>57</v>
      </c>
      <c r="C87" s="861"/>
      <c r="D87" s="861"/>
      <c r="E87" s="906" t="s">
        <v>41</v>
      </c>
      <c r="F87" s="900">
        <v>30</v>
      </c>
      <c r="G87" s="348" t="s">
        <v>28</v>
      </c>
      <c r="H87" s="349">
        <v>80</v>
      </c>
      <c r="I87" s="350">
        <v>2</v>
      </c>
      <c r="J87" s="351"/>
      <c r="K87" s="230"/>
      <c r="L87" s="838" t="s">
        <v>335</v>
      </c>
      <c r="M87" s="838"/>
      <c r="N87" s="349">
        <v>80</v>
      </c>
      <c r="O87" s="350">
        <v>2</v>
      </c>
      <c r="P87" s="351"/>
      <c r="Q87" s="230"/>
      <c r="R87" s="400"/>
      <c r="S87" s="400"/>
      <c r="T87" s="838"/>
      <c r="U87" s="838"/>
      <c r="V87" s="838"/>
      <c r="W87" s="131"/>
      <c r="X87" s="428"/>
      <c r="Y87" s="399"/>
      <c r="Z87" s="435"/>
      <c r="AC87" s="104"/>
      <c r="AD87" s="104"/>
      <c r="AE87" s="104"/>
      <c r="AF87" s="104"/>
    </row>
    <row r="88" spans="1:32" x14ac:dyDescent="0.2">
      <c r="A88" s="85"/>
      <c r="B88" s="905"/>
      <c r="C88" s="861"/>
      <c r="D88" s="861"/>
      <c r="E88" s="906"/>
      <c r="F88" s="900"/>
      <c r="G88" s="352"/>
      <c r="H88" s="353">
        <v>50</v>
      </c>
      <c r="I88" s="353">
        <v>1</v>
      </c>
      <c r="J88" s="354"/>
      <c r="K88" s="231"/>
      <c r="L88" s="907" t="s">
        <v>336</v>
      </c>
      <c r="M88" s="838"/>
      <c r="N88" s="353">
        <v>50</v>
      </c>
      <c r="O88" s="353">
        <v>1</v>
      </c>
      <c r="P88" s="354"/>
      <c r="Q88" s="231" t="s">
        <v>345</v>
      </c>
      <c r="R88" s="400"/>
      <c r="S88" s="400"/>
      <c r="T88" s="838"/>
      <c r="U88" s="838"/>
      <c r="V88" s="838"/>
      <c r="W88" s="131"/>
      <c r="X88" s="428"/>
      <c r="Y88" s="399"/>
      <c r="Z88" s="435"/>
      <c r="AC88" s="104"/>
      <c r="AD88" s="104"/>
      <c r="AE88" s="104"/>
      <c r="AF88" s="104"/>
    </row>
    <row r="89" spans="1:32" x14ac:dyDescent="0.2">
      <c r="A89" s="86"/>
      <c r="B89" s="905"/>
      <c r="C89" s="861">
        <v>30</v>
      </c>
      <c r="D89" s="861">
        <v>30</v>
      </c>
      <c r="E89" s="906"/>
      <c r="F89" s="900"/>
      <c r="G89" s="355" t="s">
        <v>34</v>
      </c>
      <c r="H89" s="356">
        <v>50</v>
      </c>
      <c r="I89" s="356">
        <v>1</v>
      </c>
      <c r="J89" s="354" t="s">
        <v>327</v>
      </c>
      <c r="K89" s="231"/>
      <c r="L89" s="873"/>
      <c r="M89" s="838"/>
      <c r="N89" s="356">
        <v>50</v>
      </c>
      <c r="O89" s="356">
        <v>1</v>
      </c>
      <c r="P89" s="354"/>
      <c r="Q89" s="231"/>
      <c r="R89" s="886" t="s">
        <v>344</v>
      </c>
      <c r="S89" s="400" t="s">
        <v>327</v>
      </c>
      <c r="T89" s="838"/>
      <c r="U89" s="838">
        <v>30</v>
      </c>
      <c r="V89" s="838"/>
      <c r="W89" s="131">
        <v>30</v>
      </c>
      <c r="X89" s="428"/>
      <c r="Y89" s="399"/>
      <c r="Z89" s="435">
        <v>30</v>
      </c>
      <c r="AC89" s="104"/>
      <c r="AD89" s="104">
        <v>30</v>
      </c>
      <c r="AE89" s="104"/>
      <c r="AF89" s="104">
        <v>30</v>
      </c>
    </row>
    <row r="90" spans="1:32" x14ac:dyDescent="0.2">
      <c r="A90" s="252" t="s">
        <v>11</v>
      </c>
      <c r="B90" s="905"/>
      <c r="C90" s="861"/>
      <c r="D90" s="861"/>
      <c r="E90" s="906"/>
      <c r="F90" s="900"/>
      <c r="G90" s="352" t="s">
        <v>34</v>
      </c>
      <c r="H90" s="353">
        <v>50</v>
      </c>
      <c r="I90" s="353">
        <v>1</v>
      </c>
      <c r="J90" s="354"/>
      <c r="K90" s="231"/>
      <c r="L90" s="873"/>
      <c r="M90" s="838"/>
      <c r="N90" s="353">
        <v>50</v>
      </c>
      <c r="O90" s="353">
        <v>1</v>
      </c>
      <c r="P90" s="354"/>
      <c r="Q90" s="231"/>
      <c r="R90" s="875"/>
      <c r="S90" s="400"/>
      <c r="T90" s="838"/>
      <c r="U90" s="838"/>
      <c r="V90" s="838"/>
      <c r="W90" s="131"/>
      <c r="X90" s="428"/>
      <c r="Y90" s="399"/>
      <c r="Z90" s="435"/>
      <c r="AC90" s="104"/>
      <c r="AD90" s="104"/>
      <c r="AE90" s="104"/>
      <c r="AF90" s="104"/>
    </row>
    <row r="91" spans="1:32" ht="13.5" thickBot="1" x14ac:dyDescent="0.25">
      <c r="A91" s="253"/>
      <c r="B91" s="905"/>
      <c r="C91" s="861"/>
      <c r="D91" s="861"/>
      <c r="E91" s="906"/>
      <c r="F91" s="900"/>
      <c r="G91" s="357"/>
      <c r="H91" s="358">
        <v>25</v>
      </c>
      <c r="I91" s="358">
        <v>1</v>
      </c>
      <c r="J91" s="359"/>
      <c r="K91" s="232"/>
      <c r="L91" s="873"/>
      <c r="M91" s="838"/>
      <c r="N91" s="358">
        <v>25</v>
      </c>
      <c r="O91" s="358">
        <v>1</v>
      </c>
      <c r="P91" s="359"/>
      <c r="Q91" s="232"/>
      <c r="R91" s="908"/>
      <c r="S91" s="400"/>
      <c r="T91" s="838"/>
      <c r="U91" s="838"/>
      <c r="V91" s="838"/>
      <c r="W91" s="131"/>
      <c r="X91" s="428"/>
      <c r="Y91" s="399"/>
      <c r="Z91" s="435"/>
      <c r="AC91" s="104"/>
      <c r="AD91" s="104"/>
      <c r="AE91" s="104"/>
      <c r="AF91" s="104"/>
    </row>
    <row r="92" spans="1:32" x14ac:dyDescent="0.2">
      <c r="A92" s="254" t="s">
        <v>11</v>
      </c>
      <c r="B92" s="909">
        <v>57</v>
      </c>
      <c r="C92" s="844"/>
      <c r="D92" s="844"/>
      <c r="E92" s="877" t="s">
        <v>41</v>
      </c>
      <c r="F92" s="900">
        <v>27</v>
      </c>
      <c r="G92" s="339"/>
      <c r="H92" s="333">
        <v>50</v>
      </c>
      <c r="I92" s="333">
        <v>1</v>
      </c>
      <c r="J92" s="860"/>
      <c r="K92" s="220"/>
      <c r="L92" s="887"/>
      <c r="M92" s="838"/>
      <c r="N92" s="333"/>
      <c r="O92" s="333"/>
      <c r="P92" s="860"/>
      <c r="Q92" s="220"/>
      <c r="R92" s="886" t="s">
        <v>344</v>
      </c>
      <c r="S92" s="400" t="s">
        <v>327</v>
      </c>
      <c r="T92" s="838"/>
      <c r="U92" s="838"/>
      <c r="V92" s="838"/>
      <c r="W92" s="131"/>
      <c r="X92" s="428"/>
      <c r="Y92" s="399"/>
      <c r="Z92" s="435"/>
      <c r="AC92" s="104"/>
      <c r="AD92" s="104"/>
      <c r="AE92" s="104"/>
      <c r="AF92" s="104"/>
    </row>
    <row r="93" spans="1:32" x14ac:dyDescent="0.2">
      <c r="A93" s="49"/>
      <c r="B93" s="909"/>
      <c r="C93" s="844">
        <v>27</v>
      </c>
      <c r="D93" s="844">
        <v>27</v>
      </c>
      <c r="E93" s="877"/>
      <c r="F93" s="900"/>
      <c r="G93" s="249"/>
      <c r="H93" s="322">
        <v>25</v>
      </c>
      <c r="I93" s="322">
        <v>1</v>
      </c>
      <c r="J93" s="859"/>
      <c r="K93" s="221"/>
      <c r="L93" s="838"/>
      <c r="M93" s="838"/>
      <c r="N93" s="322"/>
      <c r="O93" s="322"/>
      <c r="P93" s="859"/>
      <c r="Q93" s="221"/>
      <c r="R93" s="875"/>
      <c r="S93" s="400"/>
      <c r="T93" s="838"/>
      <c r="U93" s="838">
        <v>27</v>
      </c>
      <c r="V93" s="838"/>
      <c r="W93" s="131">
        <v>27</v>
      </c>
      <c r="X93" s="428"/>
      <c r="Y93" s="399"/>
      <c r="Z93" s="435">
        <v>27</v>
      </c>
      <c r="AC93" s="104"/>
      <c r="AD93" s="104">
        <v>27</v>
      </c>
      <c r="AE93" s="104"/>
      <c r="AF93" s="104">
        <v>27</v>
      </c>
    </row>
    <row r="94" spans="1:32" ht="13.5" thickBot="1" x14ac:dyDescent="0.25">
      <c r="A94" s="42" t="s">
        <v>42</v>
      </c>
      <c r="B94" s="909"/>
      <c r="C94" s="844"/>
      <c r="D94" s="844"/>
      <c r="E94" s="877"/>
      <c r="F94" s="900"/>
      <c r="G94" s="302"/>
      <c r="H94" s="303"/>
      <c r="I94" s="303"/>
      <c r="J94" s="305"/>
      <c r="K94" s="222"/>
      <c r="L94" s="838"/>
      <c r="M94" s="838"/>
      <c r="N94" s="303"/>
      <c r="O94" s="303"/>
      <c r="P94" s="305"/>
      <c r="Q94" s="222"/>
      <c r="R94" s="908"/>
      <c r="S94" s="400"/>
      <c r="T94" s="838"/>
      <c r="U94" s="838"/>
      <c r="V94" s="838"/>
      <c r="W94" s="131"/>
      <c r="X94" s="428"/>
      <c r="Y94" s="399"/>
      <c r="Z94" s="435"/>
      <c r="AC94" s="104"/>
      <c r="AD94" s="104"/>
      <c r="AE94" s="104"/>
      <c r="AF94" s="104"/>
    </row>
    <row r="95" spans="1:32" ht="63.75" x14ac:dyDescent="0.2">
      <c r="A95" s="32" t="s">
        <v>0</v>
      </c>
      <c r="B95" s="885">
        <v>219</v>
      </c>
      <c r="C95" s="839">
        <v>42</v>
      </c>
      <c r="D95" s="839">
        <v>42</v>
      </c>
      <c r="E95" s="885" t="s">
        <v>30</v>
      </c>
      <c r="F95" s="900">
        <v>42</v>
      </c>
      <c r="G95" s="778" t="s">
        <v>28</v>
      </c>
      <c r="H95" s="360">
        <v>50</v>
      </c>
      <c r="I95" s="361">
        <v>4</v>
      </c>
      <c r="J95" s="307"/>
      <c r="K95" s="227" t="s">
        <v>44</v>
      </c>
      <c r="L95" s="838"/>
      <c r="M95" s="838"/>
      <c r="N95" s="360">
        <v>50</v>
      </c>
      <c r="O95" s="361">
        <v>4</v>
      </c>
      <c r="P95" s="307"/>
      <c r="Q95" s="227" t="s">
        <v>44</v>
      </c>
      <c r="R95" s="400" t="s">
        <v>377</v>
      </c>
      <c r="S95" s="400" t="s">
        <v>330</v>
      </c>
      <c r="T95" s="838">
        <v>17</v>
      </c>
      <c r="U95" s="838">
        <v>25</v>
      </c>
      <c r="V95" s="838"/>
      <c r="W95" s="131">
        <v>42</v>
      </c>
      <c r="X95" s="428">
        <v>42</v>
      </c>
      <c r="Y95" s="399"/>
      <c r="Z95" s="435"/>
      <c r="AC95" s="104">
        <v>17</v>
      </c>
      <c r="AD95" s="104">
        <v>25</v>
      </c>
      <c r="AE95" s="104">
        <v>17</v>
      </c>
      <c r="AF95" s="104">
        <v>25</v>
      </c>
    </row>
    <row r="96" spans="1:32" x14ac:dyDescent="0.2">
      <c r="A96" s="851" t="s">
        <v>43</v>
      </c>
      <c r="B96" s="885"/>
      <c r="C96" s="839"/>
      <c r="D96" s="839"/>
      <c r="E96" s="885"/>
      <c r="F96" s="900"/>
      <c r="G96" s="362" t="s">
        <v>28</v>
      </c>
      <c r="H96" s="847">
        <v>80</v>
      </c>
      <c r="I96" s="810">
        <v>3</v>
      </c>
      <c r="J96" s="847"/>
      <c r="K96" s="11"/>
      <c r="L96" s="910" t="s">
        <v>293</v>
      </c>
      <c r="M96" s="838" t="s">
        <v>291</v>
      </c>
      <c r="N96" s="847">
        <v>80</v>
      </c>
      <c r="O96" s="810">
        <v>3</v>
      </c>
      <c r="P96" s="847"/>
      <c r="Q96" s="11"/>
      <c r="R96" s="400"/>
      <c r="S96" s="400"/>
      <c r="T96" s="838"/>
      <c r="U96" s="838"/>
      <c r="V96" s="838"/>
      <c r="W96" s="131"/>
      <c r="X96" s="428"/>
      <c r="Y96" s="399"/>
      <c r="Z96" s="435"/>
      <c r="AC96" s="104"/>
      <c r="AD96" s="104"/>
      <c r="AE96" s="104"/>
      <c r="AF96" s="104"/>
    </row>
    <row r="97" spans="1:33" ht="13.5" thickBot="1" x14ac:dyDescent="0.25">
      <c r="A97" s="852"/>
      <c r="B97" s="885"/>
      <c r="C97" s="839"/>
      <c r="D97" s="839"/>
      <c r="E97" s="885"/>
      <c r="F97" s="900"/>
      <c r="G97" s="363"/>
      <c r="H97" s="831">
        <v>50</v>
      </c>
      <c r="I97" s="364">
        <v>1</v>
      </c>
      <c r="J97" s="831"/>
      <c r="K97" s="781"/>
      <c r="L97" s="910"/>
      <c r="M97" s="838"/>
      <c r="N97" s="831">
        <v>50</v>
      </c>
      <c r="O97" s="364">
        <v>1</v>
      </c>
      <c r="P97" s="831"/>
      <c r="Q97" s="781"/>
      <c r="R97" s="400"/>
      <c r="S97" s="400"/>
      <c r="T97" s="838"/>
      <c r="U97" s="838"/>
      <c r="V97" s="838"/>
      <c r="W97" s="131"/>
      <c r="X97" s="428"/>
      <c r="Y97" s="399"/>
      <c r="Z97" s="435"/>
      <c r="AC97" s="104"/>
      <c r="AD97" s="104"/>
      <c r="AE97" s="104"/>
      <c r="AF97" s="104"/>
    </row>
    <row r="98" spans="1:33" x14ac:dyDescent="0.2">
      <c r="A98" s="45" t="s">
        <v>43</v>
      </c>
      <c r="B98" s="877">
        <v>89</v>
      </c>
      <c r="C98" s="836"/>
      <c r="D98" s="836"/>
      <c r="E98" s="877" t="s">
        <v>32</v>
      </c>
      <c r="F98" s="877">
        <v>48</v>
      </c>
      <c r="G98" s="298" t="s">
        <v>28</v>
      </c>
      <c r="H98" s="860">
        <v>80</v>
      </c>
      <c r="I98" s="319">
        <v>3</v>
      </c>
      <c r="J98" s="860"/>
      <c r="K98" s="216"/>
      <c r="L98" s="910" t="s">
        <v>295</v>
      </c>
      <c r="M98" s="838" t="s">
        <v>291</v>
      </c>
      <c r="N98" s="860">
        <v>80</v>
      </c>
      <c r="O98" s="319">
        <v>3</v>
      </c>
      <c r="P98" s="860"/>
      <c r="Q98" s="216"/>
      <c r="R98" s="886" t="s">
        <v>378</v>
      </c>
      <c r="S98" s="400" t="s">
        <v>330</v>
      </c>
      <c r="T98" s="838"/>
      <c r="U98" s="838"/>
      <c r="V98" s="838"/>
      <c r="W98" s="131"/>
      <c r="X98" s="428"/>
      <c r="Y98" s="399"/>
      <c r="Z98" s="435"/>
      <c r="AC98" s="104"/>
      <c r="AD98" s="104"/>
      <c r="AE98" s="104"/>
      <c r="AF98" s="104"/>
    </row>
    <row r="99" spans="1:33" ht="38.25" x14ac:dyDescent="0.2">
      <c r="A99" s="49"/>
      <c r="B99" s="877"/>
      <c r="C99" s="836">
        <v>48</v>
      </c>
      <c r="D99" s="836">
        <v>48</v>
      </c>
      <c r="E99" s="877"/>
      <c r="F99" s="877"/>
      <c r="G99" s="299"/>
      <c r="H99" s="859">
        <v>50</v>
      </c>
      <c r="I99" s="309">
        <v>1</v>
      </c>
      <c r="J99" s="859"/>
      <c r="K99" s="217"/>
      <c r="L99" s="910"/>
      <c r="M99" s="838"/>
      <c r="N99" s="859">
        <v>50</v>
      </c>
      <c r="O99" s="309">
        <v>1</v>
      </c>
      <c r="P99" s="859"/>
      <c r="Q99" s="217"/>
      <c r="R99" s="875"/>
      <c r="S99" s="400"/>
      <c r="T99" s="838"/>
      <c r="U99" s="838">
        <v>48</v>
      </c>
      <c r="V99" s="838"/>
      <c r="W99" s="131">
        <v>48</v>
      </c>
      <c r="X99" s="428"/>
      <c r="Y99" s="399">
        <v>48</v>
      </c>
      <c r="Z99" s="435"/>
      <c r="AC99" s="104"/>
      <c r="AD99" s="104">
        <v>48</v>
      </c>
      <c r="AE99" s="104"/>
      <c r="AF99" s="104">
        <v>48</v>
      </c>
      <c r="AG99" s="865" t="s">
        <v>586</v>
      </c>
    </row>
    <row r="100" spans="1:33" ht="13.5" thickBot="1" x14ac:dyDescent="0.25">
      <c r="A100" s="87" t="s">
        <v>118</v>
      </c>
      <c r="B100" s="877"/>
      <c r="C100" s="836"/>
      <c r="D100" s="836"/>
      <c r="E100" s="877"/>
      <c r="F100" s="877"/>
      <c r="G100" s="302"/>
      <c r="H100" s="303"/>
      <c r="I100" s="304"/>
      <c r="J100" s="305"/>
      <c r="K100" s="218"/>
      <c r="L100" s="910"/>
      <c r="M100" s="838"/>
      <c r="N100" s="303"/>
      <c r="O100" s="304"/>
      <c r="P100" s="305"/>
      <c r="Q100" s="218"/>
      <c r="R100" s="908"/>
      <c r="S100" s="400"/>
      <c r="T100" s="838"/>
      <c r="U100" s="838"/>
      <c r="V100" s="838"/>
      <c r="W100" s="131"/>
      <c r="X100" s="428"/>
      <c r="Y100" s="399"/>
      <c r="Z100" s="435"/>
      <c r="AC100" s="837"/>
      <c r="AD100" s="104"/>
      <c r="AE100" s="104"/>
      <c r="AF100" s="104"/>
    </row>
    <row r="101" spans="1:33" x14ac:dyDescent="0.2">
      <c r="A101" s="36" t="s">
        <v>43</v>
      </c>
      <c r="B101" s="872">
        <v>219</v>
      </c>
      <c r="C101" s="837"/>
      <c r="D101" s="837"/>
      <c r="E101" s="872" t="s">
        <v>30</v>
      </c>
      <c r="F101" s="872">
        <v>70</v>
      </c>
      <c r="G101" s="365" t="s">
        <v>28</v>
      </c>
      <c r="H101" s="292">
        <v>80</v>
      </c>
      <c r="I101" s="366">
        <v>3</v>
      </c>
      <c r="J101" s="292"/>
      <c r="K101" s="223"/>
      <c r="L101" s="838"/>
      <c r="M101" s="838"/>
      <c r="N101" s="292">
        <v>80</v>
      </c>
      <c r="O101" s="366">
        <v>3</v>
      </c>
      <c r="P101" s="292"/>
      <c r="Q101" s="223"/>
      <c r="R101" s="912" t="s">
        <v>441</v>
      </c>
      <c r="S101" s="400"/>
      <c r="T101" s="838"/>
      <c r="U101" s="838"/>
      <c r="V101" s="838"/>
      <c r="W101" s="131"/>
      <c r="X101" s="428"/>
      <c r="Y101" s="399"/>
      <c r="Z101" s="435"/>
      <c r="AC101" s="104"/>
      <c r="AD101" s="104"/>
      <c r="AE101" s="104"/>
      <c r="AF101" s="104"/>
    </row>
    <row r="102" spans="1:33" x14ac:dyDescent="0.2">
      <c r="A102" s="31"/>
      <c r="B102" s="872"/>
      <c r="C102" s="520">
        <v>70</v>
      </c>
      <c r="D102" s="837">
        <v>70</v>
      </c>
      <c r="E102" s="872"/>
      <c r="F102" s="872"/>
      <c r="G102" s="367"/>
      <c r="H102" s="854">
        <v>50</v>
      </c>
      <c r="I102" s="368">
        <v>1</v>
      </c>
      <c r="J102" s="847"/>
      <c r="K102" s="11"/>
      <c r="L102" s="838"/>
      <c r="M102" s="838"/>
      <c r="N102" s="854">
        <v>50</v>
      </c>
      <c r="O102" s="368">
        <v>1</v>
      </c>
      <c r="P102" s="847"/>
      <c r="Q102" s="11"/>
      <c r="R102" s="913"/>
      <c r="S102" s="521" t="s">
        <v>437</v>
      </c>
      <c r="T102" s="838"/>
      <c r="U102" s="838">
        <v>70</v>
      </c>
      <c r="V102" s="838"/>
      <c r="W102" s="131">
        <v>70</v>
      </c>
      <c r="X102" s="428">
        <v>70</v>
      </c>
      <c r="Y102" s="399"/>
      <c r="Z102" s="435"/>
      <c r="AC102" s="104"/>
      <c r="AD102" s="104">
        <v>70</v>
      </c>
      <c r="AE102" s="104"/>
      <c r="AF102" s="104">
        <v>70</v>
      </c>
    </row>
    <row r="103" spans="1:33" ht="13.5" thickBot="1" x14ac:dyDescent="0.25">
      <c r="A103" s="852" t="s">
        <v>46</v>
      </c>
      <c r="B103" s="872"/>
      <c r="C103" s="837"/>
      <c r="D103" s="837"/>
      <c r="E103" s="872"/>
      <c r="F103" s="872"/>
      <c r="G103" s="369" t="s">
        <v>28</v>
      </c>
      <c r="H103" s="297">
        <v>200</v>
      </c>
      <c r="I103" s="331">
        <v>2</v>
      </c>
      <c r="J103" s="831"/>
      <c r="K103" s="219"/>
      <c r="L103" s="838"/>
      <c r="M103" s="838"/>
      <c r="N103" s="297">
        <v>200</v>
      </c>
      <c r="O103" s="331">
        <v>2</v>
      </c>
      <c r="P103" s="831"/>
      <c r="Q103" s="219"/>
      <c r="R103" s="914"/>
      <c r="S103" s="400"/>
      <c r="T103" s="838"/>
      <c r="U103" s="838"/>
      <c r="V103" s="838"/>
      <c r="W103" s="131"/>
      <c r="X103" s="428"/>
      <c r="Y103" s="399"/>
      <c r="Z103" s="435"/>
      <c r="AC103" s="104"/>
      <c r="AD103" s="104"/>
      <c r="AE103" s="104"/>
      <c r="AF103" s="104"/>
    </row>
    <row r="104" spans="1:33" ht="12.75" customHeight="1" x14ac:dyDescent="0.2">
      <c r="A104" s="40" t="s">
        <v>46</v>
      </c>
      <c r="B104" s="877">
        <v>108</v>
      </c>
      <c r="C104" s="520">
        <v>3</v>
      </c>
      <c r="D104" s="836">
        <v>3</v>
      </c>
      <c r="E104" s="877" t="s">
        <v>33</v>
      </c>
      <c r="F104" s="877">
        <v>0</v>
      </c>
      <c r="G104" s="370" t="s">
        <v>28</v>
      </c>
      <c r="H104" s="371">
        <v>200</v>
      </c>
      <c r="I104" s="372">
        <v>2</v>
      </c>
      <c r="J104" s="860"/>
      <c r="K104" s="220"/>
      <c r="L104" s="838"/>
      <c r="M104" s="838"/>
      <c r="N104" s="371">
        <v>200</v>
      </c>
      <c r="O104" s="372">
        <v>2</v>
      </c>
      <c r="P104" s="860"/>
      <c r="Q104" s="220"/>
      <c r="R104" s="886" t="s">
        <v>442</v>
      </c>
      <c r="S104" s="911" t="s">
        <v>437</v>
      </c>
      <c r="T104" s="838"/>
      <c r="U104" s="838">
        <v>3</v>
      </c>
      <c r="V104" s="838">
        <v>3</v>
      </c>
      <c r="W104" s="131"/>
      <c r="X104" s="428">
        <v>3</v>
      </c>
      <c r="Y104" s="399"/>
      <c r="Z104" s="435"/>
      <c r="AC104" s="104"/>
      <c r="AD104" s="104"/>
      <c r="AE104" s="104"/>
      <c r="AF104" s="104">
        <v>3</v>
      </c>
    </row>
    <row r="105" spans="1:33" ht="13.5" thickBot="1" x14ac:dyDescent="0.25">
      <c r="A105" s="58" t="s">
        <v>45</v>
      </c>
      <c r="B105" s="877"/>
      <c r="C105" s="836"/>
      <c r="D105" s="836"/>
      <c r="E105" s="877"/>
      <c r="F105" s="877"/>
      <c r="G105" s="313" t="s">
        <v>28</v>
      </c>
      <c r="H105" s="305">
        <v>100</v>
      </c>
      <c r="I105" s="314">
        <v>4</v>
      </c>
      <c r="J105" s="859"/>
      <c r="K105" s="221"/>
      <c r="L105" s="838"/>
      <c r="M105" s="838"/>
      <c r="N105" s="305">
        <v>100</v>
      </c>
      <c r="O105" s="314">
        <v>4</v>
      </c>
      <c r="P105" s="859"/>
      <c r="Q105" s="221"/>
      <c r="R105" s="887"/>
      <c r="S105" s="898"/>
      <c r="T105" s="838"/>
      <c r="U105" s="838"/>
      <c r="V105" s="838"/>
      <c r="W105" s="131"/>
      <c r="X105" s="428"/>
      <c r="Y105" s="399"/>
      <c r="Z105" s="435"/>
      <c r="AC105" s="104"/>
      <c r="AD105" s="104"/>
      <c r="AE105" s="104"/>
      <c r="AF105" s="104"/>
    </row>
    <row r="106" spans="1:33" x14ac:dyDescent="0.2">
      <c r="A106" s="36" t="s">
        <v>45</v>
      </c>
      <c r="B106" s="872">
        <v>108</v>
      </c>
      <c r="C106" s="837">
        <v>30</v>
      </c>
      <c r="D106" s="837">
        <v>30</v>
      </c>
      <c r="E106" s="872" t="s">
        <v>33</v>
      </c>
      <c r="F106" s="872">
        <v>0</v>
      </c>
      <c r="G106" s="365" t="s">
        <v>28</v>
      </c>
      <c r="H106" s="307">
        <v>100</v>
      </c>
      <c r="I106" s="307">
        <v>4</v>
      </c>
      <c r="J106" s="853"/>
      <c r="K106" s="233"/>
      <c r="L106" s="838"/>
      <c r="M106" s="838"/>
      <c r="N106" s="307">
        <v>100</v>
      </c>
      <c r="O106" s="307">
        <v>4</v>
      </c>
      <c r="P106" s="853"/>
      <c r="Q106" s="233"/>
      <c r="R106" s="400"/>
      <c r="S106" s="400"/>
      <c r="T106" s="838"/>
      <c r="U106" s="838">
        <v>30</v>
      </c>
      <c r="V106" s="838">
        <v>30</v>
      </c>
      <c r="W106" s="131"/>
      <c r="X106" s="428">
        <v>30</v>
      </c>
      <c r="Y106" s="399"/>
      <c r="Z106" s="435"/>
      <c r="AC106" s="104"/>
      <c r="AD106" s="104"/>
      <c r="AE106" s="104"/>
      <c r="AF106" s="104">
        <v>30</v>
      </c>
    </row>
    <row r="107" spans="1:33" ht="13.5" thickBot="1" x14ac:dyDescent="0.25">
      <c r="A107" s="33" t="s">
        <v>47</v>
      </c>
      <c r="B107" s="872"/>
      <c r="C107" s="837"/>
      <c r="D107" s="837"/>
      <c r="E107" s="872"/>
      <c r="F107" s="872"/>
      <c r="G107" s="373"/>
      <c r="H107" s="374"/>
      <c r="I107" s="374"/>
      <c r="J107" s="831"/>
      <c r="K107" s="781"/>
      <c r="L107" s="838"/>
      <c r="M107" s="838"/>
      <c r="N107" s="374"/>
      <c r="O107" s="374"/>
      <c r="P107" s="831"/>
      <c r="Q107" s="781"/>
      <c r="R107" s="400"/>
      <c r="S107" s="400"/>
      <c r="T107" s="838"/>
      <c r="U107" s="838"/>
      <c r="V107" s="838"/>
      <c r="W107" s="131"/>
      <c r="X107" s="428"/>
      <c r="Y107" s="399"/>
      <c r="Z107" s="435"/>
      <c r="AC107" s="104"/>
      <c r="AD107" s="104"/>
      <c r="AE107" s="104"/>
      <c r="AF107" s="104"/>
    </row>
    <row r="108" spans="1:33" ht="63.75" x14ac:dyDescent="0.2">
      <c r="A108" s="40" t="s">
        <v>47</v>
      </c>
      <c r="B108" s="877">
        <v>89</v>
      </c>
      <c r="C108" s="836">
        <v>233</v>
      </c>
      <c r="D108" s="836">
        <v>233</v>
      </c>
      <c r="E108" s="877" t="s">
        <v>33</v>
      </c>
      <c r="F108" s="877"/>
      <c r="G108" s="370"/>
      <c r="H108" s="371"/>
      <c r="I108" s="371"/>
      <c r="J108" s="860"/>
      <c r="K108" s="220" t="s">
        <v>48</v>
      </c>
      <c r="L108" s="838"/>
      <c r="M108" s="838"/>
      <c r="N108" s="371"/>
      <c r="O108" s="371"/>
      <c r="P108" s="860"/>
      <c r="Q108" s="220" t="s">
        <v>48</v>
      </c>
      <c r="R108" s="400"/>
      <c r="S108" s="400"/>
      <c r="T108" s="838">
        <v>233</v>
      </c>
      <c r="U108" s="838"/>
      <c r="V108" s="838">
        <v>233</v>
      </c>
      <c r="W108" s="131"/>
      <c r="X108" s="428"/>
      <c r="Y108" s="399"/>
      <c r="Z108" s="435">
        <v>233</v>
      </c>
      <c r="AC108" s="104"/>
      <c r="AD108" s="104"/>
      <c r="AE108" s="104"/>
      <c r="AF108" s="104">
        <v>233</v>
      </c>
    </row>
    <row r="109" spans="1:33" ht="26.25" thickBot="1" x14ac:dyDescent="0.25">
      <c r="A109" s="88" t="s">
        <v>65</v>
      </c>
      <c r="B109" s="877"/>
      <c r="C109" s="836"/>
      <c r="D109" s="836"/>
      <c r="E109" s="877"/>
      <c r="F109" s="877"/>
      <c r="G109" s="302"/>
      <c r="H109" s="303"/>
      <c r="I109" s="303"/>
      <c r="J109" s="305"/>
      <c r="K109" s="222"/>
      <c r="L109" s="838"/>
      <c r="M109" s="838"/>
      <c r="N109" s="303"/>
      <c r="O109" s="303"/>
      <c r="P109" s="305"/>
      <c r="Q109" s="222"/>
      <c r="R109" s="400"/>
      <c r="S109" s="400"/>
      <c r="T109" s="838"/>
      <c r="U109" s="838"/>
      <c r="V109" s="838"/>
      <c r="W109" s="131"/>
      <c r="X109" s="428"/>
      <c r="Y109" s="399"/>
      <c r="Z109" s="435"/>
      <c r="AC109" s="104"/>
      <c r="AD109" s="104"/>
      <c r="AE109" s="104"/>
      <c r="AF109" s="104"/>
    </row>
    <row r="110" spans="1:33" ht="39" thickBot="1" x14ac:dyDescent="0.25">
      <c r="A110" s="154" t="s">
        <v>147</v>
      </c>
      <c r="B110" s="155">
        <v>57</v>
      </c>
      <c r="C110" s="155">
        <v>79</v>
      </c>
      <c r="D110" s="155">
        <v>79</v>
      </c>
      <c r="E110" s="155"/>
      <c r="F110" s="155"/>
      <c r="G110" s="375"/>
      <c r="H110" s="376"/>
      <c r="I110" s="376"/>
      <c r="J110" s="376"/>
      <c r="K110" s="234"/>
      <c r="L110" s="838" t="s">
        <v>148</v>
      </c>
      <c r="M110" s="838"/>
      <c r="N110" s="376"/>
      <c r="O110" s="376"/>
      <c r="P110" s="376"/>
      <c r="Q110" s="234"/>
      <c r="R110" s="400" t="s">
        <v>340</v>
      </c>
      <c r="S110" s="400"/>
      <c r="T110" s="838"/>
      <c r="U110" s="838">
        <v>79</v>
      </c>
      <c r="V110" s="838">
        <v>79</v>
      </c>
      <c r="W110" s="131"/>
      <c r="X110" s="428"/>
      <c r="Y110" s="399"/>
      <c r="Z110" s="435">
        <v>79</v>
      </c>
      <c r="AC110" s="104"/>
      <c r="AD110" s="104"/>
      <c r="AE110" s="104"/>
      <c r="AF110" s="104">
        <v>79</v>
      </c>
    </row>
    <row r="111" spans="1:33" ht="63.75" x14ac:dyDescent="0.2">
      <c r="A111" s="17" t="s">
        <v>47</v>
      </c>
      <c r="B111" s="872">
        <v>108</v>
      </c>
      <c r="C111" s="837">
        <v>468</v>
      </c>
      <c r="D111" s="837">
        <v>468</v>
      </c>
      <c r="E111" s="872" t="s">
        <v>33</v>
      </c>
      <c r="F111" s="872"/>
      <c r="G111" s="778"/>
      <c r="H111" s="360"/>
      <c r="I111" s="360"/>
      <c r="J111" s="292"/>
      <c r="K111" s="11" t="s">
        <v>49</v>
      </c>
      <c r="L111" s="838"/>
      <c r="M111" s="838"/>
      <c r="N111" s="360"/>
      <c r="O111" s="360"/>
      <c r="P111" s="292"/>
      <c r="Q111" s="11" t="s">
        <v>49</v>
      </c>
      <c r="R111" s="400"/>
      <c r="S111" s="400"/>
      <c r="T111" s="838">
        <v>368</v>
      </c>
      <c r="U111" s="838">
        <v>100</v>
      </c>
      <c r="V111" s="838">
        <v>468</v>
      </c>
      <c r="W111" s="131"/>
      <c r="X111" s="428"/>
      <c r="Y111" s="399"/>
      <c r="Z111" s="435">
        <v>468</v>
      </c>
      <c r="AC111" s="104"/>
      <c r="AD111" s="104"/>
      <c r="AE111" s="104">
        <v>368</v>
      </c>
      <c r="AF111" s="104">
        <v>100</v>
      </c>
    </row>
    <row r="112" spans="1:33" ht="13.5" thickBot="1" x14ac:dyDescent="0.25">
      <c r="A112" s="89" t="s">
        <v>66</v>
      </c>
      <c r="B112" s="872"/>
      <c r="C112" s="837"/>
      <c r="D112" s="837"/>
      <c r="E112" s="872"/>
      <c r="F112" s="872"/>
      <c r="G112" s="362" t="s">
        <v>28</v>
      </c>
      <c r="H112" s="847">
        <v>100</v>
      </c>
      <c r="I112" s="847">
        <v>2</v>
      </c>
      <c r="J112" s="847"/>
      <c r="K112" s="11"/>
      <c r="L112" s="838"/>
      <c r="M112" s="838"/>
      <c r="N112" s="847">
        <v>100</v>
      </c>
      <c r="O112" s="847">
        <v>2</v>
      </c>
      <c r="P112" s="847"/>
      <c r="Q112" s="11"/>
      <c r="R112" s="400"/>
      <c r="S112" s="400"/>
      <c r="T112" s="838"/>
      <c r="U112" s="838"/>
      <c r="V112" s="838"/>
      <c r="W112" s="131"/>
      <c r="X112" s="428"/>
      <c r="Y112" s="399"/>
      <c r="Z112" s="435"/>
      <c r="AC112" s="104"/>
      <c r="AD112" s="104"/>
      <c r="AE112" s="104"/>
      <c r="AF112" s="104"/>
    </row>
    <row r="113" spans="1:32" ht="25.5" x14ac:dyDescent="0.2">
      <c r="A113" s="40" t="s">
        <v>46</v>
      </c>
      <c r="B113" s="877">
        <v>219</v>
      </c>
      <c r="C113" s="836"/>
      <c r="D113" s="836"/>
      <c r="E113" s="877" t="s">
        <v>448</v>
      </c>
      <c r="F113" s="877">
        <v>114</v>
      </c>
      <c r="G113" s="370" t="s">
        <v>28</v>
      </c>
      <c r="H113" s="371">
        <v>200</v>
      </c>
      <c r="I113" s="371">
        <v>2</v>
      </c>
      <c r="J113" s="216"/>
      <c r="K113" s="216" t="s">
        <v>53</v>
      </c>
      <c r="L113" s="838"/>
      <c r="M113" s="838"/>
      <c r="N113" s="371">
        <v>200</v>
      </c>
      <c r="O113" s="371">
        <v>2</v>
      </c>
      <c r="P113" s="216"/>
      <c r="Q113" s="216" t="s">
        <v>53</v>
      </c>
      <c r="R113" s="886" t="s">
        <v>442</v>
      </c>
      <c r="S113" s="400"/>
      <c r="T113" s="838"/>
      <c r="U113" s="838"/>
      <c r="V113" s="838"/>
      <c r="W113" s="131"/>
      <c r="X113" s="428"/>
      <c r="Y113" s="399"/>
      <c r="Z113" s="435"/>
      <c r="AC113" s="104"/>
      <c r="AD113" s="104"/>
      <c r="AE113" s="104"/>
      <c r="AF113" s="104"/>
    </row>
    <row r="114" spans="1:32" x14ac:dyDescent="0.2">
      <c r="A114" s="49" t="s">
        <v>149</v>
      </c>
      <c r="B114" s="877"/>
      <c r="C114" s="520">
        <v>114</v>
      </c>
      <c r="D114" s="836">
        <v>114</v>
      </c>
      <c r="E114" s="877"/>
      <c r="F114" s="877"/>
      <c r="G114" s="299" t="s">
        <v>28</v>
      </c>
      <c r="H114" s="859">
        <v>200</v>
      </c>
      <c r="I114" s="859">
        <v>4</v>
      </c>
      <c r="J114" s="217"/>
      <c r="K114" s="217"/>
      <c r="L114" s="838"/>
      <c r="M114" s="838"/>
      <c r="N114" s="859">
        <v>200</v>
      </c>
      <c r="O114" s="859">
        <v>4</v>
      </c>
      <c r="P114" s="217"/>
      <c r="Q114" s="217"/>
      <c r="R114" s="873"/>
      <c r="S114" s="521" t="s">
        <v>437</v>
      </c>
      <c r="T114" s="838">
        <v>114</v>
      </c>
      <c r="U114" s="838"/>
      <c r="V114" s="838"/>
      <c r="W114" s="131">
        <v>114</v>
      </c>
      <c r="X114" s="428">
        <v>114</v>
      </c>
      <c r="Y114" s="399"/>
      <c r="Z114" s="435"/>
      <c r="AC114" s="104">
        <v>114</v>
      </c>
      <c r="AD114" s="104"/>
      <c r="AE114" s="104">
        <v>114</v>
      </c>
      <c r="AF114" s="104"/>
    </row>
    <row r="115" spans="1:32" x14ac:dyDescent="0.2">
      <c r="A115" s="49"/>
      <c r="B115" s="877"/>
      <c r="C115" s="836"/>
      <c r="D115" s="836"/>
      <c r="E115" s="877"/>
      <c r="F115" s="877"/>
      <c r="G115" s="299"/>
      <c r="H115" s="859">
        <v>100</v>
      </c>
      <c r="I115" s="859">
        <v>2</v>
      </c>
      <c r="J115" s="217"/>
      <c r="K115" s="217"/>
      <c r="L115" s="838"/>
      <c r="M115" s="838"/>
      <c r="N115" s="859">
        <v>100</v>
      </c>
      <c r="O115" s="859">
        <v>2</v>
      </c>
      <c r="P115" s="217"/>
      <c r="Q115" s="217"/>
      <c r="R115" s="887"/>
      <c r="S115" s="400"/>
      <c r="T115" s="838"/>
      <c r="U115" s="838"/>
      <c r="V115" s="838"/>
      <c r="W115" s="131"/>
      <c r="X115" s="428"/>
      <c r="Y115" s="399"/>
      <c r="Z115" s="435"/>
      <c r="AC115" s="104"/>
      <c r="AD115" s="104"/>
      <c r="AE115" s="104"/>
      <c r="AF115" s="104"/>
    </row>
    <row r="116" spans="1:32" x14ac:dyDescent="0.2">
      <c r="A116" s="49"/>
      <c r="B116" s="877"/>
      <c r="C116" s="836"/>
      <c r="D116" s="836"/>
      <c r="E116" s="877"/>
      <c r="F116" s="877"/>
      <c r="G116" s="299"/>
      <c r="H116" s="859">
        <v>80</v>
      </c>
      <c r="I116" s="859">
        <v>1</v>
      </c>
      <c r="J116" s="217"/>
      <c r="K116" s="217"/>
      <c r="L116" s="838"/>
      <c r="M116" s="838"/>
      <c r="N116" s="859">
        <v>80</v>
      </c>
      <c r="O116" s="859">
        <v>1</v>
      </c>
      <c r="P116" s="217"/>
      <c r="Q116" s="217"/>
      <c r="R116" s="400"/>
      <c r="S116" s="400"/>
      <c r="T116" s="838"/>
      <c r="U116" s="838"/>
      <c r="V116" s="838"/>
      <c r="W116" s="131"/>
      <c r="X116" s="428"/>
      <c r="Y116" s="399"/>
      <c r="Z116" s="435"/>
      <c r="AC116" s="104"/>
      <c r="AD116" s="104"/>
      <c r="AE116" s="104"/>
      <c r="AF116" s="104"/>
    </row>
    <row r="117" spans="1:32" ht="13.5" thickBot="1" x14ac:dyDescent="0.25">
      <c r="A117" s="73"/>
      <c r="B117" s="877"/>
      <c r="C117" s="836"/>
      <c r="D117" s="836"/>
      <c r="E117" s="877"/>
      <c r="F117" s="877"/>
      <c r="G117" s="313"/>
      <c r="H117" s="305">
        <v>50</v>
      </c>
      <c r="I117" s="305">
        <v>1</v>
      </c>
      <c r="J117" s="218"/>
      <c r="K117" s="218"/>
      <c r="L117" s="838"/>
      <c r="M117" s="838"/>
      <c r="N117" s="305">
        <v>50</v>
      </c>
      <c r="O117" s="305">
        <v>1</v>
      </c>
      <c r="P117" s="218"/>
      <c r="Q117" s="218"/>
      <c r="R117" s="400"/>
      <c r="S117" s="400"/>
      <c r="T117" s="838"/>
      <c r="U117" s="838"/>
      <c r="V117" s="838"/>
      <c r="W117" s="131"/>
      <c r="X117" s="428"/>
      <c r="Y117" s="399"/>
      <c r="Z117" s="435"/>
      <c r="AC117" s="104"/>
      <c r="AD117" s="104"/>
      <c r="AE117" s="104"/>
      <c r="AF117" s="104"/>
    </row>
    <row r="118" spans="1:32" ht="38.25" x14ac:dyDescent="0.2">
      <c r="A118" s="794" t="s">
        <v>149</v>
      </c>
      <c r="B118" s="872">
        <v>219</v>
      </c>
      <c r="C118" s="837"/>
      <c r="D118" s="837"/>
      <c r="E118" s="872" t="s">
        <v>30</v>
      </c>
      <c r="F118" s="872">
        <f>16+11</f>
        <v>27</v>
      </c>
      <c r="G118" s="365" t="s">
        <v>28</v>
      </c>
      <c r="H118" s="366">
        <v>200</v>
      </c>
      <c r="I118" s="366">
        <v>4</v>
      </c>
      <c r="J118" s="292"/>
      <c r="K118" s="223" t="s">
        <v>52</v>
      </c>
      <c r="L118" s="838"/>
      <c r="M118" s="838"/>
      <c r="N118" s="366">
        <v>200</v>
      </c>
      <c r="O118" s="366">
        <v>4</v>
      </c>
      <c r="P118" s="292"/>
      <c r="Q118" s="223" t="s">
        <v>52</v>
      </c>
      <c r="R118" s="400"/>
      <c r="S118" s="400"/>
      <c r="T118" s="398">
        <v>16</v>
      </c>
      <c r="U118" s="838">
        <v>11</v>
      </c>
      <c r="V118" s="838"/>
      <c r="W118" s="131">
        <v>27</v>
      </c>
      <c r="X118" s="428">
        <v>27</v>
      </c>
      <c r="Y118" s="399"/>
      <c r="Z118" s="435"/>
      <c r="AC118" s="104">
        <v>16</v>
      </c>
      <c r="AD118" s="104">
        <v>11</v>
      </c>
      <c r="AE118" s="104">
        <v>16</v>
      </c>
      <c r="AF118" s="104">
        <v>11</v>
      </c>
    </row>
    <row r="119" spans="1:32" x14ac:dyDescent="0.2">
      <c r="A119" s="16"/>
      <c r="B119" s="872"/>
      <c r="C119" s="837">
        <v>27</v>
      </c>
      <c r="D119" s="837">
        <v>27</v>
      </c>
      <c r="E119" s="872"/>
      <c r="F119" s="872"/>
      <c r="G119" s="362"/>
      <c r="H119" s="810">
        <v>100</v>
      </c>
      <c r="I119" s="810">
        <v>2</v>
      </c>
      <c r="J119" s="847"/>
      <c r="K119" s="11"/>
      <c r="L119" s="838"/>
      <c r="M119" s="838"/>
      <c r="N119" s="810">
        <v>100</v>
      </c>
      <c r="O119" s="810">
        <v>2</v>
      </c>
      <c r="P119" s="847"/>
      <c r="Q119" s="11"/>
      <c r="R119" s="400"/>
      <c r="S119" s="400"/>
      <c r="T119" s="838"/>
      <c r="U119" s="838"/>
      <c r="V119" s="838"/>
      <c r="W119" s="131"/>
      <c r="X119" s="428"/>
      <c r="Y119" s="399"/>
      <c r="Z119" s="435"/>
      <c r="AC119" s="104"/>
      <c r="AD119" s="104"/>
      <c r="AE119" s="104"/>
      <c r="AF119" s="104"/>
    </row>
    <row r="120" spans="1:32" x14ac:dyDescent="0.2">
      <c r="A120" s="16"/>
      <c r="B120" s="872"/>
      <c r="C120" s="837"/>
      <c r="D120" s="837"/>
      <c r="E120" s="872"/>
      <c r="F120" s="872"/>
      <c r="G120" s="362"/>
      <c r="H120" s="810">
        <v>80</v>
      </c>
      <c r="I120" s="810">
        <v>1</v>
      </c>
      <c r="J120" s="847"/>
      <c r="K120" s="11"/>
      <c r="L120" s="838"/>
      <c r="M120" s="838"/>
      <c r="N120" s="810">
        <v>80</v>
      </c>
      <c r="O120" s="810">
        <v>1</v>
      </c>
      <c r="P120" s="847"/>
      <c r="Q120" s="11"/>
      <c r="R120" s="400"/>
      <c r="S120" s="400"/>
      <c r="T120" s="838"/>
      <c r="U120" s="838"/>
      <c r="V120" s="838"/>
      <c r="W120" s="131"/>
      <c r="X120" s="428"/>
      <c r="Y120" s="399"/>
      <c r="Z120" s="435"/>
      <c r="AC120" s="104"/>
      <c r="AD120" s="104"/>
      <c r="AE120" s="104"/>
      <c r="AF120" s="104"/>
    </row>
    <row r="121" spans="1:32" x14ac:dyDescent="0.2">
      <c r="A121" s="72"/>
      <c r="B121" s="872"/>
      <c r="C121" s="837"/>
      <c r="D121" s="837"/>
      <c r="E121" s="872"/>
      <c r="F121" s="872"/>
      <c r="G121" s="367"/>
      <c r="H121" s="854">
        <v>50</v>
      </c>
      <c r="I121" s="854">
        <v>1</v>
      </c>
      <c r="J121" s="847"/>
      <c r="K121" s="11"/>
      <c r="L121" s="838"/>
      <c r="M121" s="838"/>
      <c r="N121" s="854">
        <v>50</v>
      </c>
      <c r="O121" s="854">
        <v>1</v>
      </c>
      <c r="P121" s="847"/>
      <c r="Q121" s="11"/>
      <c r="R121" s="400"/>
      <c r="S121" s="400"/>
      <c r="T121" s="838"/>
      <c r="U121" s="838"/>
      <c r="V121" s="838"/>
      <c r="W121" s="131"/>
      <c r="X121" s="428"/>
      <c r="Y121" s="399"/>
      <c r="Z121" s="435"/>
      <c r="AC121" s="104"/>
      <c r="AD121" s="104"/>
      <c r="AE121" s="104"/>
      <c r="AF121" s="104"/>
    </row>
    <row r="122" spans="1:32" ht="13.5" thickBot="1" x14ac:dyDescent="0.25">
      <c r="A122" s="441" t="s">
        <v>50</v>
      </c>
      <c r="B122" s="915"/>
      <c r="C122" s="833"/>
      <c r="D122" s="833"/>
      <c r="E122" s="915"/>
      <c r="F122" s="915"/>
      <c r="G122" s="442"/>
      <c r="H122" s="847"/>
      <c r="I122" s="847"/>
      <c r="J122" s="847"/>
      <c r="K122" s="11"/>
      <c r="L122" s="853"/>
      <c r="M122" s="853"/>
      <c r="N122" s="847"/>
      <c r="O122" s="847"/>
      <c r="P122" s="847"/>
      <c r="Q122" s="11"/>
      <c r="R122" s="841"/>
      <c r="S122" s="841"/>
      <c r="T122" s="853"/>
      <c r="U122" s="853"/>
      <c r="V122" s="853"/>
      <c r="W122" s="188"/>
      <c r="X122" s="443"/>
      <c r="Y122" s="444"/>
      <c r="Z122" s="445"/>
      <c r="AC122" s="104"/>
      <c r="AD122" s="104"/>
      <c r="AE122" s="104"/>
      <c r="AF122" s="104"/>
    </row>
    <row r="123" spans="1:32" ht="38.25" x14ac:dyDescent="0.2">
      <c r="A123" s="60" t="s">
        <v>430</v>
      </c>
      <c r="B123" s="916">
        <v>219</v>
      </c>
      <c r="C123" s="857"/>
      <c r="D123" s="857"/>
      <c r="E123" s="916" t="s">
        <v>30</v>
      </c>
      <c r="F123" s="916"/>
      <c r="G123" s="298" t="s">
        <v>28</v>
      </c>
      <c r="H123" s="319">
        <v>200</v>
      </c>
      <c r="I123" s="319">
        <v>4</v>
      </c>
      <c r="J123" s="860"/>
      <c r="K123" s="220" t="s">
        <v>54</v>
      </c>
      <c r="L123" s="360"/>
      <c r="M123" s="360"/>
      <c r="N123" s="319">
        <v>200</v>
      </c>
      <c r="O123" s="319">
        <v>4</v>
      </c>
      <c r="P123" s="860"/>
      <c r="Q123" s="220" t="s">
        <v>54</v>
      </c>
      <c r="R123" s="446"/>
      <c r="S123" s="446"/>
      <c r="T123" s="360">
        <v>246</v>
      </c>
      <c r="U123" s="360">
        <v>86</v>
      </c>
      <c r="V123" s="360">
        <v>332</v>
      </c>
      <c r="W123" s="447"/>
      <c r="X123" s="448">
        <v>332</v>
      </c>
      <c r="Y123" s="449"/>
      <c r="Z123" s="450"/>
      <c r="AB123">
        <v>332</v>
      </c>
      <c r="AC123" s="104"/>
      <c r="AD123" s="104"/>
      <c r="AE123" s="104">
        <v>246</v>
      </c>
      <c r="AF123" s="104">
        <v>86</v>
      </c>
    </row>
    <row r="124" spans="1:32" x14ac:dyDescent="0.2">
      <c r="A124" s="74"/>
      <c r="B124" s="877"/>
      <c r="C124" s="836">
        <v>332</v>
      </c>
      <c r="D124" s="836">
        <v>332</v>
      </c>
      <c r="E124" s="877"/>
      <c r="F124" s="877"/>
      <c r="G124" s="299"/>
      <c r="H124" s="309">
        <v>100</v>
      </c>
      <c r="I124" s="309">
        <v>2</v>
      </c>
      <c r="J124" s="859"/>
      <c r="K124" s="221"/>
      <c r="L124" s="838"/>
      <c r="M124" s="838"/>
      <c r="N124" s="309">
        <v>100</v>
      </c>
      <c r="O124" s="309">
        <v>2</v>
      </c>
      <c r="P124" s="859"/>
      <c r="Q124" s="221"/>
      <c r="R124" s="400"/>
      <c r="S124" s="400"/>
      <c r="T124" s="838"/>
      <c r="U124" s="838"/>
      <c r="V124" s="838"/>
      <c r="W124" s="131"/>
      <c r="X124" s="428"/>
      <c r="Y124" s="399"/>
      <c r="Z124" s="435"/>
      <c r="AC124" s="104"/>
      <c r="AD124" s="104"/>
      <c r="AE124" s="104"/>
      <c r="AF124" s="104"/>
    </row>
    <row r="125" spans="1:32" x14ac:dyDescent="0.2">
      <c r="A125" s="74"/>
      <c r="B125" s="877"/>
      <c r="C125" s="836"/>
      <c r="D125" s="836"/>
      <c r="E125" s="877"/>
      <c r="F125" s="877"/>
      <c r="G125" s="299"/>
      <c r="H125" s="309">
        <v>80</v>
      </c>
      <c r="I125" s="309">
        <v>1</v>
      </c>
      <c r="J125" s="859"/>
      <c r="K125" s="221"/>
      <c r="L125" s="838"/>
      <c r="M125" s="838"/>
      <c r="N125" s="309">
        <v>80</v>
      </c>
      <c r="O125" s="309">
        <v>1</v>
      </c>
      <c r="P125" s="859"/>
      <c r="Q125" s="918" t="s">
        <v>494</v>
      </c>
      <c r="R125" s="400"/>
      <c r="S125" s="400"/>
      <c r="T125" s="838"/>
      <c r="U125" s="838"/>
      <c r="V125" s="838"/>
      <c r="W125" s="131"/>
      <c r="X125" s="428"/>
      <c r="Y125" s="399"/>
      <c r="Z125" s="435"/>
      <c r="AC125" s="104"/>
      <c r="AD125" s="104"/>
      <c r="AE125" s="104"/>
      <c r="AF125" s="104"/>
    </row>
    <row r="126" spans="1:32" x14ac:dyDescent="0.2">
      <c r="A126" s="75"/>
      <c r="B126" s="877"/>
      <c r="C126" s="836"/>
      <c r="D126" s="836"/>
      <c r="E126" s="877"/>
      <c r="F126" s="877"/>
      <c r="G126" s="300"/>
      <c r="H126" s="301">
        <v>50</v>
      </c>
      <c r="I126" s="301">
        <v>1</v>
      </c>
      <c r="J126" s="859"/>
      <c r="K126" s="217"/>
      <c r="L126" s="838"/>
      <c r="M126" s="838"/>
      <c r="N126" s="301">
        <v>50</v>
      </c>
      <c r="O126" s="301">
        <v>1</v>
      </c>
      <c r="P126" s="859"/>
      <c r="Q126" s="873"/>
      <c r="R126" s="400"/>
      <c r="S126" s="400"/>
      <c r="T126" s="838"/>
      <c r="U126" s="838"/>
      <c r="V126" s="838"/>
      <c r="W126" s="131"/>
      <c r="X126" s="428"/>
      <c r="Y126" s="399"/>
      <c r="Z126" s="435"/>
      <c r="AC126" s="104"/>
      <c r="AD126" s="104"/>
      <c r="AE126" s="104"/>
      <c r="AF126" s="104"/>
    </row>
    <row r="127" spans="1:32" ht="13.5" thickBot="1" x14ac:dyDescent="0.25">
      <c r="A127" s="42" t="s">
        <v>51</v>
      </c>
      <c r="B127" s="917"/>
      <c r="C127" s="858"/>
      <c r="D127" s="858"/>
      <c r="E127" s="917"/>
      <c r="F127" s="917"/>
      <c r="G127" s="377" t="s">
        <v>28</v>
      </c>
      <c r="H127" s="303">
        <v>150</v>
      </c>
      <c r="I127" s="303">
        <v>4</v>
      </c>
      <c r="J127" s="305"/>
      <c r="K127" s="222"/>
      <c r="L127" s="374"/>
      <c r="M127" s="374"/>
      <c r="N127" s="303">
        <v>150</v>
      </c>
      <c r="O127" s="303">
        <v>4</v>
      </c>
      <c r="P127" s="305"/>
      <c r="Q127" s="222"/>
      <c r="R127" s="451"/>
      <c r="S127" s="451"/>
      <c r="T127" s="374"/>
      <c r="U127" s="374"/>
      <c r="V127" s="374"/>
      <c r="W127" s="452"/>
      <c r="X127" s="440"/>
      <c r="Y127" s="438"/>
      <c r="Z127" s="436"/>
      <c r="AC127" s="104"/>
      <c r="AD127" s="104"/>
      <c r="AE127" s="104"/>
      <c r="AF127" s="104"/>
    </row>
    <row r="128" spans="1:32" ht="12.75" customHeight="1" x14ac:dyDescent="0.2">
      <c r="A128" s="53" t="s">
        <v>51</v>
      </c>
      <c r="B128" s="539"/>
      <c r="C128" s="539"/>
      <c r="D128" s="539"/>
      <c r="E128" s="539"/>
      <c r="F128" s="539"/>
      <c r="G128" s="300" t="s">
        <v>28</v>
      </c>
      <c r="H128" s="335">
        <v>150</v>
      </c>
      <c r="I128" s="335">
        <v>4</v>
      </c>
      <c r="J128" s="859"/>
      <c r="K128" s="221"/>
      <c r="L128" s="854"/>
      <c r="M128" s="854"/>
      <c r="N128" s="335">
        <v>150</v>
      </c>
      <c r="O128" s="335">
        <v>4</v>
      </c>
      <c r="P128" s="859"/>
      <c r="Q128" s="919" t="s">
        <v>495</v>
      </c>
      <c r="R128" s="842"/>
      <c r="S128" s="842"/>
      <c r="T128" s="854"/>
      <c r="U128" s="854"/>
      <c r="V128" s="854"/>
      <c r="W128" s="189"/>
      <c r="X128" s="431"/>
      <c r="Y128" s="425"/>
      <c r="Z128" s="434"/>
      <c r="AC128" s="104"/>
      <c r="AD128" s="104"/>
      <c r="AE128" s="104"/>
      <c r="AF128" s="104"/>
    </row>
    <row r="129" spans="1:32" x14ac:dyDescent="0.2">
      <c r="A129" s="49" t="s">
        <v>459</v>
      </c>
      <c r="B129" s="836">
        <v>219</v>
      </c>
      <c r="C129" s="836">
        <v>44</v>
      </c>
      <c r="D129" s="836">
        <v>44</v>
      </c>
      <c r="E129" s="836" t="s">
        <v>30</v>
      </c>
      <c r="F129" s="836"/>
      <c r="G129" s="299" t="s">
        <v>28</v>
      </c>
      <c r="H129" s="322">
        <v>50</v>
      </c>
      <c r="I129" s="321">
        <v>2</v>
      </c>
      <c r="J129" s="859"/>
      <c r="K129" s="221"/>
      <c r="L129" s="838"/>
      <c r="M129" s="838"/>
      <c r="N129" s="322">
        <v>50</v>
      </c>
      <c r="O129" s="321">
        <v>2</v>
      </c>
      <c r="P129" s="859"/>
      <c r="Q129" s="887"/>
      <c r="R129" s="400"/>
      <c r="S129" s="400"/>
      <c r="T129" s="838"/>
      <c r="U129" s="838">
        <v>44</v>
      </c>
      <c r="V129" s="838">
        <v>44</v>
      </c>
      <c r="W129" s="131"/>
      <c r="X129" s="428">
        <v>44</v>
      </c>
      <c r="Y129" s="399"/>
      <c r="Z129" s="435"/>
      <c r="AB129">
        <v>44</v>
      </c>
      <c r="AC129" s="104"/>
      <c r="AD129" s="104"/>
      <c r="AE129" s="104"/>
      <c r="AF129" s="104">
        <v>44</v>
      </c>
    </row>
    <row r="130" spans="1:32" ht="26.25" thickBot="1" x14ac:dyDescent="0.25">
      <c r="A130" s="42" t="s">
        <v>458</v>
      </c>
      <c r="B130" s="836">
        <v>57</v>
      </c>
      <c r="C130" s="836">
        <v>10</v>
      </c>
      <c r="D130" s="836">
        <v>10</v>
      </c>
      <c r="E130" s="836"/>
      <c r="F130" s="836"/>
      <c r="G130" s="302" t="s">
        <v>34</v>
      </c>
      <c r="H130" s="378">
        <v>40</v>
      </c>
      <c r="I130" s="304">
        <v>2</v>
      </c>
      <c r="J130" s="305"/>
      <c r="K130" s="222"/>
      <c r="L130" s="838"/>
      <c r="M130" s="838"/>
      <c r="N130" s="378">
        <v>40</v>
      </c>
      <c r="O130" s="304">
        <v>2</v>
      </c>
      <c r="P130" s="540"/>
      <c r="Q130" s="540" t="s">
        <v>460</v>
      </c>
      <c r="R130" s="400"/>
      <c r="S130" s="400"/>
      <c r="T130" s="838">
        <v>10</v>
      </c>
      <c r="U130" s="838"/>
      <c r="V130" s="838">
        <v>10</v>
      </c>
      <c r="W130" s="131"/>
      <c r="X130" s="428"/>
      <c r="Y130" s="399"/>
      <c r="Z130" s="435">
        <v>10</v>
      </c>
      <c r="AC130" s="104"/>
      <c r="AD130" s="104"/>
      <c r="AE130" s="104">
        <v>10</v>
      </c>
      <c r="AF130" s="104"/>
    </row>
    <row r="131" spans="1:32" x14ac:dyDescent="0.2">
      <c r="A131" s="76" t="s">
        <v>55</v>
      </c>
      <c r="B131" s="877">
        <v>219</v>
      </c>
      <c r="C131" s="836">
        <v>117</v>
      </c>
      <c r="D131" s="836">
        <v>117</v>
      </c>
      <c r="E131" s="877" t="s">
        <v>30</v>
      </c>
      <c r="F131" s="877"/>
      <c r="G131" s="370" t="s">
        <v>57</v>
      </c>
      <c r="H131" s="371">
        <v>40</v>
      </c>
      <c r="I131" s="371">
        <v>2</v>
      </c>
      <c r="J131" s="860"/>
      <c r="K131" s="216"/>
      <c r="L131" s="838"/>
      <c r="M131" s="838"/>
      <c r="N131" s="371">
        <v>40</v>
      </c>
      <c r="O131" s="371">
        <v>2</v>
      </c>
      <c r="P131" s="859"/>
      <c r="Q131" s="920" t="s">
        <v>495</v>
      </c>
      <c r="R131" s="400"/>
      <c r="S131" s="400"/>
      <c r="T131" s="838"/>
      <c r="U131" s="838">
        <v>117</v>
      </c>
      <c r="V131" s="838">
        <v>117</v>
      </c>
      <c r="W131" s="131"/>
      <c r="X131" s="428">
        <v>117</v>
      </c>
      <c r="Y131" s="399"/>
      <c r="Z131" s="435"/>
      <c r="AB131">
        <v>117</v>
      </c>
      <c r="AC131" s="104"/>
      <c r="AD131" s="104"/>
      <c r="AE131" s="104"/>
      <c r="AF131" s="104">
        <v>117</v>
      </c>
    </row>
    <row r="132" spans="1:32" ht="13.5" thickBot="1" x14ac:dyDescent="0.25">
      <c r="A132" s="77" t="s">
        <v>56</v>
      </c>
      <c r="B132" s="877"/>
      <c r="C132" s="836"/>
      <c r="D132" s="836"/>
      <c r="E132" s="877"/>
      <c r="F132" s="877"/>
      <c r="G132" s="302" t="s">
        <v>34</v>
      </c>
      <c r="H132" s="303">
        <v>40</v>
      </c>
      <c r="I132" s="303">
        <v>2</v>
      </c>
      <c r="J132" s="305"/>
      <c r="K132" s="218"/>
      <c r="L132" s="838"/>
      <c r="M132" s="838"/>
      <c r="N132" s="303">
        <v>40</v>
      </c>
      <c r="O132" s="303">
        <v>2</v>
      </c>
      <c r="P132" s="305"/>
      <c r="Q132" s="874"/>
      <c r="R132" s="400"/>
      <c r="S132" s="400"/>
      <c r="T132" s="838"/>
      <c r="U132" s="838"/>
      <c r="V132" s="838"/>
      <c r="W132" s="131"/>
      <c r="X132" s="428"/>
      <c r="Y132" s="399"/>
      <c r="Z132" s="435"/>
      <c r="AC132" s="104"/>
      <c r="AD132" s="104"/>
      <c r="AE132" s="104"/>
      <c r="AF132" s="104"/>
    </row>
    <row r="133" spans="1:32" x14ac:dyDescent="0.2">
      <c r="A133" s="18" t="s">
        <v>56</v>
      </c>
      <c r="B133" s="872">
        <v>57</v>
      </c>
      <c r="C133" s="837">
        <v>6</v>
      </c>
      <c r="D133" s="837">
        <v>6</v>
      </c>
      <c r="E133" s="921" t="s">
        <v>349</v>
      </c>
      <c r="F133" s="872"/>
      <c r="G133" s="379" t="s">
        <v>34</v>
      </c>
      <c r="H133" s="294">
        <v>40</v>
      </c>
      <c r="I133" s="294">
        <v>20</v>
      </c>
      <c r="J133" s="810"/>
      <c r="K133" s="11"/>
      <c r="L133" s="838"/>
      <c r="M133" s="838"/>
      <c r="N133" s="294">
        <v>40</v>
      </c>
      <c r="O133" s="294">
        <v>20</v>
      </c>
      <c r="P133" s="810"/>
      <c r="Q133" s="11"/>
      <c r="R133" s="400"/>
      <c r="S133" s="400"/>
      <c r="T133" s="838"/>
      <c r="U133" s="838"/>
      <c r="V133" s="838"/>
      <c r="W133" s="131"/>
      <c r="X133" s="428"/>
      <c r="Y133" s="399"/>
      <c r="Z133" s="435"/>
      <c r="AC133" s="104"/>
      <c r="AD133" s="104"/>
      <c r="AE133" s="104"/>
      <c r="AF133" s="104"/>
    </row>
    <row r="134" spans="1:32" ht="13.5" thickBot="1" x14ac:dyDescent="0.25">
      <c r="A134" s="90" t="s">
        <v>462</v>
      </c>
      <c r="B134" s="872"/>
      <c r="C134" s="837"/>
      <c r="D134" s="837"/>
      <c r="E134" s="921"/>
      <c r="F134" s="872"/>
      <c r="G134" s="373"/>
      <c r="H134" s="380"/>
      <c r="I134" s="380"/>
      <c r="J134" s="364"/>
      <c r="K134" s="219"/>
      <c r="L134" s="838"/>
      <c r="M134" s="838"/>
      <c r="N134" s="380"/>
      <c r="O134" s="380"/>
      <c r="P134" s="364"/>
      <c r="Q134" s="219"/>
      <c r="R134" s="400"/>
      <c r="S134" s="400"/>
      <c r="T134" s="838">
        <v>6</v>
      </c>
      <c r="U134" s="838"/>
      <c r="V134" s="838">
        <v>6</v>
      </c>
      <c r="W134" s="131"/>
      <c r="X134" s="428"/>
      <c r="Y134" s="399"/>
      <c r="Z134" s="435">
        <v>6</v>
      </c>
      <c r="AC134" s="104"/>
      <c r="AD134" s="104"/>
      <c r="AE134" s="104">
        <v>6</v>
      </c>
      <c r="AF134" s="104"/>
    </row>
    <row r="135" spans="1:32" x14ac:dyDescent="0.2">
      <c r="A135" s="40" t="s">
        <v>56</v>
      </c>
      <c r="B135" s="877">
        <v>219</v>
      </c>
      <c r="C135" s="836"/>
      <c r="D135" s="836"/>
      <c r="E135" s="877" t="s">
        <v>30</v>
      </c>
      <c r="F135" s="877"/>
      <c r="G135" s="370" t="s">
        <v>34</v>
      </c>
      <c r="H135" s="372">
        <v>40</v>
      </c>
      <c r="I135" s="372">
        <v>2</v>
      </c>
      <c r="J135" s="860"/>
      <c r="K135" s="220"/>
      <c r="L135" s="838"/>
      <c r="M135" s="838"/>
      <c r="N135" s="372">
        <v>40</v>
      </c>
      <c r="O135" s="372">
        <v>2</v>
      </c>
      <c r="P135" s="860"/>
      <c r="Q135" s="220"/>
      <c r="R135" s="400"/>
      <c r="S135" s="400"/>
      <c r="T135" s="838"/>
      <c r="U135" s="838"/>
      <c r="V135" s="838"/>
      <c r="W135" s="131"/>
      <c r="X135" s="428"/>
      <c r="Y135" s="399"/>
      <c r="Z135" s="435"/>
      <c r="AC135" s="104"/>
      <c r="AD135" s="104"/>
      <c r="AE135" s="104"/>
      <c r="AF135" s="104"/>
    </row>
    <row r="136" spans="1:32" x14ac:dyDescent="0.2">
      <c r="A136" s="49" t="s">
        <v>58</v>
      </c>
      <c r="B136" s="877"/>
      <c r="C136" s="836">
        <v>12</v>
      </c>
      <c r="D136" s="836">
        <v>12</v>
      </c>
      <c r="E136" s="877"/>
      <c r="F136" s="877"/>
      <c r="G136" s="299" t="s">
        <v>28</v>
      </c>
      <c r="H136" s="309">
        <v>50</v>
      </c>
      <c r="I136" s="309">
        <v>2</v>
      </c>
      <c r="J136" s="859"/>
      <c r="K136" s="221"/>
      <c r="L136" s="838"/>
      <c r="M136" s="838"/>
      <c r="N136" s="309">
        <v>50</v>
      </c>
      <c r="O136" s="309">
        <v>2</v>
      </c>
      <c r="P136" s="859"/>
      <c r="Q136" s="221"/>
      <c r="R136" s="400"/>
      <c r="S136" s="400"/>
      <c r="T136" s="838"/>
      <c r="U136" s="838">
        <v>12</v>
      </c>
      <c r="V136" s="838">
        <v>12</v>
      </c>
      <c r="W136" s="131"/>
      <c r="X136" s="428">
        <v>12</v>
      </c>
      <c r="Y136" s="399"/>
      <c r="Z136" s="435"/>
      <c r="AB136">
        <v>12</v>
      </c>
      <c r="AC136" s="104"/>
      <c r="AD136" s="104"/>
      <c r="AE136" s="104"/>
      <c r="AF136" s="104">
        <v>12</v>
      </c>
    </row>
    <row r="137" spans="1:32" ht="13.5" thickBot="1" x14ac:dyDescent="0.25">
      <c r="A137" s="58"/>
      <c r="B137" s="877"/>
      <c r="C137" s="836"/>
      <c r="D137" s="836"/>
      <c r="E137" s="877"/>
      <c r="F137" s="877"/>
      <c r="G137" s="313" t="s">
        <v>34</v>
      </c>
      <c r="H137" s="314">
        <v>40</v>
      </c>
      <c r="I137" s="314">
        <v>2</v>
      </c>
      <c r="J137" s="305"/>
      <c r="K137" s="222"/>
      <c r="L137" s="838"/>
      <c r="M137" s="838"/>
      <c r="N137" s="314">
        <v>40</v>
      </c>
      <c r="O137" s="314">
        <v>2</v>
      </c>
      <c r="P137" s="305"/>
      <c r="Q137" s="222"/>
      <c r="R137" s="400"/>
      <c r="S137" s="400"/>
      <c r="T137" s="838"/>
      <c r="U137" s="838"/>
      <c r="V137" s="838"/>
      <c r="W137" s="131"/>
      <c r="X137" s="428"/>
      <c r="Y137" s="399"/>
      <c r="Z137" s="435"/>
      <c r="AC137" s="104"/>
      <c r="AD137" s="104"/>
      <c r="AE137" s="104"/>
      <c r="AF137" s="104"/>
    </row>
    <row r="138" spans="1:32" x14ac:dyDescent="0.2">
      <c r="A138" s="36" t="s">
        <v>58</v>
      </c>
      <c r="B138" s="872">
        <v>57</v>
      </c>
      <c r="C138" s="837"/>
      <c r="D138" s="837"/>
      <c r="E138" s="872" t="s">
        <v>351</v>
      </c>
      <c r="F138" s="872"/>
      <c r="G138" s="365" t="s">
        <v>28</v>
      </c>
      <c r="H138" s="307">
        <v>50</v>
      </c>
      <c r="I138" s="307">
        <v>2</v>
      </c>
      <c r="J138" s="292"/>
      <c r="K138" s="223"/>
      <c r="L138" s="838"/>
      <c r="M138" s="838"/>
      <c r="N138" s="307">
        <v>50</v>
      </c>
      <c r="O138" s="307">
        <v>2</v>
      </c>
      <c r="P138" s="292"/>
      <c r="Q138" s="223"/>
      <c r="R138" s="400"/>
      <c r="S138" s="400"/>
      <c r="T138" s="838"/>
      <c r="U138" s="838"/>
      <c r="V138" s="838"/>
      <c r="W138" s="131"/>
      <c r="X138" s="428"/>
      <c r="Y138" s="399"/>
      <c r="Z138" s="435"/>
      <c r="AC138" s="104"/>
      <c r="AD138" s="104"/>
      <c r="AE138" s="104"/>
      <c r="AF138" s="104"/>
    </row>
    <row r="139" spans="1:32" x14ac:dyDescent="0.2">
      <c r="A139" s="18"/>
      <c r="B139" s="872"/>
      <c r="C139" s="837">
        <v>6</v>
      </c>
      <c r="D139" s="837">
        <v>6</v>
      </c>
      <c r="E139" s="872"/>
      <c r="F139" s="872"/>
      <c r="G139" s="367" t="s">
        <v>34</v>
      </c>
      <c r="H139" s="294">
        <v>40</v>
      </c>
      <c r="I139" s="294">
        <v>2</v>
      </c>
      <c r="J139" s="847"/>
      <c r="K139" s="11"/>
      <c r="L139" s="838"/>
      <c r="M139" s="838"/>
      <c r="N139" s="294">
        <v>40</v>
      </c>
      <c r="O139" s="294">
        <v>2</v>
      </c>
      <c r="P139" s="847"/>
      <c r="Q139" s="11"/>
      <c r="R139" s="400"/>
      <c r="S139" s="400"/>
      <c r="T139" s="838">
        <v>6</v>
      </c>
      <c r="U139" s="838"/>
      <c r="V139" s="838">
        <v>6</v>
      </c>
      <c r="W139" s="131"/>
      <c r="X139" s="428"/>
      <c r="Y139" s="399"/>
      <c r="Z139" s="435">
        <v>6</v>
      </c>
      <c r="AC139" s="104"/>
      <c r="AD139" s="104"/>
      <c r="AE139" s="104">
        <v>6</v>
      </c>
      <c r="AF139" s="104"/>
    </row>
    <row r="140" spans="1:32" ht="13.5" thickBot="1" x14ac:dyDescent="0.25">
      <c r="A140" s="89" t="s">
        <v>67</v>
      </c>
      <c r="B140" s="872"/>
      <c r="C140" s="837"/>
      <c r="D140" s="837"/>
      <c r="E140" s="872"/>
      <c r="F140" s="872"/>
      <c r="G140" s="362"/>
      <c r="H140" s="847"/>
      <c r="I140" s="831"/>
      <c r="J140" s="847"/>
      <c r="K140" s="11"/>
      <c r="L140" s="838"/>
      <c r="M140" s="838"/>
      <c r="N140" s="847"/>
      <c r="O140" s="831"/>
      <c r="P140" s="847"/>
      <c r="Q140" s="11"/>
      <c r="R140" s="400"/>
      <c r="S140" s="400"/>
      <c r="T140" s="838"/>
      <c r="U140" s="838"/>
      <c r="V140" s="838"/>
      <c r="W140" s="131"/>
      <c r="X140" s="428"/>
      <c r="Y140" s="399"/>
      <c r="Z140" s="435"/>
      <c r="AC140" s="104"/>
      <c r="AD140" s="104"/>
      <c r="AE140" s="104"/>
      <c r="AF140" s="104"/>
    </row>
    <row r="141" spans="1:32" x14ac:dyDescent="0.2">
      <c r="A141" s="45" t="s">
        <v>58</v>
      </c>
      <c r="B141" s="877">
        <v>219</v>
      </c>
      <c r="C141" s="836"/>
      <c r="D141" s="836"/>
      <c r="E141" s="877"/>
      <c r="F141" s="877"/>
      <c r="G141" s="298" t="s">
        <v>28</v>
      </c>
      <c r="H141" s="860">
        <v>50</v>
      </c>
      <c r="I141" s="860">
        <v>2</v>
      </c>
      <c r="J141" s="860"/>
      <c r="K141" s="220"/>
      <c r="L141" s="838"/>
      <c r="M141" s="838"/>
      <c r="N141" s="860">
        <v>50</v>
      </c>
      <c r="O141" s="860">
        <v>2</v>
      </c>
      <c r="P141" s="860"/>
      <c r="Q141" s="220"/>
      <c r="R141" s="400"/>
      <c r="S141" s="400"/>
      <c r="T141" s="838"/>
      <c r="U141" s="838"/>
      <c r="V141" s="838"/>
      <c r="W141" s="131"/>
      <c r="X141" s="428"/>
      <c r="Y141" s="399"/>
      <c r="Z141" s="435"/>
      <c r="AC141" s="104"/>
      <c r="AD141" s="104"/>
      <c r="AE141" s="104"/>
      <c r="AF141" s="104"/>
    </row>
    <row r="142" spans="1:32" x14ac:dyDescent="0.2">
      <c r="A142" s="53"/>
      <c r="B142" s="877"/>
      <c r="C142" s="836">
        <v>13</v>
      </c>
      <c r="D142" s="836">
        <v>13</v>
      </c>
      <c r="E142" s="877"/>
      <c r="F142" s="877"/>
      <c r="G142" s="300" t="s">
        <v>34</v>
      </c>
      <c r="H142" s="301">
        <v>40</v>
      </c>
      <c r="I142" s="310">
        <v>2</v>
      </c>
      <c r="J142" s="859"/>
      <c r="K142" s="221"/>
      <c r="L142" s="838"/>
      <c r="M142" s="838"/>
      <c r="N142" s="301">
        <v>40</v>
      </c>
      <c r="O142" s="310">
        <v>2</v>
      </c>
      <c r="P142" s="859"/>
      <c r="Q142" s="221"/>
      <c r="R142" s="400"/>
      <c r="S142" s="400"/>
      <c r="T142" s="838"/>
      <c r="U142" s="838">
        <v>13</v>
      </c>
      <c r="V142" s="838">
        <v>13</v>
      </c>
      <c r="W142" s="131"/>
      <c r="X142" s="428">
        <v>13</v>
      </c>
      <c r="Y142" s="399"/>
      <c r="Z142" s="435"/>
      <c r="AC142" s="104"/>
      <c r="AD142" s="104"/>
      <c r="AE142" s="104"/>
      <c r="AF142" s="104">
        <v>13</v>
      </c>
    </row>
    <row r="143" spans="1:32" x14ac:dyDescent="0.2">
      <c r="A143" s="49" t="s">
        <v>59</v>
      </c>
      <c r="B143" s="877"/>
      <c r="C143" s="836"/>
      <c r="D143" s="836"/>
      <c r="E143" s="877"/>
      <c r="F143" s="877"/>
      <c r="G143" s="299" t="s">
        <v>28</v>
      </c>
      <c r="H143" s="859">
        <v>50</v>
      </c>
      <c r="I143" s="309">
        <v>2</v>
      </c>
      <c r="J143" s="859"/>
      <c r="K143" s="221"/>
      <c r="L143" s="838"/>
      <c r="M143" s="838"/>
      <c r="N143" s="859">
        <v>50</v>
      </c>
      <c r="O143" s="309">
        <v>2</v>
      </c>
      <c r="P143" s="859"/>
      <c r="Q143" s="221"/>
      <c r="R143" s="400"/>
      <c r="S143" s="400"/>
      <c r="T143" s="838"/>
      <c r="U143" s="838"/>
      <c r="V143" s="838"/>
      <c r="W143" s="131"/>
      <c r="X143" s="428"/>
      <c r="Y143" s="399"/>
      <c r="Z143" s="435"/>
      <c r="AC143" s="104"/>
      <c r="AD143" s="104"/>
      <c r="AE143" s="104"/>
      <c r="AF143" s="104"/>
    </row>
    <row r="144" spans="1:32" ht="13.5" thickBot="1" x14ac:dyDescent="0.25">
      <c r="A144" s="58"/>
      <c r="B144" s="877"/>
      <c r="C144" s="836"/>
      <c r="D144" s="836"/>
      <c r="E144" s="877"/>
      <c r="F144" s="877"/>
      <c r="G144" s="313" t="s">
        <v>34</v>
      </c>
      <c r="H144" s="305">
        <v>40</v>
      </c>
      <c r="I144" s="314">
        <v>2</v>
      </c>
      <c r="J144" s="305"/>
      <c r="K144" s="222"/>
      <c r="L144" s="838"/>
      <c r="M144" s="838"/>
      <c r="N144" s="305">
        <v>40</v>
      </c>
      <c r="O144" s="314">
        <v>2</v>
      </c>
      <c r="P144" s="305"/>
      <c r="Q144" s="222"/>
      <c r="R144" s="400"/>
      <c r="S144" s="400"/>
      <c r="T144" s="838"/>
      <c r="U144" s="838"/>
      <c r="V144" s="838"/>
      <c r="W144" s="131"/>
      <c r="X144" s="428"/>
      <c r="Y144" s="399"/>
      <c r="Z144" s="435"/>
      <c r="AC144" s="104"/>
      <c r="AD144" s="104"/>
      <c r="AE144" s="104"/>
      <c r="AF144" s="104"/>
    </row>
    <row r="145" spans="1:33" x14ac:dyDescent="0.2">
      <c r="A145" s="45" t="s">
        <v>59</v>
      </c>
      <c r="B145" s="877">
        <v>57</v>
      </c>
      <c r="C145" s="836"/>
      <c r="D145" s="836"/>
      <c r="E145" s="877" t="s">
        <v>33</v>
      </c>
      <c r="F145" s="877">
        <v>0</v>
      </c>
      <c r="G145" s="298" t="s">
        <v>28</v>
      </c>
      <c r="H145" s="860">
        <v>50</v>
      </c>
      <c r="I145" s="319">
        <v>2</v>
      </c>
      <c r="J145" s="860"/>
      <c r="K145" s="220"/>
      <c r="L145" s="838"/>
      <c r="M145" s="838"/>
      <c r="N145" s="860">
        <v>50</v>
      </c>
      <c r="O145" s="319">
        <v>2</v>
      </c>
      <c r="P145" s="860"/>
      <c r="Q145" s="220"/>
      <c r="R145" s="400"/>
      <c r="S145" s="400"/>
      <c r="T145" s="838"/>
      <c r="U145" s="838"/>
      <c r="V145" s="838"/>
      <c r="W145" s="131"/>
      <c r="X145" s="428"/>
      <c r="Y145" s="399"/>
      <c r="Z145" s="435"/>
      <c r="AC145" s="104"/>
      <c r="AD145" s="104"/>
      <c r="AE145" s="104"/>
      <c r="AF145" s="104"/>
    </row>
    <row r="146" spans="1:33" x14ac:dyDescent="0.2">
      <c r="A146" s="53"/>
      <c r="B146" s="877"/>
      <c r="C146" s="836">
        <v>84</v>
      </c>
      <c r="D146" s="836">
        <v>84</v>
      </c>
      <c r="E146" s="877"/>
      <c r="F146" s="877"/>
      <c r="G146" s="300" t="s">
        <v>34</v>
      </c>
      <c r="H146" s="301">
        <v>40</v>
      </c>
      <c r="I146" s="310">
        <v>2</v>
      </c>
      <c r="J146" s="859"/>
      <c r="K146" s="221"/>
      <c r="L146" s="838"/>
      <c r="M146" s="838"/>
      <c r="N146" s="301">
        <v>40</v>
      </c>
      <c r="O146" s="310">
        <v>2</v>
      </c>
      <c r="P146" s="859"/>
      <c r="Q146" s="221"/>
      <c r="R146" s="400"/>
      <c r="S146" s="400"/>
      <c r="T146" s="838"/>
      <c r="U146" s="838">
        <v>84</v>
      </c>
      <c r="V146" s="838">
        <v>84</v>
      </c>
      <c r="W146" s="131"/>
      <c r="X146" s="428"/>
      <c r="Y146" s="399"/>
      <c r="Z146" s="435">
        <v>84</v>
      </c>
      <c r="AC146" s="104"/>
      <c r="AD146" s="104"/>
      <c r="AE146" s="104"/>
      <c r="AF146" s="104">
        <v>84</v>
      </c>
    </row>
    <row r="147" spans="1:33" ht="13.5" thickBot="1" x14ac:dyDescent="0.25">
      <c r="A147" s="91" t="s">
        <v>73</v>
      </c>
      <c r="B147" s="877"/>
      <c r="C147" s="836"/>
      <c r="D147" s="836"/>
      <c r="E147" s="877"/>
      <c r="F147" s="877"/>
      <c r="G147" s="313"/>
      <c r="H147" s="305"/>
      <c r="I147" s="314"/>
      <c r="J147" s="305"/>
      <c r="K147" s="222"/>
      <c r="L147" s="838"/>
      <c r="M147" s="838"/>
      <c r="N147" s="305"/>
      <c r="O147" s="314"/>
      <c r="P147" s="305"/>
      <c r="Q147" s="222"/>
      <c r="R147" s="400"/>
      <c r="S147" s="400"/>
      <c r="T147" s="838"/>
      <c r="U147" s="838"/>
      <c r="V147" s="838"/>
      <c r="W147" s="131"/>
      <c r="X147" s="428"/>
      <c r="Y147" s="399"/>
      <c r="Z147" s="435"/>
      <c r="AC147" s="104"/>
      <c r="AD147" s="104"/>
      <c r="AE147" s="104"/>
      <c r="AF147" s="104"/>
    </row>
    <row r="148" spans="1:33" x14ac:dyDescent="0.2">
      <c r="A148" s="39" t="s">
        <v>59</v>
      </c>
      <c r="B148" s="885">
        <v>57</v>
      </c>
      <c r="C148" s="839"/>
      <c r="D148" s="839"/>
      <c r="E148" s="885" t="s">
        <v>33</v>
      </c>
      <c r="F148" s="885">
        <v>0</v>
      </c>
      <c r="G148" s="295" t="s">
        <v>28</v>
      </c>
      <c r="H148" s="848">
        <v>50</v>
      </c>
      <c r="I148" s="308">
        <v>2</v>
      </c>
      <c r="J148" s="848"/>
      <c r="K148" s="224"/>
      <c r="L148" s="838"/>
      <c r="M148" s="838"/>
      <c r="N148" s="848">
        <v>50</v>
      </c>
      <c r="O148" s="308">
        <v>2</v>
      </c>
      <c r="P148" s="848"/>
      <c r="Q148" s="224"/>
      <c r="R148" s="400"/>
      <c r="S148" s="400"/>
      <c r="T148" s="838"/>
      <c r="U148" s="838"/>
      <c r="V148" s="838"/>
      <c r="W148" s="131"/>
      <c r="X148" s="428"/>
      <c r="Y148" s="399"/>
      <c r="Z148" s="435"/>
      <c r="AC148" s="104"/>
      <c r="AD148" s="104"/>
      <c r="AE148" s="104"/>
      <c r="AF148" s="104"/>
    </row>
    <row r="149" spans="1:33" x14ac:dyDescent="0.2">
      <c r="A149" s="79"/>
      <c r="B149" s="885"/>
      <c r="C149" s="839">
        <v>36</v>
      </c>
      <c r="D149" s="839">
        <v>36</v>
      </c>
      <c r="E149" s="885"/>
      <c r="F149" s="885"/>
      <c r="G149" s="293" t="s">
        <v>34</v>
      </c>
      <c r="H149" s="294">
        <v>40</v>
      </c>
      <c r="I149" s="316">
        <v>2</v>
      </c>
      <c r="J149" s="848"/>
      <c r="K149" s="224"/>
      <c r="L149" s="838"/>
      <c r="M149" s="838"/>
      <c r="N149" s="294">
        <v>40</v>
      </c>
      <c r="O149" s="316">
        <v>2</v>
      </c>
      <c r="P149" s="848"/>
      <c r="Q149" s="224"/>
      <c r="R149" s="400"/>
      <c r="S149" s="400"/>
      <c r="T149" s="838"/>
      <c r="U149" s="838">
        <v>36</v>
      </c>
      <c r="V149" s="838">
        <v>36</v>
      </c>
      <c r="W149" s="131"/>
      <c r="X149" s="428"/>
      <c r="Y149" s="399"/>
      <c r="Z149" s="435">
        <v>36</v>
      </c>
      <c r="AC149" s="104"/>
      <c r="AD149" s="104"/>
      <c r="AE149" s="104"/>
      <c r="AF149" s="104">
        <v>36</v>
      </c>
    </row>
    <row r="150" spans="1:33" ht="27" thickBot="1" x14ac:dyDescent="0.3">
      <c r="A150" s="92" t="s">
        <v>72</v>
      </c>
      <c r="B150" s="885"/>
      <c r="C150" s="855"/>
      <c r="D150" s="855"/>
      <c r="E150" s="928"/>
      <c r="F150" s="928"/>
      <c r="G150" s="296"/>
      <c r="H150" s="297"/>
      <c r="I150" s="297"/>
      <c r="J150" s="297"/>
      <c r="K150" s="228"/>
      <c r="L150" s="381"/>
      <c r="M150" s="838"/>
      <c r="N150" s="838"/>
      <c r="O150" s="838"/>
      <c r="P150" s="838"/>
      <c r="Q150" s="838"/>
      <c r="R150" s="400"/>
      <c r="S150" s="400"/>
      <c r="T150" s="853"/>
      <c r="U150" s="853"/>
      <c r="V150" s="853"/>
      <c r="W150" s="188"/>
      <c r="X150" s="443"/>
      <c r="Y150" s="444"/>
      <c r="Z150" s="445"/>
      <c r="AC150" s="104"/>
      <c r="AD150" s="104"/>
      <c r="AE150" s="104"/>
      <c r="AF150" s="104"/>
    </row>
    <row r="151" spans="1:33" ht="26.25" customHeight="1" thickBot="1" x14ac:dyDescent="0.25">
      <c r="A151" s="772"/>
      <c r="B151" s="214"/>
      <c r="C151" s="504">
        <f>SUM(C3:C150)</f>
        <v>2705</v>
      </c>
      <c r="D151" s="505">
        <f>SUM(D2:D150)</f>
        <v>2705</v>
      </c>
      <c r="E151" s="505" t="s">
        <v>140</v>
      </c>
      <c r="F151" s="506">
        <f>SUM(F3:F150)</f>
        <v>1194</v>
      </c>
      <c r="G151" s="772"/>
      <c r="H151" s="1"/>
      <c r="I151" s="1"/>
      <c r="J151" s="1"/>
      <c r="K151" s="1"/>
      <c r="T151" s="503">
        <f>SUM(T3:T150)</f>
        <v>1058</v>
      </c>
      <c r="U151" s="468">
        <f>SUM(U3:U150)</f>
        <v>1647</v>
      </c>
      <c r="V151" s="468">
        <f>SUM(V2:V150)</f>
        <v>1511</v>
      </c>
      <c r="W151" s="469">
        <f>SUM(W3:W150)</f>
        <v>1194</v>
      </c>
      <c r="X151" s="453">
        <f>SUM(X3:X150)</f>
        <v>1162</v>
      </c>
      <c r="Y151" s="454">
        <f>SUM(Y3:Y150)</f>
        <v>369</v>
      </c>
      <c r="Z151" s="455">
        <f>SUM(Z3:Z150)</f>
        <v>1174</v>
      </c>
      <c r="AC151" s="382">
        <f>SUM(AC3:AC150)</f>
        <v>189</v>
      </c>
      <c r="AD151" s="382">
        <f>SUM(AD3:AD150)</f>
        <v>1005</v>
      </c>
      <c r="AE151" s="382">
        <f>SUM(AE3:AE150)</f>
        <v>825</v>
      </c>
      <c r="AF151" s="382">
        <f>SUM(AF3:AF150)</f>
        <v>1880</v>
      </c>
      <c r="AG151" s="863">
        <v>368.7</v>
      </c>
    </row>
    <row r="152" spans="1:33" ht="26.25" customHeight="1" x14ac:dyDescent="0.25">
      <c r="A152" s="772"/>
      <c r="B152" s="214"/>
      <c r="C152" s="214"/>
      <c r="D152" s="164" t="s">
        <v>393</v>
      </c>
      <c r="E152" s="164"/>
      <c r="F152" s="165" t="s">
        <v>139</v>
      </c>
      <c r="G152" s="772"/>
      <c r="H152" s="1"/>
      <c r="I152" s="1"/>
      <c r="J152" s="1"/>
      <c r="K152" s="235" t="s">
        <v>133</v>
      </c>
      <c r="U152">
        <f>SUM(T151:U151)</f>
        <v>2705</v>
      </c>
      <c r="W152">
        <f>SUM(V151:W151)</f>
        <v>2705</v>
      </c>
      <c r="AA152">
        <f>SUM(X151:Z151)</f>
        <v>2705</v>
      </c>
      <c r="AD152">
        <f>SUM(AC151:AD151)</f>
        <v>1194</v>
      </c>
      <c r="AF152">
        <f>SUM(AE151:AF151)</f>
        <v>2705</v>
      </c>
    </row>
    <row r="153" spans="1:33" ht="18" x14ac:dyDescent="0.25">
      <c r="B153" s="922" t="s">
        <v>465</v>
      </c>
      <c r="C153" s="922"/>
      <c r="D153" s="922"/>
      <c r="O153" s="590" t="s">
        <v>536</v>
      </c>
      <c r="P153" s="590">
        <f>SUM((W151*2+V151)*2)</f>
        <v>7798</v>
      </c>
    </row>
    <row r="154" spans="1:33" ht="37.5" customHeight="1" x14ac:dyDescent="0.25">
      <c r="A154" s="923" t="s">
        <v>141</v>
      </c>
      <c r="B154" s="924"/>
      <c r="C154" s="256"/>
      <c r="D154" s="256"/>
      <c r="E154" s="925" t="s">
        <v>350</v>
      </c>
      <c r="F154" s="926"/>
      <c r="G154" s="1"/>
      <c r="I154" s="112"/>
      <c r="W154">
        <f>SUM(W136+W131+W129+U123+U118+W114+W102+W99+U95+W93+W89+W85+W84+W82+W77+W74+W70+W65+W61+W57+W53+W48+W42+W38+W29+W25+W20+W18+W12+W8+W3)</f>
        <v>1205</v>
      </c>
      <c r="X154" t="s">
        <v>409</v>
      </c>
    </row>
    <row r="155" spans="1:33" x14ac:dyDescent="0.2">
      <c r="A155" s="850">
        <v>219</v>
      </c>
      <c r="B155" s="157">
        <v>70</v>
      </c>
      <c r="C155" s="157"/>
      <c r="D155" s="157"/>
      <c r="E155" s="133" t="s">
        <v>448</v>
      </c>
      <c r="F155" s="255">
        <v>70</v>
      </c>
      <c r="G155" s="1"/>
    </row>
    <row r="156" spans="1:33" x14ac:dyDescent="0.2">
      <c r="A156" s="850">
        <v>219</v>
      </c>
      <c r="B156" s="157">
        <v>65</v>
      </c>
      <c r="C156" s="157"/>
      <c r="D156" s="157"/>
      <c r="E156" s="133" t="s">
        <v>30</v>
      </c>
      <c r="F156" s="255">
        <v>65</v>
      </c>
      <c r="G156" s="1"/>
      <c r="W156">
        <f>SUM(T123+T118+T95+T78)</f>
        <v>321</v>
      </c>
      <c r="X156" t="s">
        <v>410</v>
      </c>
    </row>
    <row r="157" spans="1:33" x14ac:dyDescent="0.2">
      <c r="A157" s="850">
        <v>219</v>
      </c>
      <c r="B157" s="157">
        <v>23</v>
      </c>
      <c r="C157" s="157"/>
      <c r="D157" s="157"/>
      <c r="E157" s="133" t="s">
        <v>40</v>
      </c>
      <c r="F157" s="255">
        <v>23</v>
      </c>
      <c r="G157" s="1"/>
    </row>
    <row r="158" spans="1:33" x14ac:dyDescent="0.2">
      <c r="A158" s="850">
        <v>219</v>
      </c>
      <c r="B158" s="157">
        <v>30</v>
      </c>
      <c r="C158" s="157"/>
      <c r="D158" s="157"/>
      <c r="E158" s="133" t="s">
        <v>40</v>
      </c>
      <c r="F158" s="255">
        <v>30</v>
      </c>
      <c r="G158" s="1"/>
      <c r="V158" t="s">
        <v>140</v>
      </c>
      <c r="W158" s="420">
        <f>SUM(W154:W156)</f>
        <v>1526</v>
      </c>
    </row>
    <row r="159" spans="1:33" ht="15.75" x14ac:dyDescent="0.25">
      <c r="A159" s="850">
        <v>219</v>
      </c>
      <c r="B159" s="157">
        <v>75</v>
      </c>
      <c r="C159" s="157"/>
      <c r="D159" s="157"/>
      <c r="E159" s="133" t="s">
        <v>40</v>
      </c>
      <c r="F159" s="255">
        <v>75</v>
      </c>
      <c r="G159" s="1"/>
      <c r="O159" s="213" t="s">
        <v>548</v>
      </c>
    </row>
    <row r="160" spans="1:33" x14ac:dyDescent="0.2">
      <c r="A160" s="850">
        <v>219</v>
      </c>
      <c r="B160" s="157">
        <v>30</v>
      </c>
      <c r="C160" s="157"/>
      <c r="D160" s="157"/>
      <c r="E160" s="133" t="s">
        <v>40</v>
      </c>
      <c r="F160" s="255">
        <v>30</v>
      </c>
      <c r="G160" s="1"/>
      <c r="O160" t="s">
        <v>419</v>
      </c>
      <c r="P160" t="s">
        <v>550</v>
      </c>
    </row>
    <row r="161" spans="1:31" x14ac:dyDescent="0.2">
      <c r="A161" s="850">
        <v>219</v>
      </c>
      <c r="B161" s="157">
        <v>8</v>
      </c>
      <c r="C161" s="157"/>
      <c r="D161" s="157"/>
      <c r="E161" s="133" t="s">
        <v>40</v>
      </c>
      <c r="F161" s="255">
        <v>8</v>
      </c>
      <c r="G161" s="1"/>
      <c r="O161" t="s">
        <v>449</v>
      </c>
      <c r="P161" t="s">
        <v>549</v>
      </c>
    </row>
    <row r="162" spans="1:31" x14ac:dyDescent="0.2">
      <c r="A162" s="850">
        <v>219</v>
      </c>
      <c r="B162" s="158">
        <v>42</v>
      </c>
      <c r="C162" s="158"/>
      <c r="D162" s="158"/>
      <c r="E162" s="134" t="s">
        <v>30</v>
      </c>
      <c r="F162" s="266">
        <v>42</v>
      </c>
      <c r="G162" s="1"/>
    </row>
    <row r="163" spans="1:31" ht="15" customHeight="1" x14ac:dyDescent="0.2">
      <c r="A163" s="850">
        <v>219</v>
      </c>
      <c r="B163" s="158">
        <v>70</v>
      </c>
      <c r="C163" s="158"/>
      <c r="D163" s="158"/>
      <c r="E163" s="135" t="s">
        <v>30</v>
      </c>
      <c r="F163" s="266">
        <v>70</v>
      </c>
      <c r="G163" s="118"/>
      <c r="H163" s="1"/>
    </row>
    <row r="164" spans="1:31" x14ac:dyDescent="0.2">
      <c r="A164" s="850">
        <v>219</v>
      </c>
      <c r="B164" s="158">
        <v>114</v>
      </c>
      <c r="C164" s="158"/>
      <c r="D164" s="158"/>
      <c r="E164" s="135" t="s">
        <v>448</v>
      </c>
      <c r="F164" s="266">
        <v>114</v>
      </c>
    </row>
    <row r="165" spans="1:31" x14ac:dyDescent="0.2">
      <c r="A165" s="850">
        <v>219</v>
      </c>
      <c r="B165" s="157">
        <v>27</v>
      </c>
      <c r="C165" s="157"/>
      <c r="D165" s="157"/>
      <c r="E165" s="135" t="s">
        <v>30</v>
      </c>
      <c r="F165" s="255">
        <v>27</v>
      </c>
    </row>
    <row r="166" spans="1:31" x14ac:dyDescent="0.2">
      <c r="A166" s="850">
        <v>219</v>
      </c>
      <c r="B166" s="157">
        <v>332</v>
      </c>
      <c r="C166" s="157"/>
      <c r="D166" s="157"/>
      <c r="E166" s="135" t="s">
        <v>30</v>
      </c>
      <c r="F166" s="255"/>
      <c r="I166" s="8" t="s">
        <v>140</v>
      </c>
    </row>
    <row r="167" spans="1:31" x14ac:dyDescent="0.2">
      <c r="A167" s="850">
        <v>219</v>
      </c>
      <c r="B167" s="159">
        <v>44</v>
      </c>
      <c r="C167" s="159"/>
      <c r="D167" s="159"/>
      <c r="E167" s="135" t="s">
        <v>30</v>
      </c>
      <c r="F167" s="267"/>
      <c r="H167" s="147"/>
      <c r="I167" s="147"/>
      <c r="J167" s="147"/>
      <c r="K167" s="147"/>
    </row>
    <row r="168" spans="1:31" x14ac:dyDescent="0.2">
      <c r="A168" s="850">
        <v>219</v>
      </c>
      <c r="B168" s="157">
        <v>117</v>
      </c>
      <c r="C168" s="157"/>
      <c r="D168" s="157"/>
      <c r="E168" s="135" t="s">
        <v>30</v>
      </c>
      <c r="F168" s="255"/>
      <c r="H168" s="147"/>
      <c r="I168" s="138" t="s">
        <v>142</v>
      </c>
      <c r="J168" s="148">
        <f>SUM(B172+B180+B191+B208+B221)</f>
        <v>1186</v>
      </c>
      <c r="K168" s="147"/>
    </row>
    <row r="169" spans="1:31" x14ac:dyDescent="0.2">
      <c r="A169" s="850">
        <v>219</v>
      </c>
      <c r="B169" s="157">
        <v>12</v>
      </c>
      <c r="C169" s="157"/>
      <c r="D169" s="157"/>
      <c r="E169" s="135" t="s">
        <v>30</v>
      </c>
      <c r="F169" s="255"/>
      <c r="H169" s="147"/>
      <c r="I169" s="138" t="s">
        <v>143</v>
      </c>
      <c r="J169" s="148">
        <f>SUM(B173+B192+B209+B222+B227+B231)</f>
        <v>30</v>
      </c>
      <c r="K169" s="147"/>
    </row>
    <row r="170" spans="1:31" x14ac:dyDescent="0.2">
      <c r="A170" s="850">
        <v>219</v>
      </c>
      <c r="B170" s="157">
        <v>13</v>
      </c>
      <c r="C170" s="157"/>
      <c r="D170" s="157"/>
      <c r="E170" s="135"/>
      <c r="F170" s="104">
        <v>0</v>
      </c>
    </row>
    <row r="171" spans="1:31" ht="28.5" customHeight="1" x14ac:dyDescent="0.2">
      <c r="A171" s="850"/>
      <c r="B171" s="835">
        <f>SUM(B155:B170)</f>
        <v>1072</v>
      </c>
      <c r="C171" s="835"/>
      <c r="D171" s="835"/>
      <c r="E171" s="135"/>
      <c r="F171" s="382"/>
      <c r="X171" s="840"/>
      <c r="Y171" s="840"/>
      <c r="Z171" s="927"/>
      <c r="AA171" s="927"/>
      <c r="AB171" s="927"/>
      <c r="AC171" s="562"/>
      <c r="AD171" s="563"/>
      <c r="AE171" s="562"/>
    </row>
    <row r="172" spans="1:31" x14ac:dyDescent="0.2">
      <c r="A172" s="138" t="s">
        <v>140</v>
      </c>
      <c r="B172" s="139">
        <f>SUM(B155:B170)</f>
        <v>1072</v>
      </c>
      <c r="C172" s="139"/>
      <c r="D172" s="139"/>
      <c r="E172" s="138" t="s">
        <v>142</v>
      </c>
      <c r="F172" s="382">
        <f>SUM(F155:F169)</f>
        <v>554</v>
      </c>
      <c r="X172" s="562"/>
      <c r="Y172" s="562"/>
      <c r="Z172" s="564"/>
      <c r="AA172" s="564"/>
      <c r="AB172" s="564"/>
      <c r="AC172" s="565"/>
      <c r="AD172" s="562"/>
      <c r="AE172" s="127"/>
    </row>
    <row r="173" spans="1:31" x14ac:dyDescent="0.2">
      <c r="A173" s="138"/>
      <c r="B173" s="175"/>
      <c r="C173" s="175"/>
      <c r="D173" s="175"/>
      <c r="E173" s="138" t="s">
        <v>143</v>
      </c>
      <c r="F173" s="382">
        <f>SUM(B166:B170)</f>
        <v>518</v>
      </c>
      <c r="X173" s="127"/>
      <c r="Y173" s="127"/>
      <c r="Z173" s="566"/>
      <c r="AA173" s="566"/>
      <c r="AB173" s="566"/>
      <c r="AC173" s="281"/>
      <c r="AD173" s="127"/>
      <c r="AE173" s="127"/>
    </row>
    <row r="174" spans="1:31" x14ac:dyDescent="0.2">
      <c r="A174" s="143" t="s">
        <v>146</v>
      </c>
      <c r="B174" s="144"/>
      <c r="C174" s="144"/>
      <c r="D174" s="144"/>
      <c r="E174" s="138"/>
      <c r="F174" s="104"/>
      <c r="G174" s="150"/>
      <c r="H174" s="147"/>
      <c r="I174" s="147"/>
      <c r="J174" s="147"/>
      <c r="K174" s="147"/>
      <c r="L174" s="147"/>
      <c r="X174" s="127"/>
      <c r="Y174" s="127"/>
      <c r="Z174" s="566"/>
      <c r="AA174" s="566"/>
      <c r="AB174" s="566"/>
      <c r="AC174" s="281"/>
      <c r="AD174" s="127"/>
      <c r="AE174" s="127"/>
    </row>
    <row r="175" spans="1:31" x14ac:dyDescent="0.2">
      <c r="A175" s="143" t="s">
        <v>139</v>
      </c>
      <c r="B175" s="144"/>
      <c r="C175" s="144"/>
      <c r="D175" s="144"/>
      <c r="E175" s="132"/>
      <c r="F175" s="104"/>
      <c r="G175" s="150"/>
      <c r="H175" s="148" t="s">
        <v>144</v>
      </c>
      <c r="I175" s="148"/>
      <c r="J175" s="148"/>
      <c r="K175" s="148">
        <f>SUM(B172+B180+B194+B211+B224)</f>
        <v>1186</v>
      </c>
      <c r="L175" s="147"/>
      <c r="X175" s="127"/>
      <c r="Y175" s="127"/>
      <c r="Z175" s="566"/>
      <c r="AA175" s="566"/>
      <c r="AB175" s="566"/>
      <c r="AC175" s="281"/>
      <c r="AD175" s="127"/>
      <c r="AE175" s="127"/>
    </row>
    <row r="176" spans="1:31" x14ac:dyDescent="0.2">
      <c r="A176" s="160" t="s">
        <v>150</v>
      </c>
      <c r="B176" s="163">
        <f>SUM(B155:B170)</f>
        <v>1072</v>
      </c>
      <c r="C176" s="163"/>
      <c r="D176" s="163"/>
      <c r="E176" s="132"/>
      <c r="F176" s="104"/>
      <c r="G176" s="150"/>
      <c r="H176" s="148"/>
      <c r="I176" s="148"/>
      <c r="J176" s="148"/>
      <c r="K176" s="148"/>
      <c r="L176" s="147"/>
      <c r="X176" s="127"/>
      <c r="Y176" s="127"/>
      <c r="Z176" s="566"/>
      <c r="AA176" s="566"/>
      <c r="AB176" s="566"/>
      <c r="AC176" s="281"/>
      <c r="AD176" s="127"/>
      <c r="AE176" s="127"/>
    </row>
    <row r="177" spans="1:31" ht="38.25" x14ac:dyDescent="0.2">
      <c r="A177" s="128">
        <v>159</v>
      </c>
      <c r="B177" s="157">
        <v>57</v>
      </c>
      <c r="C177" s="157"/>
      <c r="D177" s="157"/>
      <c r="E177" s="132" t="s">
        <v>40</v>
      </c>
      <c r="F177" s="255">
        <v>57</v>
      </c>
      <c r="G177" s="150"/>
      <c r="H177" s="148"/>
      <c r="I177" s="148" t="s">
        <v>145</v>
      </c>
      <c r="J177" s="148"/>
      <c r="K177" s="148">
        <f>SUM(B174+B181+B193+B210+B223+B232)</f>
        <v>0</v>
      </c>
      <c r="L177" s="147"/>
      <c r="O177" s="236" t="s">
        <v>389</v>
      </c>
      <c r="P177" s="236" t="s">
        <v>390</v>
      </c>
      <c r="Q177" s="236" t="s">
        <v>353</v>
      </c>
      <c r="R177" s="236" t="s">
        <v>338</v>
      </c>
      <c r="S177" s="236" t="s">
        <v>325</v>
      </c>
      <c r="T177" s="388" t="s">
        <v>394</v>
      </c>
      <c r="X177" s="127"/>
      <c r="Y177" s="127"/>
      <c r="Z177" s="566"/>
      <c r="AA177" s="566"/>
      <c r="AB177" s="566"/>
      <c r="AC177" s="281"/>
      <c r="AD177" s="127"/>
      <c r="AE177" s="127"/>
    </row>
    <row r="178" spans="1:31" x14ac:dyDescent="0.2">
      <c r="A178" s="128">
        <v>159</v>
      </c>
      <c r="B178" s="157">
        <v>57</v>
      </c>
      <c r="C178" s="157"/>
      <c r="D178" s="157"/>
      <c r="E178" s="132" t="s">
        <v>40</v>
      </c>
      <c r="F178" s="255">
        <v>57</v>
      </c>
      <c r="G178" s="150"/>
      <c r="H178" s="147"/>
      <c r="I178" s="147"/>
      <c r="J178" s="147"/>
      <c r="K178" s="147"/>
      <c r="L178" s="147"/>
      <c r="O178" s="269" t="s">
        <v>352</v>
      </c>
      <c r="P178" s="269">
        <v>30</v>
      </c>
      <c r="Q178" s="850">
        <f>SUM(B230)</f>
        <v>30</v>
      </c>
      <c r="R178" s="850">
        <v>0</v>
      </c>
      <c r="S178" s="104">
        <v>0</v>
      </c>
      <c r="T178" s="104">
        <v>30</v>
      </c>
      <c r="X178" s="127"/>
      <c r="Y178" s="127"/>
      <c r="Z178" s="566"/>
      <c r="AA178" s="566"/>
      <c r="AB178" s="566"/>
      <c r="AC178" s="281"/>
      <c r="AD178" s="127"/>
      <c r="AE178" s="127"/>
    </row>
    <row r="179" spans="1:31" x14ac:dyDescent="0.2">
      <c r="A179" s="128"/>
      <c r="B179" s="835">
        <f>SUM(B177:B178)</f>
        <v>114</v>
      </c>
      <c r="C179" s="835"/>
      <c r="D179" s="835"/>
      <c r="E179" s="132"/>
      <c r="F179" s="104"/>
      <c r="G179" s="150"/>
      <c r="H179" s="147"/>
      <c r="I179" s="147"/>
      <c r="J179" s="147"/>
      <c r="K179" s="147"/>
      <c r="L179" s="147"/>
      <c r="O179" s="269" t="s">
        <v>321</v>
      </c>
      <c r="P179" s="269">
        <f>SUM(Q179:R179)</f>
        <v>2675</v>
      </c>
      <c r="Q179" s="850">
        <f>SUM(F173+F192+F209+F222)</f>
        <v>1481</v>
      </c>
      <c r="R179" s="850">
        <f>SUM(F221+F208+F191+F180+F172)</f>
        <v>1194</v>
      </c>
      <c r="S179" s="104">
        <f>SUM(T151)</f>
        <v>1058</v>
      </c>
      <c r="T179" s="104">
        <f>SUM(U149+U146+U142+U136+U131+U129+U123+U118+U111+U110+U106+U104+U102+U99+U95+U93+U89+U84+U82+U77+U74+U70+U65+U61+U57+U53+U48+U42+U38+U29+U25+U20+U18+U15+U12+U8+U3)</f>
        <v>1617</v>
      </c>
      <c r="X179" s="127"/>
      <c r="Y179" s="127"/>
      <c r="Z179" s="127"/>
      <c r="AA179" s="127"/>
      <c r="AB179" s="127"/>
      <c r="AC179" s="127"/>
      <c r="AD179" s="127"/>
      <c r="AE179" s="127"/>
    </row>
    <row r="180" spans="1:31" x14ac:dyDescent="0.2">
      <c r="A180" s="138" t="s">
        <v>140</v>
      </c>
      <c r="B180" s="139">
        <f>SUM(B177:B178)</f>
        <v>114</v>
      </c>
      <c r="C180" s="139"/>
      <c r="D180" s="139"/>
      <c r="E180" s="138" t="s">
        <v>142</v>
      </c>
      <c r="F180" s="382">
        <f>SUM(F177:F178)</f>
        <v>114</v>
      </c>
      <c r="O180" s="269" t="s">
        <v>322</v>
      </c>
      <c r="P180" s="269">
        <v>0</v>
      </c>
      <c r="Q180" s="850">
        <v>0</v>
      </c>
      <c r="R180" s="850">
        <v>0</v>
      </c>
      <c r="S180" s="104">
        <v>0</v>
      </c>
      <c r="T180" s="104">
        <v>0</v>
      </c>
      <c r="U180">
        <f>SUM(S179:T179)</f>
        <v>2675</v>
      </c>
      <c r="X180" s="127"/>
      <c r="Y180" s="127"/>
      <c r="Z180" s="127"/>
      <c r="AA180" s="127"/>
      <c r="AB180" s="127"/>
      <c r="AC180" s="127"/>
      <c r="AD180" s="567"/>
      <c r="AE180" s="567"/>
    </row>
    <row r="181" spans="1:31" x14ac:dyDescent="0.2">
      <c r="A181" s="143" t="s">
        <v>146</v>
      </c>
      <c r="B181" s="144"/>
      <c r="C181" s="257"/>
      <c r="D181" s="257"/>
      <c r="E181" s="145"/>
      <c r="F181" s="1"/>
      <c r="O181" s="388" t="s">
        <v>140</v>
      </c>
      <c r="P181" s="388">
        <f>SUM(P178:P180)</f>
        <v>2705</v>
      </c>
      <c r="Q181" s="823">
        <f>SUM(Q178:Q180)</f>
        <v>1511</v>
      </c>
      <c r="R181" s="823">
        <f>SUM(R178:R180)</f>
        <v>1194</v>
      </c>
      <c r="S181" s="382">
        <f>SUM(S178:S180)</f>
        <v>1058</v>
      </c>
      <c r="T181" s="382">
        <f>SUM(T178:T180)</f>
        <v>1647</v>
      </c>
      <c r="U181">
        <f>SUM(S181:T181)</f>
        <v>2705</v>
      </c>
      <c r="X181" s="127"/>
      <c r="Y181" s="127"/>
      <c r="Z181" s="127"/>
      <c r="AA181" s="127"/>
      <c r="AB181" s="127"/>
      <c r="AC181" s="127"/>
      <c r="AD181" s="127"/>
      <c r="AE181" s="127"/>
    </row>
    <row r="182" spans="1:31" x14ac:dyDescent="0.2">
      <c r="A182" s="143" t="s">
        <v>139</v>
      </c>
      <c r="B182" s="144"/>
      <c r="C182" s="257"/>
      <c r="D182" s="257"/>
    </row>
    <row r="183" spans="1:31" x14ac:dyDescent="0.2">
      <c r="A183" s="160" t="s">
        <v>346</v>
      </c>
      <c r="B183" s="163">
        <f>SUM(B177:B178)</f>
        <v>114</v>
      </c>
      <c r="C183" s="258"/>
      <c r="D183" s="258"/>
    </row>
    <row r="184" spans="1:31" ht="18" x14ac:dyDescent="0.25">
      <c r="A184" s="850">
        <v>89</v>
      </c>
      <c r="B184" s="157">
        <v>52</v>
      </c>
      <c r="C184" s="157"/>
      <c r="D184" s="157"/>
      <c r="E184" s="132" t="s">
        <v>447</v>
      </c>
      <c r="F184" s="255">
        <v>52</v>
      </c>
      <c r="Q184" s="112" t="s">
        <v>508</v>
      </c>
    </row>
    <row r="185" spans="1:31" ht="38.25" x14ac:dyDescent="0.2">
      <c r="A185" s="850">
        <v>89</v>
      </c>
      <c r="B185" s="157">
        <v>6</v>
      </c>
      <c r="C185" s="157"/>
      <c r="D185" s="157"/>
      <c r="E185" s="132" t="s">
        <v>35</v>
      </c>
      <c r="F185" s="255">
        <v>6</v>
      </c>
      <c r="N185" s="1"/>
      <c r="O185" s="849" t="s">
        <v>12</v>
      </c>
      <c r="P185" s="849" t="s">
        <v>501</v>
      </c>
      <c r="Q185" s="849" t="s">
        <v>502</v>
      </c>
      <c r="R185" s="849" t="s">
        <v>503</v>
      </c>
      <c r="S185" s="849" t="s">
        <v>506</v>
      </c>
      <c r="T185" s="849" t="s">
        <v>507</v>
      </c>
      <c r="U185" s="849" t="s">
        <v>504</v>
      </c>
      <c r="V185" s="574"/>
      <c r="X185" s="849"/>
    </row>
    <row r="186" spans="1:31" x14ac:dyDescent="0.2">
      <c r="A186" s="850">
        <v>89</v>
      </c>
      <c r="B186" s="157">
        <v>48</v>
      </c>
      <c r="C186" s="157"/>
      <c r="D186" s="157"/>
      <c r="E186" s="133" t="s">
        <v>32</v>
      </c>
      <c r="F186" s="255">
        <v>48</v>
      </c>
      <c r="N186" s="1"/>
      <c r="O186" s="568">
        <v>219</v>
      </c>
      <c r="P186" s="415">
        <v>2144</v>
      </c>
      <c r="Q186" s="417">
        <v>0</v>
      </c>
      <c r="R186" s="569">
        <f t="shared" ref="R186:R193" si="0">SUM(P186:Q186)</f>
        <v>2144</v>
      </c>
      <c r="S186" s="569">
        <v>67.321600000000004</v>
      </c>
      <c r="T186" s="572">
        <v>0</v>
      </c>
      <c r="U186" s="838">
        <f t="shared" ref="U186:U193" si="1">SUM(S186:T186)</f>
        <v>67.321600000000004</v>
      </c>
      <c r="V186" s="1"/>
    </row>
    <row r="187" spans="1:31" x14ac:dyDescent="0.2">
      <c r="A187" s="850">
        <v>89</v>
      </c>
      <c r="B187" s="157">
        <v>233</v>
      </c>
      <c r="C187" s="157"/>
      <c r="D187" s="157"/>
      <c r="E187" s="133">
        <v>0</v>
      </c>
      <c r="F187" s="104">
        <v>0</v>
      </c>
      <c r="N187" s="1"/>
      <c r="O187" s="850">
        <v>159</v>
      </c>
      <c r="P187" s="416">
        <v>228</v>
      </c>
      <c r="Q187" s="418">
        <v>0</v>
      </c>
      <c r="R187" s="570">
        <f t="shared" si="0"/>
        <v>228</v>
      </c>
      <c r="S187" s="570">
        <v>4.0270000000000001</v>
      </c>
      <c r="T187" s="573">
        <v>0</v>
      </c>
      <c r="U187" s="104">
        <f t="shared" si="1"/>
        <v>4.0270000000000001</v>
      </c>
      <c r="V187" s="1"/>
    </row>
    <row r="188" spans="1:31" x14ac:dyDescent="0.2">
      <c r="A188" s="850">
        <v>90</v>
      </c>
      <c r="B188" s="157">
        <v>10</v>
      </c>
      <c r="C188" s="157"/>
      <c r="D188" s="157"/>
      <c r="E188" s="136" t="s">
        <v>35</v>
      </c>
      <c r="F188" s="255">
        <v>10</v>
      </c>
      <c r="N188" s="1"/>
      <c r="O188" s="850">
        <v>108</v>
      </c>
      <c r="P188" s="416">
        <v>1712</v>
      </c>
      <c r="Q188" s="418">
        <v>796</v>
      </c>
      <c r="R188" s="570">
        <f t="shared" si="0"/>
        <v>2508</v>
      </c>
      <c r="S188" s="570">
        <v>13.4392</v>
      </c>
      <c r="T188" s="573">
        <v>6.2485999999999997</v>
      </c>
      <c r="U188" s="104">
        <f t="shared" si="1"/>
        <v>19.687799999999999</v>
      </c>
      <c r="V188" s="1"/>
    </row>
    <row r="189" spans="1:31" x14ac:dyDescent="0.2">
      <c r="A189" s="850"/>
      <c r="B189" s="157">
        <v>6</v>
      </c>
      <c r="C189" s="157"/>
      <c r="D189" s="157"/>
      <c r="E189" s="133" t="s">
        <v>41</v>
      </c>
      <c r="F189" s="255">
        <v>6</v>
      </c>
      <c r="N189" s="1"/>
      <c r="O189" s="850">
        <v>89</v>
      </c>
      <c r="P189" s="416">
        <v>710</v>
      </c>
      <c r="Q189" s="418">
        <v>240</v>
      </c>
      <c r="R189" s="570">
        <f t="shared" si="0"/>
        <v>950</v>
      </c>
      <c r="S189" s="570">
        <v>3.5670000000000002</v>
      </c>
      <c r="T189" s="573">
        <v>1.2057</v>
      </c>
      <c r="U189" s="104">
        <f t="shared" si="1"/>
        <v>4.7727000000000004</v>
      </c>
      <c r="V189" s="1"/>
    </row>
    <row r="190" spans="1:31" x14ac:dyDescent="0.2">
      <c r="A190" s="160" t="s">
        <v>150</v>
      </c>
      <c r="B190" s="541">
        <f>SUM(B184:B189)</f>
        <v>355</v>
      </c>
      <c r="C190" s="835"/>
      <c r="D190" s="835"/>
      <c r="E190" s="133"/>
      <c r="F190" s="104"/>
      <c r="N190" s="1"/>
      <c r="O190" s="850">
        <v>57</v>
      </c>
      <c r="P190" s="416">
        <v>556</v>
      </c>
      <c r="Q190" s="418">
        <v>835</v>
      </c>
      <c r="R190" s="570">
        <f t="shared" si="0"/>
        <v>1391</v>
      </c>
      <c r="S190" s="570">
        <v>1.0911999999999999</v>
      </c>
      <c r="T190" s="573">
        <v>1.6387</v>
      </c>
      <c r="U190" s="104">
        <f t="shared" si="1"/>
        <v>2.7298999999999998</v>
      </c>
      <c r="V190" s="1"/>
    </row>
    <row r="191" spans="1:31" x14ac:dyDescent="0.2">
      <c r="A191" s="140" t="s">
        <v>140</v>
      </c>
      <c r="B191" s="541"/>
      <c r="C191" s="139"/>
      <c r="D191" s="139"/>
      <c r="E191" s="138" t="s">
        <v>142</v>
      </c>
      <c r="F191" s="382">
        <f>SUM(F184:F189)</f>
        <v>122</v>
      </c>
      <c r="N191" s="1"/>
      <c r="O191" s="850">
        <v>32</v>
      </c>
      <c r="P191" s="416">
        <v>60</v>
      </c>
      <c r="Q191" s="418">
        <v>126</v>
      </c>
      <c r="R191" s="570">
        <f t="shared" si="0"/>
        <v>186</v>
      </c>
      <c r="S191" s="570">
        <v>2.9399999999999999E-2</v>
      </c>
      <c r="T191" s="573">
        <v>6.1800000000000001E-2</v>
      </c>
      <c r="U191" s="104">
        <f t="shared" si="1"/>
        <v>9.1200000000000003E-2</v>
      </c>
      <c r="V191" s="1"/>
    </row>
    <row r="192" spans="1:31" x14ac:dyDescent="0.2">
      <c r="A192" s="140"/>
      <c r="B192" s="142"/>
      <c r="C192" s="142"/>
      <c r="D192" s="142"/>
      <c r="E192" s="138" t="s">
        <v>143</v>
      </c>
      <c r="F192" s="382">
        <v>233</v>
      </c>
      <c r="N192" s="1"/>
      <c r="O192" s="850" t="s">
        <v>505</v>
      </c>
      <c r="P192" s="835">
        <v>0</v>
      </c>
      <c r="Q192" s="418">
        <v>155</v>
      </c>
      <c r="R192" s="570">
        <f t="shared" si="0"/>
        <v>155</v>
      </c>
      <c r="S192" s="570">
        <v>0</v>
      </c>
      <c r="T192" s="573">
        <v>0.18990000000000001</v>
      </c>
      <c r="U192" s="104">
        <f t="shared" si="1"/>
        <v>0.18990000000000001</v>
      </c>
      <c r="V192" s="1"/>
    </row>
    <row r="193" spans="1:22" x14ac:dyDescent="0.2">
      <c r="A193" s="143" t="s">
        <v>146</v>
      </c>
      <c r="B193" s="144"/>
      <c r="C193" s="257"/>
      <c r="D193" s="257"/>
      <c r="N193" s="1"/>
      <c r="O193" s="850">
        <v>76</v>
      </c>
      <c r="P193" s="104">
        <v>0</v>
      </c>
      <c r="Q193" s="571">
        <v>184</v>
      </c>
      <c r="R193" s="104">
        <f t="shared" si="0"/>
        <v>184</v>
      </c>
      <c r="S193" s="104">
        <v>0</v>
      </c>
      <c r="T193" s="573">
        <v>0.61029999999999995</v>
      </c>
      <c r="U193" s="104">
        <f t="shared" si="1"/>
        <v>0.61029999999999995</v>
      </c>
      <c r="V193" s="1"/>
    </row>
    <row r="194" spans="1:22" x14ac:dyDescent="0.2">
      <c r="A194" s="143" t="s">
        <v>139</v>
      </c>
      <c r="B194" s="144"/>
      <c r="C194" s="257"/>
      <c r="D194" s="257"/>
      <c r="N194" s="1"/>
      <c r="O194" s="419" t="s">
        <v>396</v>
      </c>
      <c r="P194" s="382">
        <f>SUM(P186:P193)</f>
        <v>5410</v>
      </c>
      <c r="Q194" s="382">
        <f>SUM(Q186:Q193)</f>
        <v>2336</v>
      </c>
      <c r="R194" s="382"/>
      <c r="S194" s="382">
        <f>SUM(S186:S193)</f>
        <v>89.475400000000008</v>
      </c>
      <c r="T194" s="382">
        <f>SUM(T186:T193)</f>
        <v>9.9550000000000001</v>
      </c>
      <c r="U194" s="382">
        <f>SUM(U186:U193)</f>
        <v>99.430399999999992</v>
      </c>
      <c r="V194" s="575"/>
    </row>
    <row r="195" spans="1:22" x14ac:dyDescent="0.2">
      <c r="A195" s="850">
        <v>108</v>
      </c>
      <c r="B195" s="835">
        <v>8</v>
      </c>
      <c r="C195" s="263"/>
      <c r="D195" s="259"/>
      <c r="E195" s="136" t="s">
        <v>32</v>
      </c>
      <c r="F195" s="255">
        <v>8</v>
      </c>
      <c r="N195" s="1"/>
      <c r="O195" s="419" t="s">
        <v>339</v>
      </c>
      <c r="P195" s="382">
        <f>SUM(P194/2)</f>
        <v>2705</v>
      </c>
      <c r="Q195" s="104"/>
      <c r="R195" s="104"/>
      <c r="S195" s="104"/>
      <c r="T195" s="573"/>
      <c r="U195" s="104"/>
      <c r="V195" s="1"/>
    </row>
    <row r="196" spans="1:22" x14ac:dyDescent="0.2">
      <c r="A196" s="850">
        <v>108</v>
      </c>
      <c r="B196" s="835">
        <v>8</v>
      </c>
      <c r="C196" s="263"/>
      <c r="D196" s="259"/>
      <c r="E196" s="131">
        <v>0</v>
      </c>
      <c r="F196" s="104"/>
      <c r="N196" s="1"/>
      <c r="O196" s="508"/>
      <c r="P196" s="508"/>
      <c r="Q196" s="772"/>
      <c r="R196" s="772"/>
      <c r="S196" s="1"/>
      <c r="T196" s="1"/>
      <c r="U196" s="1"/>
    </row>
    <row r="197" spans="1:22" x14ac:dyDescent="0.2">
      <c r="A197" s="850">
        <v>108</v>
      </c>
      <c r="B197" s="835">
        <v>82</v>
      </c>
      <c r="C197" s="263"/>
      <c r="D197" s="259"/>
      <c r="E197" s="136" t="s">
        <v>35</v>
      </c>
      <c r="F197" s="255">
        <v>82</v>
      </c>
      <c r="N197" s="1"/>
      <c r="O197" s="507"/>
      <c r="P197" s="507"/>
      <c r="Q197" s="212"/>
      <c r="R197" s="212"/>
      <c r="S197" s="118"/>
      <c r="T197" s="118"/>
      <c r="U197" s="1"/>
    </row>
    <row r="198" spans="1:22" x14ac:dyDescent="0.2">
      <c r="A198" s="850">
        <v>108</v>
      </c>
      <c r="B198" s="835">
        <v>65</v>
      </c>
      <c r="C198" s="263"/>
      <c r="D198" s="259"/>
      <c r="E198" s="136" t="s">
        <v>38</v>
      </c>
      <c r="F198" s="255">
        <v>65</v>
      </c>
    </row>
    <row r="199" spans="1:22" x14ac:dyDescent="0.2">
      <c r="A199" s="850">
        <v>108</v>
      </c>
      <c r="B199" s="835">
        <v>90</v>
      </c>
      <c r="C199" s="263"/>
      <c r="D199" s="259"/>
      <c r="E199" s="136" t="s">
        <v>38</v>
      </c>
      <c r="F199" s="255">
        <v>90</v>
      </c>
    </row>
    <row r="200" spans="1:22" x14ac:dyDescent="0.2">
      <c r="A200" s="850">
        <v>90</v>
      </c>
      <c r="B200" s="835"/>
      <c r="C200" s="263"/>
      <c r="D200" s="259"/>
      <c r="E200" s="136"/>
      <c r="F200" s="255"/>
    </row>
    <row r="201" spans="1:22" x14ac:dyDescent="0.2">
      <c r="A201" s="850">
        <v>108</v>
      </c>
      <c r="B201" s="835">
        <v>16</v>
      </c>
      <c r="C201" s="263"/>
      <c r="D201" s="259"/>
      <c r="E201" s="136" t="s">
        <v>40</v>
      </c>
      <c r="F201" s="255">
        <v>16</v>
      </c>
    </row>
    <row r="202" spans="1:22" x14ac:dyDescent="0.2">
      <c r="A202" s="850">
        <v>108</v>
      </c>
      <c r="B202" s="835">
        <v>42</v>
      </c>
      <c r="C202" s="263"/>
      <c r="D202" s="259"/>
      <c r="E202" s="136" t="s">
        <v>35</v>
      </c>
      <c r="F202" s="255">
        <v>42</v>
      </c>
    </row>
    <row r="203" spans="1:22" x14ac:dyDescent="0.2">
      <c r="A203" s="850">
        <v>108</v>
      </c>
      <c r="B203" s="835">
        <v>44</v>
      </c>
      <c r="C203" s="263"/>
      <c r="D203" s="259"/>
      <c r="E203" s="136" t="s">
        <v>35</v>
      </c>
      <c r="F203" s="255">
        <v>44</v>
      </c>
    </row>
    <row r="204" spans="1:22" x14ac:dyDescent="0.2">
      <c r="A204" s="850">
        <v>108</v>
      </c>
      <c r="B204" s="835">
        <v>468</v>
      </c>
      <c r="C204" s="263"/>
      <c r="D204" s="259"/>
      <c r="E204" s="136">
        <v>0</v>
      </c>
      <c r="F204" s="104">
        <v>0</v>
      </c>
      <c r="Q204" s="883"/>
      <c r="R204" s="883"/>
      <c r="S204" s="883"/>
    </row>
    <row r="205" spans="1:22" x14ac:dyDescent="0.2">
      <c r="A205" s="850">
        <v>108</v>
      </c>
      <c r="B205" s="835">
        <v>30</v>
      </c>
      <c r="C205" s="263"/>
      <c r="D205" s="259"/>
      <c r="E205" s="136">
        <v>0</v>
      </c>
      <c r="F205" s="104">
        <v>0</v>
      </c>
    </row>
    <row r="206" spans="1:22" x14ac:dyDescent="0.2">
      <c r="A206" s="850">
        <v>108</v>
      </c>
      <c r="B206" s="835">
        <v>3</v>
      </c>
      <c r="C206" s="263"/>
      <c r="D206" s="259"/>
      <c r="E206" s="131">
        <v>0</v>
      </c>
      <c r="F206" s="104">
        <v>0</v>
      </c>
    </row>
    <row r="207" spans="1:22" x14ac:dyDescent="0.2">
      <c r="A207" s="160" t="s">
        <v>150</v>
      </c>
      <c r="B207" s="541">
        <f>SUM(B195:B206)</f>
        <v>856</v>
      </c>
      <c r="C207" s="263"/>
      <c r="D207" s="263"/>
      <c r="E207" s="264"/>
      <c r="F207" s="104">
        <f>SUM(F195:F206)</f>
        <v>347</v>
      </c>
    </row>
    <row r="208" spans="1:22" ht="15.75" x14ac:dyDescent="0.25">
      <c r="A208" s="140" t="s">
        <v>140</v>
      </c>
      <c r="B208" s="139"/>
      <c r="C208" s="260"/>
      <c r="D208" s="260"/>
      <c r="E208" s="141" t="s">
        <v>347</v>
      </c>
      <c r="F208" s="139">
        <f>SUM(F195:F206)</f>
        <v>347</v>
      </c>
      <c r="K208" s="213"/>
    </row>
    <row r="209" spans="1:6" x14ac:dyDescent="0.2">
      <c r="A209" s="140"/>
      <c r="B209" s="142"/>
      <c r="C209" s="261"/>
      <c r="D209" s="261"/>
      <c r="E209" s="141" t="s">
        <v>348</v>
      </c>
      <c r="F209" s="139">
        <f>SUM(B206+B205+B204+B196)</f>
        <v>509</v>
      </c>
    </row>
    <row r="210" spans="1:6" x14ac:dyDescent="0.2">
      <c r="A210" s="143" t="s">
        <v>146</v>
      </c>
      <c r="B210" s="144"/>
      <c r="C210" s="257"/>
      <c r="D210" s="257"/>
      <c r="E210" s="145"/>
      <c r="F210" s="104"/>
    </row>
    <row r="211" spans="1:6" x14ac:dyDescent="0.2">
      <c r="A211" s="143" t="s">
        <v>139</v>
      </c>
      <c r="B211" s="144"/>
      <c r="C211" s="257"/>
      <c r="D211" s="257"/>
      <c r="E211" s="145"/>
      <c r="F211" s="104"/>
    </row>
    <row r="212" spans="1:6" x14ac:dyDescent="0.2">
      <c r="A212" s="850">
        <v>57</v>
      </c>
      <c r="B212" s="157">
        <v>30</v>
      </c>
      <c r="C212" s="259"/>
      <c r="D212" s="259"/>
      <c r="E212" s="136" t="s">
        <v>41</v>
      </c>
      <c r="F212" s="255">
        <v>30</v>
      </c>
    </row>
    <row r="213" spans="1:6" x14ac:dyDescent="0.2">
      <c r="A213" s="850">
        <v>57</v>
      </c>
      <c r="B213" s="157">
        <v>27</v>
      </c>
      <c r="C213" s="259"/>
      <c r="D213" s="259"/>
      <c r="E213" s="136" t="s">
        <v>41</v>
      </c>
      <c r="F213" s="255">
        <v>27</v>
      </c>
    </row>
    <row r="214" spans="1:6" x14ac:dyDescent="0.2">
      <c r="A214" s="850">
        <v>57</v>
      </c>
      <c r="B214" s="157">
        <v>79</v>
      </c>
      <c r="C214" s="259"/>
      <c r="D214" s="259"/>
      <c r="E214" s="131">
        <v>0</v>
      </c>
      <c r="F214" s="104">
        <v>0</v>
      </c>
    </row>
    <row r="215" spans="1:6" x14ac:dyDescent="0.2">
      <c r="A215" s="850">
        <v>57</v>
      </c>
      <c r="B215" s="157">
        <v>36</v>
      </c>
      <c r="C215" s="259"/>
      <c r="D215" s="259"/>
      <c r="E215" s="131">
        <v>0</v>
      </c>
      <c r="F215" s="104">
        <v>0</v>
      </c>
    </row>
    <row r="216" spans="1:6" x14ac:dyDescent="0.2">
      <c r="A216" s="850">
        <v>57</v>
      </c>
      <c r="B216" s="157">
        <v>84</v>
      </c>
      <c r="C216" s="259"/>
      <c r="D216" s="259"/>
      <c r="E216" s="131">
        <v>0</v>
      </c>
      <c r="F216" s="104">
        <v>0</v>
      </c>
    </row>
    <row r="217" spans="1:6" x14ac:dyDescent="0.2">
      <c r="A217" s="850">
        <v>57</v>
      </c>
      <c r="B217" s="157">
        <v>6</v>
      </c>
      <c r="C217" s="259"/>
      <c r="D217" s="259"/>
      <c r="E217" s="131"/>
      <c r="F217" s="104"/>
    </row>
    <row r="218" spans="1:6" x14ac:dyDescent="0.2">
      <c r="A218" s="850">
        <v>57</v>
      </c>
      <c r="B218" s="157">
        <v>6</v>
      </c>
      <c r="C218" s="259"/>
      <c r="D218" s="259"/>
      <c r="E218" s="131"/>
      <c r="F218" s="104"/>
    </row>
    <row r="219" spans="1:6" x14ac:dyDescent="0.2">
      <c r="A219" s="850">
        <v>57</v>
      </c>
      <c r="B219" s="157">
        <v>10</v>
      </c>
      <c r="C219" s="259"/>
      <c r="D219" s="259"/>
      <c r="E219" s="131"/>
      <c r="F219" s="104"/>
    </row>
    <row r="220" spans="1:6" x14ac:dyDescent="0.2">
      <c r="A220" s="160" t="s">
        <v>150</v>
      </c>
      <c r="B220" s="541">
        <f>SUM(B212:B219)</f>
        <v>278</v>
      </c>
      <c r="C220" s="263"/>
      <c r="D220" s="263"/>
      <c r="E220" s="131"/>
      <c r="F220" s="104">
        <f>SUM(F212:F216)</f>
        <v>57</v>
      </c>
    </row>
    <row r="221" spans="1:6" x14ac:dyDescent="0.2">
      <c r="A221" s="140" t="s">
        <v>140</v>
      </c>
      <c r="B221" s="139"/>
      <c r="C221" s="260"/>
      <c r="D221" s="260"/>
      <c r="E221" s="141" t="s">
        <v>142</v>
      </c>
      <c r="F221" s="139">
        <f>SUM(F212:F216)</f>
        <v>57</v>
      </c>
    </row>
    <row r="222" spans="1:6" x14ac:dyDescent="0.2">
      <c r="A222" s="140"/>
      <c r="B222" s="142"/>
      <c r="C222" s="261"/>
      <c r="D222" s="261"/>
      <c r="E222" s="141" t="s">
        <v>143</v>
      </c>
      <c r="F222" s="139">
        <f>SUM(B214:B219)</f>
        <v>221</v>
      </c>
    </row>
    <row r="223" spans="1:6" x14ac:dyDescent="0.2">
      <c r="A223" s="143" t="s">
        <v>146</v>
      </c>
      <c r="B223" s="144"/>
      <c r="C223" s="257"/>
      <c r="D223" s="257"/>
      <c r="F223" s="104"/>
    </row>
    <row r="224" spans="1:6" x14ac:dyDescent="0.2">
      <c r="A224" s="143" t="s">
        <v>139</v>
      </c>
      <c r="B224" s="144"/>
      <c r="C224" s="257"/>
      <c r="D224" s="257"/>
      <c r="F224" s="104"/>
    </row>
    <row r="225" spans="1:11" x14ac:dyDescent="0.2">
      <c r="A225" s="160"/>
      <c r="B225" s="170"/>
      <c r="C225" s="262"/>
      <c r="D225" s="262"/>
      <c r="E225" s="136" t="s">
        <v>351</v>
      </c>
      <c r="F225" s="268"/>
    </row>
    <row r="226" spans="1:11" x14ac:dyDescent="0.2">
      <c r="A226" s="850" t="s">
        <v>151</v>
      </c>
      <c r="B226" s="157"/>
      <c r="C226" s="259"/>
      <c r="D226" s="259"/>
      <c r="E226" s="136" t="s">
        <v>349</v>
      </c>
      <c r="F226" s="255"/>
    </row>
    <row r="227" spans="1:11" x14ac:dyDescent="0.2">
      <c r="A227" s="140" t="s">
        <v>140</v>
      </c>
      <c r="B227" s="139">
        <f>SUM(B225:B226)</f>
        <v>0</v>
      </c>
      <c r="C227" s="260"/>
      <c r="D227" s="260"/>
      <c r="E227" s="141" t="s">
        <v>143</v>
      </c>
      <c r="F227" s="139">
        <f>SUM(F225:F226)</f>
        <v>0</v>
      </c>
    </row>
    <row r="228" spans="1:11" x14ac:dyDescent="0.2">
      <c r="A228" s="146" t="s">
        <v>139</v>
      </c>
      <c r="B228" s="144"/>
      <c r="C228" s="210"/>
      <c r="D228" s="210"/>
      <c r="E228" s="137"/>
      <c r="F228" s="104"/>
    </row>
    <row r="229" spans="1:11" x14ac:dyDescent="0.2">
      <c r="A229" s="160" t="s">
        <v>150</v>
      </c>
      <c r="B229" s="162"/>
      <c r="C229" s="162"/>
      <c r="D229" s="162"/>
      <c r="E229" s="137"/>
      <c r="F229" s="104"/>
    </row>
    <row r="230" spans="1:11" x14ac:dyDescent="0.2">
      <c r="A230" s="850">
        <v>32</v>
      </c>
      <c r="B230" s="157">
        <v>30</v>
      </c>
      <c r="C230" s="157"/>
      <c r="D230" s="157"/>
      <c r="E230" s="104">
        <v>0</v>
      </c>
      <c r="F230" s="104">
        <v>0</v>
      </c>
    </row>
    <row r="231" spans="1:11" x14ac:dyDescent="0.2">
      <c r="A231" s="140" t="s">
        <v>140</v>
      </c>
      <c r="B231" s="139">
        <f>SUM(B230)</f>
        <v>30</v>
      </c>
      <c r="C231" s="139"/>
      <c r="D231" s="139"/>
      <c r="E231" s="138" t="s">
        <v>143</v>
      </c>
      <c r="F231" s="382">
        <f>+F222+F209+F192+F173</f>
        <v>1481</v>
      </c>
    </row>
    <row r="232" spans="1:11" x14ac:dyDescent="0.2">
      <c r="A232" s="143" t="s">
        <v>146</v>
      </c>
      <c r="B232" s="144"/>
      <c r="C232" s="144"/>
      <c r="D232" s="144"/>
      <c r="E232" s="104"/>
      <c r="F232" s="104"/>
    </row>
    <row r="233" spans="1:11" x14ac:dyDescent="0.2">
      <c r="A233" s="160" t="s">
        <v>150</v>
      </c>
      <c r="B233" s="163">
        <f>SUM(B230)</f>
        <v>30</v>
      </c>
      <c r="C233" s="163"/>
      <c r="D233" s="163"/>
    </row>
    <row r="235" spans="1:11" x14ac:dyDescent="0.2">
      <c r="A235" s="167" t="s">
        <v>152</v>
      </c>
      <c r="B235" s="166"/>
      <c r="C235" s="166"/>
      <c r="D235" s="166"/>
      <c r="E235" s="176"/>
      <c r="F235" s="176"/>
      <c r="G235" s="176"/>
      <c r="H235" s="176"/>
      <c r="I235" s="176"/>
      <c r="J235" s="176"/>
      <c r="K235" s="176"/>
    </row>
    <row r="236" spans="1:11" x14ac:dyDescent="0.2">
      <c r="A236" s="161"/>
    </row>
    <row r="237" spans="1:11" x14ac:dyDescent="0.2">
      <c r="A237" s="168" t="s">
        <v>153</v>
      </c>
      <c r="B237" s="169">
        <f>SUM(B171+B179+B190+B207+B220+B230)</f>
        <v>2705</v>
      </c>
      <c r="C237" s="169"/>
      <c r="D237" s="169"/>
    </row>
    <row r="238" spans="1:11" x14ac:dyDescent="0.2">
      <c r="A238" s="168" t="s">
        <v>154</v>
      </c>
      <c r="B238" s="169">
        <f>SUM(F171+F179+F190+F207+F220+F227)</f>
        <v>404</v>
      </c>
      <c r="C238" s="169"/>
      <c r="D238" s="169"/>
    </row>
    <row r="239" spans="1:11" x14ac:dyDescent="0.2">
      <c r="A239" s="161" t="s">
        <v>156</v>
      </c>
      <c r="B239" s="8">
        <f>SUM(F227+F222+F209+F192+F173)</f>
        <v>1481</v>
      </c>
      <c r="C239" s="8"/>
      <c r="D239" s="8"/>
    </row>
    <row r="240" spans="1:11" x14ac:dyDescent="0.2">
      <c r="A240" s="161" t="s">
        <v>155</v>
      </c>
      <c r="B240" s="8">
        <f>SUM(F221+F208+F191+F180+F172)</f>
        <v>1194</v>
      </c>
      <c r="C240" s="8"/>
      <c r="D240" s="8"/>
    </row>
    <row r="242" spans="1:22" ht="15.75" x14ac:dyDescent="0.25">
      <c r="A242" s="213"/>
      <c r="C242">
        <f>SUM(B239:B240)</f>
        <v>2675</v>
      </c>
    </row>
    <row r="243" spans="1:22" ht="15.75" x14ac:dyDescent="0.25">
      <c r="A243" s="213"/>
    </row>
    <row r="244" spans="1:22" ht="18" x14ac:dyDescent="0.25">
      <c r="B244" s="922" t="s">
        <v>461</v>
      </c>
      <c r="C244" s="922"/>
      <c r="D244" s="922"/>
    </row>
    <row r="245" spans="1:22" ht="18" x14ac:dyDescent="0.25">
      <c r="B245" s="856"/>
      <c r="C245" s="856"/>
      <c r="D245" s="856"/>
    </row>
    <row r="246" spans="1:22" x14ac:dyDescent="0.2">
      <c r="A246" s="554">
        <v>159</v>
      </c>
      <c r="B246" s="157">
        <v>57</v>
      </c>
      <c r="C246" s="157"/>
      <c r="D246" s="157"/>
      <c r="E246" s="132" t="s">
        <v>40</v>
      </c>
      <c r="F246" s="255">
        <v>57</v>
      </c>
    </row>
    <row r="247" spans="1:22" x14ac:dyDescent="0.2">
      <c r="A247" s="128"/>
      <c r="B247" s="835"/>
      <c r="C247" s="835"/>
      <c r="D247" s="835"/>
      <c r="E247" s="132"/>
      <c r="F247" s="104"/>
      <c r="G247" s="775" t="s">
        <v>473</v>
      </c>
      <c r="H247" s="775"/>
      <c r="I247" s="775"/>
      <c r="J247" s="775"/>
      <c r="K247" s="775"/>
      <c r="L247" s="775"/>
      <c r="M247" s="775"/>
      <c r="N247" s="775" t="s">
        <v>469</v>
      </c>
      <c r="O247" s="775" t="s">
        <v>475</v>
      </c>
      <c r="P247" s="775" t="s">
        <v>471</v>
      </c>
      <c r="Q247" s="775"/>
      <c r="R247" s="775" t="s">
        <v>468</v>
      </c>
      <c r="S247" s="775" t="s">
        <v>472</v>
      </c>
      <c r="T247" s="775" t="s">
        <v>470</v>
      </c>
      <c r="U247" s="775" t="s">
        <v>474</v>
      </c>
    </row>
    <row r="248" spans="1:22" x14ac:dyDescent="0.2">
      <c r="A248" s="138" t="s">
        <v>140</v>
      </c>
      <c r="B248" s="139">
        <f>SUM(B246:B246)</f>
        <v>57</v>
      </c>
      <c r="C248" s="139"/>
      <c r="D248" s="139"/>
      <c r="E248" s="138" t="s">
        <v>142</v>
      </c>
      <c r="F248" s="382">
        <f>SUM(F246:F246)</f>
        <v>57</v>
      </c>
      <c r="G248">
        <v>221</v>
      </c>
      <c r="N248">
        <v>233</v>
      </c>
      <c r="O248">
        <v>32</v>
      </c>
      <c r="P248">
        <v>476</v>
      </c>
      <c r="Q248" s="161">
        <f>SUM(G248:P248)</f>
        <v>962</v>
      </c>
      <c r="R248">
        <v>57</v>
      </c>
      <c r="S248">
        <v>347</v>
      </c>
      <c r="T248">
        <v>122</v>
      </c>
      <c r="U248">
        <v>57</v>
      </c>
      <c r="V248" s="555">
        <f>SUM(R248:U248)</f>
        <v>583</v>
      </c>
    </row>
    <row r="249" spans="1:22" x14ac:dyDescent="0.2">
      <c r="A249" s="143" t="s">
        <v>146</v>
      </c>
      <c r="B249" s="144"/>
      <c r="C249" s="257"/>
      <c r="D249" s="257"/>
      <c r="E249" s="138"/>
      <c r="F249" s="1"/>
      <c r="Q249" s="773"/>
    </row>
    <row r="250" spans="1:22" x14ac:dyDescent="0.2">
      <c r="A250" s="143" t="s">
        <v>139</v>
      </c>
      <c r="B250" s="144"/>
      <c r="C250" s="257"/>
      <c r="D250" s="257"/>
      <c r="G250" s="552">
        <v>12</v>
      </c>
      <c r="N250" s="552">
        <v>233</v>
      </c>
      <c r="P250" s="552">
        <v>368</v>
      </c>
      <c r="Q250" s="773"/>
      <c r="S250" s="552">
        <v>42</v>
      </c>
    </row>
    <row r="251" spans="1:22" x14ac:dyDescent="0.2">
      <c r="A251" s="160" t="s">
        <v>346</v>
      </c>
      <c r="B251" s="163">
        <f>SUM(B246:B246)</f>
        <v>57</v>
      </c>
      <c r="C251" s="258"/>
      <c r="D251" s="258"/>
      <c r="G251">
        <f>SUM(G248-G250)</f>
        <v>209</v>
      </c>
      <c r="N251">
        <f>SUM(N248-N250)</f>
        <v>0</v>
      </c>
      <c r="O251">
        <f>SUM(O248)</f>
        <v>32</v>
      </c>
      <c r="P251">
        <f>SUM(P248-P250)</f>
        <v>108</v>
      </c>
      <c r="Q251" s="161">
        <f>SUM(G251:P251)</f>
        <v>349</v>
      </c>
      <c r="R251">
        <f>SUM(R248)</f>
        <v>57</v>
      </c>
      <c r="S251">
        <f>SUM(S248-S250)</f>
        <v>305</v>
      </c>
      <c r="T251">
        <f>SUM(T248)</f>
        <v>122</v>
      </c>
      <c r="U251">
        <f>SUM(U248)</f>
        <v>57</v>
      </c>
      <c r="V251" s="8">
        <f>SUM(R251:U251)</f>
        <v>541</v>
      </c>
    </row>
    <row r="252" spans="1:22" x14ac:dyDescent="0.2">
      <c r="A252" s="554">
        <v>89</v>
      </c>
      <c r="B252" s="157">
        <v>52</v>
      </c>
      <c r="C252" s="157"/>
      <c r="D252" s="157"/>
      <c r="E252" s="132" t="s">
        <v>447</v>
      </c>
      <c r="F252" s="255">
        <v>52</v>
      </c>
    </row>
    <row r="253" spans="1:22" ht="18" x14ac:dyDescent="0.25">
      <c r="A253" s="554">
        <v>89</v>
      </c>
      <c r="B253" s="157">
        <v>6</v>
      </c>
      <c r="C253" s="157"/>
      <c r="D253" s="157"/>
      <c r="E253" s="132" t="s">
        <v>35</v>
      </c>
      <c r="F253" s="255">
        <v>6</v>
      </c>
      <c r="P253" s="578"/>
      <c r="Q253" s="578"/>
      <c r="R253" s="578"/>
      <c r="S253" s="578"/>
      <c r="T253" s="578"/>
    </row>
    <row r="254" spans="1:22" ht="18" x14ac:dyDescent="0.25">
      <c r="A254" s="554">
        <v>89</v>
      </c>
      <c r="B254" s="157">
        <v>48</v>
      </c>
      <c r="C254" s="157"/>
      <c r="D254" s="157"/>
      <c r="E254" s="133" t="s">
        <v>32</v>
      </c>
      <c r="F254" s="255">
        <v>48</v>
      </c>
      <c r="P254" s="578"/>
      <c r="Q254" s="579">
        <f>SUM(Q248+V248+V248)</f>
        <v>2128</v>
      </c>
      <c r="R254" s="580" t="s">
        <v>339</v>
      </c>
      <c r="S254" s="578" t="s">
        <v>461</v>
      </c>
      <c r="T254" s="578"/>
    </row>
    <row r="255" spans="1:22" ht="18" x14ac:dyDescent="0.25">
      <c r="A255" s="554">
        <v>89</v>
      </c>
      <c r="B255" s="416">
        <v>233</v>
      </c>
      <c r="C255" s="157"/>
      <c r="D255" s="157"/>
      <c r="E255" s="133">
        <v>0</v>
      </c>
      <c r="F255" s="104">
        <v>0</v>
      </c>
      <c r="G255" s="553" t="s">
        <v>463</v>
      </c>
      <c r="P255" s="578"/>
      <c r="Q255" s="579"/>
      <c r="R255" s="578"/>
      <c r="S255" s="578"/>
      <c r="T255" s="578"/>
    </row>
    <row r="256" spans="1:22" ht="18" x14ac:dyDescent="0.25">
      <c r="A256" s="554">
        <v>90</v>
      </c>
      <c r="B256" s="157">
        <v>10</v>
      </c>
      <c r="C256" s="157"/>
      <c r="D256" s="157"/>
      <c r="E256" s="136" t="s">
        <v>35</v>
      </c>
      <c r="F256" s="255">
        <v>10</v>
      </c>
      <c r="P256" s="578"/>
      <c r="Q256" s="578"/>
      <c r="R256" s="578"/>
      <c r="S256" s="578"/>
      <c r="T256" s="578"/>
    </row>
    <row r="257" spans="1:18" x14ac:dyDescent="0.2">
      <c r="A257" s="554">
        <v>89</v>
      </c>
      <c r="B257" s="157">
        <v>6</v>
      </c>
      <c r="C257" s="157"/>
      <c r="D257" s="157"/>
      <c r="E257" s="133" t="s">
        <v>41</v>
      </c>
      <c r="F257" s="255">
        <v>6</v>
      </c>
      <c r="Q257" s="8">
        <f>SUM(Q251+V251+V251)</f>
        <v>1431</v>
      </c>
      <c r="R257" t="s">
        <v>476</v>
      </c>
    </row>
    <row r="258" spans="1:18" x14ac:dyDescent="0.2">
      <c r="A258" s="160" t="s">
        <v>150</v>
      </c>
      <c r="B258" s="541">
        <f>SUM(B252:B257)</f>
        <v>355</v>
      </c>
      <c r="C258" s="835"/>
      <c r="D258" s="835"/>
      <c r="E258" s="133"/>
      <c r="F258" s="104"/>
    </row>
    <row r="259" spans="1:18" x14ac:dyDescent="0.2">
      <c r="A259" s="140" t="s">
        <v>140</v>
      </c>
      <c r="B259" s="541"/>
      <c r="C259" s="139"/>
      <c r="D259" s="139"/>
      <c r="E259" s="138" t="s">
        <v>142</v>
      </c>
      <c r="F259" s="382">
        <f>SUM(F252:F257)</f>
        <v>122</v>
      </c>
    </row>
    <row r="260" spans="1:18" x14ac:dyDescent="0.2">
      <c r="A260" s="140"/>
      <c r="B260" s="142"/>
      <c r="C260" s="142"/>
      <c r="D260" s="142"/>
      <c r="E260" s="138" t="s">
        <v>143</v>
      </c>
      <c r="F260" s="382">
        <v>233</v>
      </c>
    </row>
    <row r="261" spans="1:18" x14ac:dyDescent="0.2">
      <c r="A261" s="143" t="s">
        <v>146</v>
      </c>
      <c r="B261" s="144"/>
      <c r="C261" s="257"/>
      <c r="D261" s="257"/>
    </row>
    <row r="262" spans="1:18" x14ac:dyDescent="0.2">
      <c r="A262" s="143" t="s">
        <v>139</v>
      </c>
      <c r="B262" s="144"/>
      <c r="C262" s="257"/>
      <c r="D262" s="257"/>
    </row>
    <row r="263" spans="1:18" x14ac:dyDescent="0.2">
      <c r="A263" s="554">
        <v>108</v>
      </c>
      <c r="B263" s="835">
        <v>8</v>
      </c>
      <c r="C263" s="263"/>
      <c r="D263" s="259"/>
      <c r="E263" s="136" t="s">
        <v>32</v>
      </c>
      <c r="F263" s="255">
        <v>8</v>
      </c>
    </row>
    <row r="264" spans="1:18" x14ac:dyDescent="0.2">
      <c r="A264" s="554">
        <v>108</v>
      </c>
      <c r="B264" s="835">
        <v>8</v>
      </c>
      <c r="C264" s="263"/>
      <c r="D264" s="259"/>
      <c r="E264" s="131">
        <v>0</v>
      </c>
      <c r="F264" s="104">
        <v>0</v>
      </c>
    </row>
    <row r="265" spans="1:18" x14ac:dyDescent="0.2">
      <c r="A265" s="554">
        <v>108</v>
      </c>
      <c r="B265" s="835">
        <v>82</v>
      </c>
      <c r="C265" s="263"/>
      <c r="D265" s="259"/>
      <c r="E265" s="136" t="s">
        <v>35</v>
      </c>
      <c r="F265" s="255">
        <v>82</v>
      </c>
    </row>
    <row r="266" spans="1:18" x14ac:dyDescent="0.2">
      <c r="A266" s="554">
        <v>108</v>
      </c>
      <c r="B266" s="835">
        <v>65</v>
      </c>
      <c r="C266" s="263"/>
      <c r="D266" s="259"/>
      <c r="E266" s="136" t="s">
        <v>38</v>
      </c>
      <c r="F266" s="255">
        <v>65</v>
      </c>
    </row>
    <row r="267" spans="1:18" x14ac:dyDescent="0.2">
      <c r="A267" s="554">
        <v>108</v>
      </c>
      <c r="B267" s="835">
        <v>90</v>
      </c>
      <c r="C267" s="263"/>
      <c r="D267" s="259"/>
      <c r="E267" s="136" t="s">
        <v>38</v>
      </c>
      <c r="F267" s="255">
        <v>90</v>
      </c>
    </row>
    <row r="268" spans="1:18" x14ac:dyDescent="0.2">
      <c r="A268" s="554">
        <v>108</v>
      </c>
      <c r="B268" s="835">
        <v>16</v>
      </c>
      <c r="C268" s="263"/>
      <c r="D268" s="259"/>
      <c r="E268" s="136" t="s">
        <v>40</v>
      </c>
      <c r="F268" s="255">
        <v>16</v>
      </c>
    </row>
    <row r="269" spans="1:18" x14ac:dyDescent="0.2">
      <c r="A269" s="554">
        <v>108</v>
      </c>
      <c r="B269" s="414">
        <v>42</v>
      </c>
      <c r="C269" s="263"/>
      <c r="D269" s="259"/>
      <c r="E269" s="136" t="s">
        <v>35</v>
      </c>
      <c r="F269" s="255">
        <v>42</v>
      </c>
      <c r="G269" s="552" t="s">
        <v>463</v>
      </c>
    </row>
    <row r="270" spans="1:18" x14ac:dyDescent="0.2">
      <c r="A270" s="554">
        <v>108</v>
      </c>
      <c r="B270" s="835">
        <v>44</v>
      </c>
      <c r="C270" s="263"/>
      <c r="D270" s="259"/>
      <c r="E270" s="136" t="s">
        <v>35</v>
      </c>
      <c r="F270" s="255">
        <v>44</v>
      </c>
    </row>
    <row r="271" spans="1:18" x14ac:dyDescent="0.2">
      <c r="A271" s="554">
        <v>108</v>
      </c>
      <c r="B271" s="416">
        <v>468</v>
      </c>
      <c r="C271" s="263"/>
      <c r="D271" s="259"/>
      <c r="E271" s="136">
        <v>0</v>
      </c>
      <c r="F271" s="104">
        <v>0</v>
      </c>
      <c r="G271" s="553" t="s">
        <v>466</v>
      </c>
      <c r="N271" t="s">
        <v>467</v>
      </c>
    </row>
    <row r="272" spans="1:18" x14ac:dyDescent="0.2">
      <c r="A272" s="160" t="s">
        <v>150</v>
      </c>
      <c r="B272" s="541">
        <f>SUM(B263:B271)</f>
        <v>823</v>
      </c>
      <c r="C272" s="263"/>
      <c r="D272" s="263"/>
      <c r="E272" s="264"/>
      <c r="F272" s="104">
        <f>SUM(F263:F271)</f>
        <v>347</v>
      </c>
    </row>
    <row r="273" spans="1:7" x14ac:dyDescent="0.2">
      <c r="A273" s="140" t="s">
        <v>140</v>
      </c>
      <c r="B273" s="139"/>
      <c r="C273" s="260"/>
      <c r="D273" s="260"/>
      <c r="E273" s="141" t="s">
        <v>347</v>
      </c>
      <c r="F273" s="139">
        <f>SUM(F263:F271)</f>
        <v>347</v>
      </c>
    </row>
    <row r="274" spans="1:7" x14ac:dyDescent="0.2">
      <c r="A274" s="140"/>
      <c r="B274" s="142"/>
      <c r="C274" s="261"/>
      <c r="D274" s="261"/>
      <c r="E274" s="141" t="s">
        <v>348</v>
      </c>
      <c r="F274" s="139">
        <f>SUM(B264+B271)</f>
        <v>476</v>
      </c>
    </row>
    <row r="275" spans="1:7" x14ac:dyDescent="0.2">
      <c r="A275" s="143" t="s">
        <v>146</v>
      </c>
      <c r="B275" s="144"/>
      <c r="C275" s="257"/>
      <c r="D275" s="257"/>
      <c r="E275" s="145"/>
      <c r="F275" s="104"/>
    </row>
    <row r="276" spans="1:7" x14ac:dyDescent="0.2">
      <c r="A276" s="143" t="s">
        <v>139</v>
      </c>
      <c r="B276" s="144"/>
      <c r="C276" s="257"/>
      <c r="D276" s="257"/>
      <c r="E276" s="145"/>
      <c r="F276" s="104"/>
    </row>
    <row r="277" spans="1:7" x14ac:dyDescent="0.2">
      <c r="A277" s="554">
        <v>57</v>
      </c>
      <c r="B277" s="157">
        <v>30</v>
      </c>
      <c r="C277" s="259"/>
      <c r="D277" s="259"/>
      <c r="E277" s="136" t="s">
        <v>41</v>
      </c>
      <c r="F277" s="255">
        <v>30</v>
      </c>
    </row>
    <row r="278" spans="1:7" x14ac:dyDescent="0.2">
      <c r="A278" s="554">
        <v>57</v>
      </c>
      <c r="B278" s="157">
        <v>27</v>
      </c>
      <c r="C278" s="259"/>
      <c r="D278" s="259"/>
      <c r="E278" s="136" t="s">
        <v>41</v>
      </c>
      <c r="F278" s="255">
        <v>27</v>
      </c>
    </row>
    <row r="279" spans="1:7" x14ac:dyDescent="0.2">
      <c r="A279" s="554">
        <v>57</v>
      </c>
      <c r="B279" s="157">
        <v>79</v>
      </c>
      <c r="C279" s="259"/>
      <c r="D279" s="259"/>
      <c r="E279" s="131">
        <v>0</v>
      </c>
      <c r="F279" s="104">
        <v>0</v>
      </c>
    </row>
    <row r="280" spans="1:7" x14ac:dyDescent="0.2">
      <c r="A280" s="554">
        <v>57</v>
      </c>
      <c r="B280" s="157">
        <v>36</v>
      </c>
      <c r="C280" s="259"/>
      <c r="D280" s="259"/>
      <c r="E280" s="131">
        <v>0</v>
      </c>
      <c r="F280" s="104">
        <v>0</v>
      </c>
    </row>
    <row r="281" spans="1:7" x14ac:dyDescent="0.2">
      <c r="A281" s="554">
        <v>57</v>
      </c>
      <c r="B281" s="157">
        <v>84</v>
      </c>
      <c r="C281" s="259"/>
      <c r="D281" s="259"/>
      <c r="E281" s="131">
        <v>0</v>
      </c>
      <c r="F281" s="104">
        <v>0</v>
      </c>
    </row>
    <row r="282" spans="1:7" x14ac:dyDescent="0.2">
      <c r="A282" s="554">
        <v>57</v>
      </c>
      <c r="B282" s="416">
        <v>6</v>
      </c>
      <c r="C282" s="259"/>
      <c r="D282" s="259"/>
      <c r="E282" s="131"/>
      <c r="F282" s="104"/>
      <c r="G282" s="553" t="s">
        <v>463</v>
      </c>
    </row>
    <row r="283" spans="1:7" x14ac:dyDescent="0.2">
      <c r="A283" s="554">
        <v>57</v>
      </c>
      <c r="B283" s="416">
        <v>6</v>
      </c>
      <c r="C283" s="259"/>
      <c r="D283" s="259"/>
      <c r="E283" s="131"/>
      <c r="F283" s="104"/>
      <c r="G283" s="553" t="s">
        <v>463</v>
      </c>
    </row>
    <row r="284" spans="1:7" x14ac:dyDescent="0.2">
      <c r="A284" s="554">
        <v>57</v>
      </c>
      <c r="B284" s="157">
        <v>10</v>
      </c>
      <c r="C284" s="259"/>
      <c r="D284" s="259"/>
      <c r="E284" s="131"/>
      <c r="F284" s="104"/>
    </row>
    <row r="285" spans="1:7" x14ac:dyDescent="0.2">
      <c r="A285" s="160" t="s">
        <v>150</v>
      </c>
      <c r="B285" s="541">
        <f>SUM(B277:B284)</f>
        <v>278</v>
      </c>
      <c r="C285" s="263"/>
      <c r="D285" s="263"/>
      <c r="E285" s="131"/>
      <c r="F285" s="104">
        <f>SUM(F277:F281)</f>
        <v>57</v>
      </c>
    </row>
    <row r="286" spans="1:7" x14ac:dyDescent="0.2">
      <c r="A286" s="140" t="s">
        <v>140</v>
      </c>
      <c r="B286" s="139"/>
      <c r="C286" s="260"/>
      <c r="D286" s="260"/>
      <c r="E286" s="141" t="s">
        <v>142</v>
      </c>
      <c r="F286" s="139">
        <f>SUM(F277:F281)</f>
        <v>57</v>
      </c>
    </row>
    <row r="287" spans="1:7" x14ac:dyDescent="0.2">
      <c r="A287" s="140"/>
      <c r="B287" s="142"/>
      <c r="C287" s="261"/>
      <c r="D287" s="261"/>
      <c r="E287" s="141" t="s">
        <v>143</v>
      </c>
      <c r="F287" s="139">
        <f>SUM(B279:B284)</f>
        <v>221</v>
      </c>
    </row>
    <row r="288" spans="1:7" x14ac:dyDescent="0.2">
      <c r="A288" s="143" t="s">
        <v>146</v>
      </c>
      <c r="B288" s="144"/>
      <c r="C288" s="257"/>
      <c r="D288" s="257"/>
      <c r="F288" s="104"/>
    </row>
    <row r="289" spans="1:6" x14ac:dyDescent="0.2">
      <c r="A289" s="143" t="s">
        <v>139</v>
      </c>
      <c r="B289" s="144"/>
      <c r="C289" s="257"/>
      <c r="D289" s="257"/>
      <c r="F289" s="104"/>
    </row>
    <row r="290" spans="1:6" x14ac:dyDescent="0.2">
      <c r="A290" s="160"/>
      <c r="B290" s="170"/>
      <c r="C290" s="262"/>
      <c r="D290" s="262"/>
      <c r="E290" s="136" t="s">
        <v>351</v>
      </c>
      <c r="F290" s="268"/>
    </row>
    <row r="291" spans="1:6" x14ac:dyDescent="0.2">
      <c r="A291" s="850" t="s">
        <v>151</v>
      </c>
      <c r="B291" s="157"/>
      <c r="C291" s="259"/>
      <c r="D291" s="259"/>
      <c r="E291" s="136" t="s">
        <v>349</v>
      </c>
      <c r="F291" s="255"/>
    </row>
    <row r="292" spans="1:6" x14ac:dyDescent="0.2">
      <c r="A292" s="140" t="s">
        <v>140</v>
      </c>
      <c r="B292" s="139">
        <f>SUM(B290:B291)</f>
        <v>0</v>
      </c>
      <c r="C292" s="260"/>
      <c r="D292" s="260"/>
      <c r="E292" s="141" t="s">
        <v>143</v>
      </c>
      <c r="F292" s="139">
        <f>SUM(F290:F291)</f>
        <v>0</v>
      </c>
    </row>
    <row r="293" spans="1:6" x14ac:dyDescent="0.2">
      <c r="A293" s="146" t="s">
        <v>139</v>
      </c>
      <c r="B293" s="144"/>
      <c r="C293" s="210"/>
      <c r="D293" s="210"/>
      <c r="E293" s="137"/>
      <c r="F293" s="104"/>
    </row>
    <row r="294" spans="1:6" x14ac:dyDescent="0.2">
      <c r="A294" s="160" t="s">
        <v>150</v>
      </c>
      <c r="B294" s="162"/>
      <c r="C294" s="162"/>
      <c r="D294" s="162"/>
      <c r="E294" s="137"/>
      <c r="F294" s="104"/>
    </row>
    <row r="295" spans="1:6" x14ac:dyDescent="0.2">
      <c r="A295" s="554">
        <v>32</v>
      </c>
      <c r="B295" s="157">
        <v>30</v>
      </c>
      <c r="C295" s="157"/>
      <c r="D295" s="157"/>
      <c r="E295" s="104">
        <v>0</v>
      </c>
      <c r="F295" s="104">
        <v>0</v>
      </c>
    </row>
    <row r="296" spans="1:6" x14ac:dyDescent="0.2">
      <c r="A296" s="140" t="s">
        <v>140</v>
      </c>
      <c r="B296" s="139">
        <f>SUM(B295)</f>
        <v>30</v>
      </c>
      <c r="C296" s="139"/>
      <c r="D296" s="139"/>
      <c r="E296" s="138" t="s">
        <v>143</v>
      </c>
      <c r="F296" s="382">
        <v>30</v>
      </c>
    </row>
    <row r="297" spans="1:6" x14ac:dyDescent="0.2">
      <c r="A297" s="143" t="s">
        <v>146</v>
      </c>
      <c r="B297" s="144"/>
      <c r="C297" s="144"/>
      <c r="D297" s="144"/>
      <c r="E297" s="104"/>
      <c r="F297" s="104"/>
    </row>
    <row r="298" spans="1:6" x14ac:dyDescent="0.2">
      <c r="A298" s="160" t="s">
        <v>150</v>
      </c>
      <c r="B298" s="163">
        <f>SUM(B295)</f>
        <v>30</v>
      </c>
      <c r="C298" s="163"/>
      <c r="D298" s="163"/>
    </row>
    <row r="300" spans="1:6" x14ac:dyDescent="0.2">
      <c r="A300" s="167" t="s">
        <v>152</v>
      </c>
      <c r="B300" s="166"/>
      <c r="C300" s="166"/>
      <c r="D300" s="166"/>
      <c r="E300" s="176"/>
      <c r="F300" s="176"/>
    </row>
    <row r="301" spans="1:6" x14ac:dyDescent="0.2">
      <c r="A301" s="161"/>
    </row>
    <row r="302" spans="1:6" x14ac:dyDescent="0.2">
      <c r="A302" s="168" t="s">
        <v>153</v>
      </c>
      <c r="B302" s="169"/>
      <c r="C302" s="169"/>
      <c r="D302" s="169"/>
    </row>
    <row r="303" spans="1:6" x14ac:dyDescent="0.2">
      <c r="A303" s="168" t="s">
        <v>154</v>
      </c>
      <c r="B303" s="169"/>
      <c r="C303" s="169"/>
      <c r="D303" s="169"/>
    </row>
    <row r="304" spans="1:6" x14ac:dyDescent="0.2">
      <c r="A304" s="161" t="s">
        <v>156</v>
      </c>
      <c r="B304" s="8"/>
      <c r="C304" s="8"/>
      <c r="D304" s="8"/>
    </row>
    <row r="305" spans="1:4" x14ac:dyDescent="0.2">
      <c r="A305" s="161" t="s">
        <v>155</v>
      </c>
      <c r="B305" s="8"/>
      <c r="C305" s="8"/>
      <c r="D305" s="8"/>
    </row>
  </sheetData>
  <autoFilter ref="A2:K150"/>
  <mergeCells count="156">
    <mergeCell ref="B153:D153"/>
    <mergeCell ref="A154:B154"/>
    <mergeCell ref="E154:F154"/>
    <mergeCell ref="Z171:AB171"/>
    <mergeCell ref="Q204:S204"/>
    <mergeCell ref="B244:D244"/>
    <mergeCell ref="B145:B147"/>
    <mergeCell ref="E145:E147"/>
    <mergeCell ref="F145:F147"/>
    <mergeCell ref="B148:B150"/>
    <mergeCell ref="E148:E150"/>
    <mergeCell ref="F148:F150"/>
    <mergeCell ref="B138:B140"/>
    <mergeCell ref="E138:E140"/>
    <mergeCell ref="F138:F140"/>
    <mergeCell ref="B141:B144"/>
    <mergeCell ref="E141:E144"/>
    <mergeCell ref="F141:F144"/>
    <mergeCell ref="B133:B134"/>
    <mergeCell ref="E133:E134"/>
    <mergeCell ref="F133:F134"/>
    <mergeCell ref="B135:B137"/>
    <mergeCell ref="E135:E137"/>
    <mergeCell ref="F135:F137"/>
    <mergeCell ref="B123:B127"/>
    <mergeCell ref="E123:E127"/>
    <mergeCell ref="F123:F127"/>
    <mergeCell ref="Q125:Q126"/>
    <mergeCell ref="Q128:Q129"/>
    <mergeCell ref="B131:B132"/>
    <mergeCell ref="E131:E132"/>
    <mergeCell ref="F131:F132"/>
    <mergeCell ref="Q131:Q132"/>
    <mergeCell ref="B113:B117"/>
    <mergeCell ref="E113:E117"/>
    <mergeCell ref="F113:F117"/>
    <mergeCell ref="R113:R115"/>
    <mergeCell ref="B118:B122"/>
    <mergeCell ref="E118:E122"/>
    <mergeCell ref="F118:F122"/>
    <mergeCell ref="B108:B109"/>
    <mergeCell ref="E108:E109"/>
    <mergeCell ref="F108:F109"/>
    <mergeCell ref="B111:B112"/>
    <mergeCell ref="E111:E112"/>
    <mergeCell ref="F111:F112"/>
    <mergeCell ref="S104:S105"/>
    <mergeCell ref="B106:B107"/>
    <mergeCell ref="E106:E107"/>
    <mergeCell ref="F106:F107"/>
    <mergeCell ref="B98:B100"/>
    <mergeCell ref="E98:E100"/>
    <mergeCell ref="F98:F100"/>
    <mergeCell ref="L98:L100"/>
    <mergeCell ref="R98:R100"/>
    <mergeCell ref="B101:B103"/>
    <mergeCell ref="E101:E103"/>
    <mergeCell ref="F101:F103"/>
    <mergeCell ref="R101:R103"/>
    <mergeCell ref="B95:B97"/>
    <mergeCell ref="E95:E97"/>
    <mergeCell ref="F95:F97"/>
    <mergeCell ref="L96:L97"/>
    <mergeCell ref="B83:B86"/>
    <mergeCell ref="E83:E86"/>
    <mergeCell ref="F83:F86"/>
    <mergeCell ref="R83:R86"/>
    <mergeCell ref="B104:B105"/>
    <mergeCell ref="E104:E105"/>
    <mergeCell ref="F104:F105"/>
    <mergeCell ref="R104:R105"/>
    <mergeCell ref="S83:S86"/>
    <mergeCell ref="B87:B91"/>
    <mergeCell ref="E87:E91"/>
    <mergeCell ref="F87:F91"/>
    <mergeCell ref="L88:L92"/>
    <mergeCell ref="R89:R91"/>
    <mergeCell ref="B78:B81"/>
    <mergeCell ref="E78:E81"/>
    <mergeCell ref="F78:F81"/>
    <mergeCell ref="R78:R80"/>
    <mergeCell ref="B92:B94"/>
    <mergeCell ref="E92:E94"/>
    <mergeCell ref="F92:F94"/>
    <mergeCell ref="R92:R94"/>
    <mergeCell ref="A79:A82"/>
    <mergeCell ref="K80:K82"/>
    <mergeCell ref="R69:R71"/>
    <mergeCell ref="S69:S71"/>
    <mergeCell ref="B73:B76"/>
    <mergeCell ref="E73:E76"/>
    <mergeCell ref="F73:F76"/>
    <mergeCell ref="K73:K77"/>
    <mergeCell ref="L73:L77"/>
    <mergeCell ref="R73:R74"/>
    <mergeCell ref="R75:R76"/>
    <mergeCell ref="B64:B68"/>
    <mergeCell ref="E64:E68"/>
    <mergeCell ref="F64:F68"/>
    <mergeCell ref="B69:B72"/>
    <mergeCell ref="E69:E72"/>
    <mergeCell ref="F69:F72"/>
    <mergeCell ref="R52:R54"/>
    <mergeCell ref="S52:S54"/>
    <mergeCell ref="B56:B60"/>
    <mergeCell ref="E56:E60"/>
    <mergeCell ref="F56:F60"/>
    <mergeCell ref="B61:B63"/>
    <mergeCell ref="E61:E63"/>
    <mergeCell ref="F61:F63"/>
    <mergeCell ref="B46:B51"/>
    <mergeCell ref="E46:E51"/>
    <mergeCell ref="F46:F51"/>
    <mergeCell ref="B52:B55"/>
    <mergeCell ref="E52:E55"/>
    <mergeCell ref="F52:F55"/>
    <mergeCell ref="B36:B41"/>
    <mergeCell ref="E36:E41"/>
    <mergeCell ref="F36:F41"/>
    <mergeCell ref="B42:B45"/>
    <mergeCell ref="E42:E45"/>
    <mergeCell ref="F42:F45"/>
    <mergeCell ref="B28:B31"/>
    <mergeCell ref="E28:E31"/>
    <mergeCell ref="F28:F31"/>
    <mergeCell ref="B32:B35"/>
    <mergeCell ref="E32:E35"/>
    <mergeCell ref="F32:F35"/>
    <mergeCell ref="B20:B22"/>
    <mergeCell ref="E20:E22"/>
    <mergeCell ref="F20:F22"/>
    <mergeCell ref="B23:B27"/>
    <mergeCell ref="E23:E27"/>
    <mergeCell ref="F23:F27"/>
    <mergeCell ref="A1:K1"/>
    <mergeCell ref="B3:B6"/>
    <mergeCell ref="E3:E6"/>
    <mergeCell ref="F3:F6"/>
    <mergeCell ref="K3:K6"/>
    <mergeCell ref="R3:R6"/>
    <mergeCell ref="B15:B16"/>
    <mergeCell ref="E15:E16"/>
    <mergeCell ref="F15:F16"/>
    <mergeCell ref="L15:L16"/>
    <mergeCell ref="R15:R19"/>
    <mergeCell ref="B17:B19"/>
    <mergeCell ref="E17:E19"/>
    <mergeCell ref="F17:F19"/>
    <mergeCell ref="B7:B10"/>
    <mergeCell ref="E7:E10"/>
    <mergeCell ref="F7:F10"/>
    <mergeCell ref="L7:L10"/>
    <mergeCell ref="R7:R10"/>
    <mergeCell ref="B11:B14"/>
    <mergeCell ref="E11:E14"/>
    <mergeCell ref="F11:F14"/>
  </mergeCells>
  <printOptions horizontalCentered="1"/>
  <pageMargins left="0.19685039370078741" right="0.19685039370078741" top="0.19685039370078741" bottom="0.39370078740157483" header="0.15748031496062992" footer="0.15748031496062992"/>
  <pageSetup paperSize="9" scale="52" fitToHeight="9" orientation="landscape" r:id="rId1"/>
  <headerFooter alignWithMargins="0">
    <oddFooter>&amp;C&amp;P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</sheetPr>
  <dimension ref="A1:CA396"/>
  <sheetViews>
    <sheetView zoomScaleNormal="100" zoomScaleSheetLayoutView="115" workbookViewId="0">
      <pane xSplit="2" ySplit="2" topLeftCell="C3" activePane="bottomRight" state="frozen"/>
      <selection activeCell="AA29" sqref="AA29"/>
      <selection pane="topRight" activeCell="AA29" sqref="AA29"/>
      <selection pane="bottomLeft" activeCell="AA29" sqref="AA29"/>
      <selection pane="bottomRight" activeCell="L11" sqref="L11"/>
    </sheetView>
  </sheetViews>
  <sheetFormatPr defaultRowHeight="12.75" outlineLevelCol="1" x14ac:dyDescent="0.2"/>
  <cols>
    <col min="1" max="1" width="7.140625" customWidth="1"/>
    <col min="2" max="2" width="26.85546875" customWidth="1"/>
    <col min="3" max="3" width="12" style="99" customWidth="1"/>
    <col min="4" max="4" width="10.7109375" style="99" customWidth="1"/>
    <col min="5" max="5" width="10.5703125" customWidth="1"/>
    <col min="6" max="6" width="9" hidden="1" customWidth="1"/>
    <col min="7" max="7" width="10.42578125" hidden="1" customWidth="1"/>
    <col min="8" max="8" width="10.85546875" style="99" hidden="1" customWidth="1"/>
    <col min="9" max="9" width="9.7109375" style="99" customWidth="1"/>
    <col min="10" max="10" width="8.28515625" style="99" customWidth="1"/>
    <col min="11" max="11" width="12.140625" customWidth="1"/>
    <col min="12" max="12" width="8.28515625" customWidth="1"/>
    <col min="13" max="13" width="9.140625" customWidth="1"/>
    <col min="14" max="14" width="7" customWidth="1"/>
    <col min="15" max="15" width="6.85546875" customWidth="1"/>
    <col min="16" max="18" width="9.140625" customWidth="1"/>
    <col min="21" max="21" width="9.140625" customWidth="1" outlineLevel="1"/>
    <col min="22" max="22" width="11.28515625" customWidth="1" outlineLevel="1"/>
    <col min="23" max="23" width="9.140625" customWidth="1" outlineLevel="1"/>
    <col min="24" max="24" width="11" customWidth="1" outlineLevel="1"/>
    <col min="25" max="25" width="8.42578125" customWidth="1" outlineLevel="1"/>
    <col min="26" max="26" width="8.28515625" customWidth="1" outlineLevel="1"/>
    <col min="27" max="27" width="7.28515625" customWidth="1" outlineLevel="1"/>
    <col min="28" max="28" width="7.42578125" customWidth="1" outlineLevel="1"/>
    <col min="29" max="29" width="7" customWidth="1" outlineLevel="1"/>
    <col min="30" max="31" width="7.5703125" customWidth="1" outlineLevel="1"/>
    <col min="32" max="39" width="9.140625" customWidth="1" outlineLevel="1"/>
  </cols>
  <sheetData>
    <row r="1" spans="1:37" ht="18.75" thickBot="1" x14ac:dyDescent="0.3">
      <c r="B1" s="112" t="s">
        <v>411</v>
      </c>
    </row>
    <row r="2" spans="1:37" ht="36" customHeight="1" thickBot="1" x14ac:dyDescent="0.25">
      <c r="A2" s="456"/>
      <c r="B2" s="457" t="s">
        <v>2</v>
      </c>
      <c r="C2" s="458" t="s">
        <v>77</v>
      </c>
      <c r="D2" s="458" t="s">
        <v>406</v>
      </c>
      <c r="E2" s="458" t="s">
        <v>13</v>
      </c>
      <c r="F2" s="459" t="s">
        <v>12</v>
      </c>
      <c r="G2" s="459" t="s">
        <v>16</v>
      </c>
      <c r="H2" s="458" t="s">
        <v>14</v>
      </c>
      <c r="I2" s="460" t="s">
        <v>359</v>
      </c>
      <c r="J2" s="460" t="s">
        <v>14</v>
      </c>
      <c r="K2" s="461" t="s">
        <v>15</v>
      </c>
      <c r="L2" s="480" t="s">
        <v>325</v>
      </c>
      <c r="M2" s="473" t="s">
        <v>324</v>
      </c>
      <c r="N2" s="462" t="s">
        <v>396</v>
      </c>
      <c r="O2" s="463" t="s">
        <v>339</v>
      </c>
      <c r="P2" s="531" t="s">
        <v>428</v>
      </c>
      <c r="Q2" s="532" t="s">
        <v>426</v>
      </c>
      <c r="R2" s="526" t="s">
        <v>427</v>
      </c>
      <c r="S2" s="533" t="s">
        <v>456</v>
      </c>
      <c r="T2" s="525" t="s">
        <v>457</v>
      </c>
      <c r="U2" s="840"/>
      <c r="W2" s="406" t="s">
        <v>529</v>
      </c>
      <c r="X2" s="406" t="s">
        <v>409</v>
      </c>
      <c r="Y2" s="406" t="s">
        <v>530</v>
      </c>
      <c r="Z2" s="776"/>
    </row>
    <row r="3" spans="1:37" ht="13.5" thickBot="1" x14ac:dyDescent="0.25">
      <c r="A3" s="929"/>
      <c r="B3" s="615" t="s">
        <v>115</v>
      </c>
      <c r="C3" s="930">
        <v>108</v>
      </c>
      <c r="D3" s="932"/>
      <c r="E3" s="616"/>
      <c r="F3" s="616"/>
      <c r="G3" s="616"/>
      <c r="H3" s="934"/>
      <c r="I3" s="797"/>
      <c r="J3" s="936" t="s">
        <v>524</v>
      </c>
      <c r="K3" s="937" t="s">
        <v>523</v>
      </c>
      <c r="L3" s="481"/>
      <c r="M3" s="474"/>
      <c r="N3" s="4"/>
      <c r="O3" s="189"/>
      <c r="P3" s="431"/>
      <c r="Q3" s="432"/>
      <c r="R3" s="527"/>
      <c r="S3" s="535"/>
      <c r="T3" s="535"/>
      <c r="U3" s="127"/>
    </row>
    <row r="4" spans="1:37" ht="14.25" thickTop="1" thickBot="1" x14ac:dyDescent="0.25">
      <c r="A4" s="929"/>
      <c r="B4" s="617" t="s">
        <v>158</v>
      </c>
      <c r="C4" s="931"/>
      <c r="D4" s="933"/>
      <c r="E4" s="618" t="s">
        <v>36</v>
      </c>
      <c r="F4" s="619">
        <v>40</v>
      </c>
      <c r="G4" s="618">
        <v>2</v>
      </c>
      <c r="H4" s="935"/>
      <c r="I4" s="799"/>
      <c r="J4" s="935"/>
      <c r="K4" s="938"/>
      <c r="L4" s="482"/>
      <c r="M4" s="475"/>
      <c r="N4" s="104"/>
      <c r="O4" s="131"/>
      <c r="P4" s="428"/>
      <c r="Q4" s="424"/>
      <c r="R4" s="528"/>
      <c r="S4" s="536"/>
      <c r="T4" s="536"/>
      <c r="U4" s="835"/>
      <c r="V4" s="104"/>
      <c r="W4" s="104"/>
      <c r="X4" s="104"/>
      <c r="Y4" s="104"/>
      <c r="Z4" s="104"/>
      <c r="AA4" s="104"/>
      <c r="AB4" s="104"/>
      <c r="AC4" s="104"/>
      <c r="AD4" s="1"/>
      <c r="AE4" s="1"/>
    </row>
    <row r="5" spans="1:37" ht="13.5" customHeight="1" thickTop="1" thickBot="1" x14ac:dyDescent="0.25">
      <c r="A5" s="929"/>
      <c r="B5" s="620" t="s">
        <v>159</v>
      </c>
      <c r="C5" s="946">
        <v>57</v>
      </c>
      <c r="D5" s="936"/>
      <c r="E5" s="621" t="s">
        <v>36</v>
      </c>
      <c r="F5" s="621">
        <v>50</v>
      </c>
      <c r="G5" s="621">
        <v>2</v>
      </c>
      <c r="H5" s="936"/>
      <c r="I5" s="796"/>
      <c r="J5" s="796"/>
      <c r="K5" s="948" t="s">
        <v>512</v>
      </c>
      <c r="L5" s="482"/>
      <c r="M5" s="475"/>
      <c r="N5" s="104"/>
      <c r="O5" s="131"/>
      <c r="P5" s="428"/>
      <c r="Q5" s="424"/>
      <c r="R5" s="528"/>
      <c r="S5" s="536"/>
      <c r="T5" s="536"/>
      <c r="U5" s="835"/>
      <c r="V5" s="939">
        <v>2020</v>
      </c>
      <c r="W5" s="939"/>
      <c r="X5" s="939">
        <v>2021</v>
      </c>
      <c r="Y5" s="939"/>
      <c r="Z5" s="939">
        <v>2022</v>
      </c>
      <c r="AA5" s="939"/>
      <c r="AB5" s="939">
        <v>2023</v>
      </c>
      <c r="AC5" s="939"/>
      <c r="AD5" s="212"/>
      <c r="AE5" s="212"/>
      <c r="AJ5" t="s">
        <v>543</v>
      </c>
    </row>
    <row r="6" spans="1:37" ht="14.25" thickTop="1" thickBot="1" x14ac:dyDescent="0.25">
      <c r="A6" s="929"/>
      <c r="B6" s="622" t="s">
        <v>576</v>
      </c>
      <c r="C6" s="947"/>
      <c r="D6" s="935"/>
      <c r="E6" s="623"/>
      <c r="F6" s="623"/>
      <c r="G6" s="623"/>
      <c r="H6" s="935"/>
      <c r="I6" s="799"/>
      <c r="J6" s="799"/>
      <c r="K6" s="949"/>
      <c r="L6" s="482"/>
      <c r="M6" s="475"/>
      <c r="N6" s="104"/>
      <c r="O6" s="131"/>
      <c r="P6" s="428"/>
      <c r="Q6" s="424"/>
      <c r="R6" s="528"/>
      <c r="S6" s="536"/>
      <c r="T6" s="536"/>
      <c r="U6" s="835"/>
      <c r="V6" s="133" t="s">
        <v>12</v>
      </c>
      <c r="W6" s="133" t="s">
        <v>537</v>
      </c>
      <c r="X6" s="104"/>
      <c r="Y6" s="104"/>
      <c r="Z6" s="104"/>
      <c r="AA6" s="104"/>
      <c r="AB6" s="104"/>
      <c r="AC6" s="104"/>
      <c r="AD6" s="1"/>
      <c r="AE6" s="1"/>
      <c r="AJ6" t="s">
        <v>544</v>
      </c>
    </row>
    <row r="7" spans="1:37" ht="12" customHeight="1" thickTop="1" thickBot="1" x14ac:dyDescent="0.25">
      <c r="A7" s="772"/>
      <c r="B7" s="669" t="s">
        <v>115</v>
      </c>
      <c r="C7" s="670">
        <v>108</v>
      </c>
      <c r="D7" s="671">
        <v>98</v>
      </c>
      <c r="E7" s="672"/>
      <c r="F7" s="673"/>
      <c r="G7" s="673"/>
      <c r="H7" s="786"/>
      <c r="I7" s="518"/>
      <c r="J7" s="940" t="s">
        <v>433</v>
      </c>
      <c r="K7" s="942" t="s">
        <v>432</v>
      </c>
      <c r="L7" s="482"/>
      <c r="M7" s="475">
        <v>98</v>
      </c>
      <c r="N7" s="104"/>
      <c r="O7" s="131">
        <v>98</v>
      </c>
      <c r="P7" s="428">
        <v>98</v>
      </c>
      <c r="Q7" s="424"/>
      <c r="R7" s="528"/>
      <c r="S7" s="536"/>
      <c r="T7" s="596">
        <v>98</v>
      </c>
      <c r="U7" s="835" t="s">
        <v>567</v>
      </c>
      <c r="V7" s="104">
        <v>219</v>
      </c>
      <c r="W7" s="591">
        <v>18</v>
      </c>
      <c r="X7" s="104">
        <v>159</v>
      </c>
      <c r="Y7" s="591"/>
      <c r="Z7" s="104"/>
      <c r="AA7" s="104"/>
      <c r="AB7" s="104"/>
      <c r="AC7" s="104"/>
      <c r="AD7" s="1"/>
      <c r="AE7" s="1"/>
      <c r="AJ7" t="s">
        <v>545</v>
      </c>
    </row>
    <row r="8" spans="1:37" ht="12.75" customHeight="1" thickTop="1" thickBot="1" x14ac:dyDescent="0.25">
      <c r="A8" s="772"/>
      <c r="B8" s="674" t="s">
        <v>157</v>
      </c>
      <c r="C8" s="675"/>
      <c r="D8" s="676"/>
      <c r="E8" s="677"/>
      <c r="F8" s="673"/>
      <c r="G8" s="673"/>
      <c r="H8" s="786"/>
      <c r="I8" s="518"/>
      <c r="J8" s="941"/>
      <c r="K8" s="943"/>
      <c r="L8" s="482"/>
      <c r="M8" s="475"/>
      <c r="N8" s="104"/>
      <c r="O8" s="131"/>
      <c r="P8" s="428"/>
      <c r="Q8" s="424"/>
      <c r="R8" s="528"/>
      <c r="S8" s="536"/>
      <c r="T8" s="536"/>
      <c r="U8" s="835"/>
      <c r="V8" s="104">
        <v>57</v>
      </c>
      <c r="W8" s="591">
        <v>18</v>
      </c>
      <c r="X8" s="104"/>
      <c r="Y8" s="598">
        <f>SUM(Y7:Y7)</f>
        <v>0</v>
      </c>
      <c r="Z8" s="944"/>
      <c r="AA8" s="945"/>
      <c r="AC8" s="599">
        <f>SUM(AC6:AC7)</f>
        <v>0</v>
      </c>
      <c r="AD8" s="8"/>
      <c r="AE8" s="8"/>
      <c r="AJ8" t="s">
        <v>546</v>
      </c>
      <c r="AK8" t="s">
        <v>547</v>
      </c>
    </row>
    <row r="9" spans="1:37" ht="10.5" customHeight="1" thickTop="1" thickBot="1" x14ac:dyDescent="0.25">
      <c r="A9" s="929"/>
      <c r="B9" s="678" t="s">
        <v>5</v>
      </c>
      <c r="C9" s="959">
        <v>57</v>
      </c>
      <c r="D9" s="961">
        <v>51</v>
      </c>
      <c r="E9" s="679" t="s">
        <v>36</v>
      </c>
      <c r="F9" s="667">
        <v>50</v>
      </c>
      <c r="G9" s="680">
        <v>2</v>
      </c>
      <c r="H9" s="954"/>
      <c r="I9" s="809"/>
      <c r="J9" s="809"/>
      <c r="K9" s="779"/>
      <c r="L9" s="482"/>
      <c r="M9" s="475">
        <v>51</v>
      </c>
      <c r="N9" s="104"/>
      <c r="O9" s="131">
        <v>51</v>
      </c>
      <c r="P9" s="428">
        <v>51</v>
      </c>
      <c r="Q9" s="424"/>
      <c r="R9" s="528"/>
      <c r="S9" s="536"/>
      <c r="T9" s="536">
        <v>51</v>
      </c>
      <c r="U9" s="835"/>
      <c r="V9" s="104">
        <v>89</v>
      </c>
      <c r="W9" s="591">
        <v>45</v>
      </c>
      <c r="X9" s="939"/>
      <c r="Y9" s="939"/>
      <c r="Z9" s="939">
        <v>2018</v>
      </c>
      <c r="AA9" s="939"/>
      <c r="AB9" s="939">
        <v>2019</v>
      </c>
      <c r="AC9" s="939"/>
      <c r="AD9" s="212"/>
      <c r="AE9" s="212"/>
      <c r="AJ9" t="s">
        <v>555</v>
      </c>
      <c r="AK9" t="s">
        <v>556</v>
      </c>
    </row>
    <row r="10" spans="1:37" ht="14.25" thickTop="1" thickBot="1" x14ac:dyDescent="0.25">
      <c r="A10" s="929"/>
      <c r="B10" s="681" t="s">
        <v>78</v>
      </c>
      <c r="C10" s="960"/>
      <c r="D10" s="958"/>
      <c r="E10" s="682" t="s">
        <v>28</v>
      </c>
      <c r="F10" s="683">
        <v>50</v>
      </c>
      <c r="G10" s="237">
        <v>4</v>
      </c>
      <c r="H10" s="941"/>
      <c r="I10" s="788"/>
      <c r="J10" s="788"/>
      <c r="K10" s="780"/>
      <c r="L10" s="482"/>
      <c r="M10" s="475"/>
      <c r="N10" s="104"/>
      <c r="O10" s="131"/>
      <c r="P10" s="428"/>
      <c r="Q10" s="424"/>
      <c r="R10" s="528"/>
      <c r="S10" s="536"/>
      <c r="T10" s="536"/>
      <c r="U10" s="835"/>
      <c r="V10" s="104"/>
      <c r="W10" s="386"/>
      <c r="X10" s="104"/>
      <c r="Y10" s="104"/>
      <c r="Z10" s="104">
        <v>57</v>
      </c>
      <c r="AA10" s="591">
        <v>94</v>
      </c>
      <c r="AB10" s="104">
        <v>89</v>
      </c>
      <c r="AC10" s="591">
        <v>90</v>
      </c>
      <c r="AD10" s="1"/>
      <c r="AE10" s="1"/>
    </row>
    <row r="11" spans="1:37" ht="14.25" thickTop="1" thickBot="1" x14ac:dyDescent="0.25">
      <c r="A11" s="929"/>
      <c r="B11" s="684" t="s">
        <v>79</v>
      </c>
      <c r="C11" s="954">
        <v>57</v>
      </c>
      <c r="D11" s="957">
        <v>45</v>
      </c>
      <c r="E11" s="667" t="s">
        <v>28</v>
      </c>
      <c r="F11" s="667">
        <v>50</v>
      </c>
      <c r="G11" s="667">
        <v>4</v>
      </c>
      <c r="H11" s="954"/>
      <c r="I11" s="809"/>
      <c r="J11" s="685">
        <v>44228</v>
      </c>
      <c r="K11" s="942" t="s">
        <v>483</v>
      </c>
      <c r="L11" s="482"/>
      <c r="M11" s="475">
        <v>45</v>
      </c>
      <c r="N11" s="104"/>
      <c r="O11" s="131">
        <v>45</v>
      </c>
      <c r="P11" s="428"/>
      <c r="Q11" s="424">
        <v>45</v>
      </c>
      <c r="R11" s="528"/>
      <c r="S11" s="536">
        <v>45</v>
      </c>
      <c r="T11" s="536"/>
      <c r="U11" s="862">
        <v>45</v>
      </c>
      <c r="V11" s="104"/>
      <c r="W11" s="104"/>
      <c r="X11" s="2"/>
      <c r="Y11" s="2"/>
      <c r="Z11" s="104">
        <v>325</v>
      </c>
      <c r="AA11" s="591">
        <v>181.5</v>
      </c>
      <c r="AB11" s="104"/>
      <c r="AC11" s="104"/>
      <c r="AD11" s="1"/>
      <c r="AE11" s="1"/>
      <c r="AG11" s="950" t="s">
        <v>525</v>
      </c>
    </row>
    <row r="12" spans="1:37" ht="14.25" customHeight="1" thickTop="1" thickBot="1" x14ac:dyDescent="0.25">
      <c r="A12" s="929"/>
      <c r="B12" s="686" t="s">
        <v>124</v>
      </c>
      <c r="C12" s="941"/>
      <c r="D12" s="958"/>
      <c r="E12" s="237"/>
      <c r="F12" s="237"/>
      <c r="G12" s="237"/>
      <c r="H12" s="941"/>
      <c r="I12" s="788"/>
      <c r="J12" s="788"/>
      <c r="K12" s="943"/>
      <c r="L12" s="482"/>
      <c r="M12" s="475"/>
      <c r="N12" s="104"/>
      <c r="O12" s="131"/>
      <c r="P12" s="428"/>
      <c r="Q12" s="424"/>
      <c r="R12" s="528"/>
      <c r="S12" s="536"/>
      <c r="T12" s="536"/>
      <c r="U12" s="835"/>
      <c r="V12" s="104"/>
      <c r="W12" s="131"/>
      <c r="X12" s="952">
        <v>2014</v>
      </c>
      <c r="Y12" s="953"/>
      <c r="Z12" s="471">
        <v>108</v>
      </c>
      <c r="AA12" s="591">
        <v>225</v>
      </c>
      <c r="AB12" s="104"/>
      <c r="AC12" s="104"/>
      <c r="AD12" s="1"/>
      <c r="AE12" s="1"/>
      <c r="AG12" s="951"/>
    </row>
    <row r="13" spans="1:37" ht="14.25" thickTop="1" thickBot="1" x14ac:dyDescent="0.25">
      <c r="A13" s="929"/>
      <c r="B13" s="684" t="s">
        <v>161</v>
      </c>
      <c r="C13" s="954">
        <v>108</v>
      </c>
      <c r="D13" s="954">
        <v>68</v>
      </c>
      <c r="E13" s="667" t="s">
        <v>36</v>
      </c>
      <c r="F13" s="667">
        <v>50</v>
      </c>
      <c r="G13" s="667">
        <v>2</v>
      </c>
      <c r="H13" s="954" t="s">
        <v>313</v>
      </c>
      <c r="I13" s="809"/>
      <c r="J13" s="940" t="s">
        <v>449</v>
      </c>
      <c r="K13" s="942" t="s">
        <v>314</v>
      </c>
      <c r="L13" s="482"/>
      <c r="M13" s="475"/>
      <c r="N13" s="104"/>
      <c r="O13" s="131"/>
      <c r="P13" s="428"/>
      <c r="Q13" s="424"/>
      <c r="R13" s="528"/>
      <c r="S13" s="536"/>
      <c r="T13" s="536"/>
      <c r="U13" s="835"/>
      <c r="V13" s="104"/>
      <c r="W13" s="131"/>
      <c r="X13" s="594">
        <v>108</v>
      </c>
      <c r="Y13" s="595">
        <v>98</v>
      </c>
      <c r="Z13" s="471">
        <v>76</v>
      </c>
      <c r="AA13" s="591">
        <v>215</v>
      </c>
      <c r="AB13" s="104"/>
      <c r="AC13" s="104"/>
      <c r="AD13" s="1"/>
      <c r="AE13" s="1"/>
    </row>
    <row r="14" spans="1:37" ht="14.25" thickTop="1" thickBot="1" x14ac:dyDescent="0.25">
      <c r="A14" s="929"/>
      <c r="B14" s="681" t="s">
        <v>160</v>
      </c>
      <c r="C14" s="941"/>
      <c r="D14" s="941"/>
      <c r="E14" s="237" t="s">
        <v>36</v>
      </c>
      <c r="F14" s="237">
        <v>50</v>
      </c>
      <c r="G14" s="237">
        <v>2</v>
      </c>
      <c r="H14" s="941"/>
      <c r="I14" s="788"/>
      <c r="J14" s="955"/>
      <c r="K14" s="956"/>
      <c r="L14" s="482"/>
      <c r="M14" s="475">
        <v>68</v>
      </c>
      <c r="N14" s="104"/>
      <c r="O14" s="131">
        <v>68</v>
      </c>
      <c r="P14" s="428">
        <v>68</v>
      </c>
      <c r="Q14" s="424"/>
      <c r="R14" s="528"/>
      <c r="S14" s="536"/>
      <c r="T14" s="596">
        <v>68</v>
      </c>
      <c r="U14" s="835"/>
      <c r="V14" s="104"/>
      <c r="W14" s="104"/>
      <c r="X14" s="4"/>
      <c r="Y14" s="4"/>
      <c r="Z14" s="104">
        <v>159</v>
      </c>
      <c r="AA14" s="591">
        <v>132</v>
      </c>
      <c r="AB14" s="104"/>
      <c r="AC14" s="104"/>
      <c r="AD14" s="1"/>
      <c r="AE14" s="1"/>
    </row>
    <row r="15" spans="1:37" ht="15" customHeight="1" thickTop="1" thickBot="1" x14ac:dyDescent="0.25">
      <c r="A15" s="929"/>
      <c r="B15" s="588" t="s">
        <v>162</v>
      </c>
      <c r="C15" s="954">
        <v>108</v>
      </c>
      <c r="D15" s="954">
        <v>90</v>
      </c>
      <c r="E15" s="667" t="s">
        <v>80</v>
      </c>
      <c r="F15" s="667">
        <v>150</v>
      </c>
      <c r="G15" s="667">
        <v>2</v>
      </c>
      <c r="H15" s="954">
        <v>2013</v>
      </c>
      <c r="I15" s="809"/>
      <c r="J15" s="586" t="s">
        <v>524</v>
      </c>
      <c r="K15" s="754" t="s">
        <v>525</v>
      </c>
      <c r="L15" s="593"/>
      <c r="M15" s="476"/>
      <c r="N15" s="104"/>
      <c r="O15" s="131"/>
      <c r="P15" s="428"/>
      <c r="Q15" s="424"/>
      <c r="R15" s="528"/>
      <c r="S15" s="536"/>
      <c r="T15" s="536"/>
      <c r="U15" s="835"/>
      <c r="V15" s="104"/>
      <c r="W15" s="104"/>
      <c r="X15" s="104"/>
      <c r="Y15" s="104"/>
      <c r="Z15" s="104">
        <v>89</v>
      </c>
      <c r="AA15" s="591">
        <v>318</v>
      </c>
      <c r="AB15" s="104"/>
      <c r="AC15" s="104"/>
      <c r="AD15" s="1"/>
      <c r="AE15" s="1"/>
    </row>
    <row r="16" spans="1:37" ht="20.25" customHeight="1" thickTop="1" thickBot="1" x14ac:dyDescent="0.25">
      <c r="A16" s="929"/>
      <c r="B16" s="589" t="s">
        <v>163</v>
      </c>
      <c r="C16" s="941"/>
      <c r="D16" s="941"/>
      <c r="E16" s="237" t="s">
        <v>36</v>
      </c>
      <c r="F16" s="237">
        <v>50</v>
      </c>
      <c r="G16" s="237">
        <v>2</v>
      </c>
      <c r="H16" s="941"/>
      <c r="I16" s="788"/>
      <c r="J16" s="586" t="s">
        <v>552</v>
      </c>
      <c r="K16" s="754" t="s">
        <v>553</v>
      </c>
      <c r="L16" s="593"/>
      <c r="M16" s="475">
        <v>90</v>
      </c>
      <c r="N16" s="104"/>
      <c r="O16" s="131">
        <v>90</v>
      </c>
      <c r="P16" s="428">
        <v>90</v>
      </c>
      <c r="Q16" s="424"/>
      <c r="R16" s="528"/>
      <c r="S16" s="536"/>
      <c r="T16" s="596">
        <v>90</v>
      </c>
      <c r="U16" s="835"/>
      <c r="V16" s="104"/>
      <c r="W16" s="104"/>
      <c r="X16" s="104"/>
      <c r="Y16" s="104"/>
      <c r="Z16" s="104">
        <v>219</v>
      </c>
      <c r="AA16" s="591">
        <v>169</v>
      </c>
      <c r="AB16" s="104"/>
      <c r="AC16" s="104"/>
      <c r="AD16" s="1"/>
      <c r="AE16" s="1"/>
    </row>
    <row r="17" spans="1:34" ht="10.5" customHeight="1" thickTop="1" thickBot="1" x14ac:dyDescent="0.25">
      <c r="A17" s="929"/>
      <c r="B17" s="626" t="s">
        <v>164</v>
      </c>
      <c r="C17" s="946">
        <v>57</v>
      </c>
      <c r="D17" s="936"/>
      <c r="E17" s="621" t="s">
        <v>36</v>
      </c>
      <c r="F17" s="621">
        <v>50</v>
      </c>
      <c r="G17" s="621">
        <v>2</v>
      </c>
      <c r="H17" s="936"/>
      <c r="I17" s="796"/>
      <c r="J17" s="797"/>
      <c r="K17" s="976" t="s">
        <v>513</v>
      </c>
      <c r="L17" s="482"/>
      <c r="M17" s="475"/>
      <c r="N17" s="104"/>
      <c r="O17" s="131"/>
      <c r="P17" s="428"/>
      <c r="Q17" s="424"/>
      <c r="R17" s="528"/>
      <c r="S17" s="536"/>
      <c r="T17" s="536"/>
      <c r="U17" s="127"/>
      <c r="W17" s="600">
        <f>SUM(W7:W15)</f>
        <v>81</v>
      </c>
      <c r="Y17" s="600">
        <f>SUM(Y13:Y16)</f>
        <v>98</v>
      </c>
      <c r="AA17" s="599">
        <f>SUM(AA10:AA16)</f>
        <v>1334.5</v>
      </c>
      <c r="AC17" s="599">
        <f>SUM(AC10:AC16)</f>
        <v>90</v>
      </c>
      <c r="AD17" s="8"/>
      <c r="AE17" s="8"/>
    </row>
    <row r="18" spans="1:34" ht="10.5" customHeight="1" thickTop="1" thickBot="1" x14ac:dyDescent="0.25">
      <c r="A18" s="929"/>
      <c r="B18" s="627" t="s">
        <v>577</v>
      </c>
      <c r="C18" s="947"/>
      <c r="D18" s="935"/>
      <c r="E18" s="619"/>
      <c r="F18" s="619"/>
      <c r="G18" s="619"/>
      <c r="H18" s="935"/>
      <c r="I18" s="799"/>
      <c r="J18" s="799"/>
      <c r="K18" s="975"/>
      <c r="L18" s="482"/>
      <c r="M18" s="475"/>
      <c r="N18" s="104"/>
      <c r="O18" s="131"/>
      <c r="P18" s="428"/>
      <c r="Q18" s="424"/>
      <c r="R18" s="528"/>
      <c r="S18" s="536"/>
      <c r="T18" s="536"/>
      <c r="U18" s="127"/>
      <c r="W18" s="977" t="s">
        <v>12</v>
      </c>
      <c r="X18" s="979" t="s">
        <v>541</v>
      </c>
      <c r="Y18" s="962" t="s">
        <v>572</v>
      </c>
      <c r="Z18" s="963"/>
      <c r="AA18" s="963"/>
      <c r="AB18" s="963"/>
      <c r="AC18" s="963"/>
      <c r="AD18" s="964"/>
      <c r="AE18" s="965"/>
      <c r="AF18" s="966" t="s">
        <v>540</v>
      </c>
      <c r="AG18" s="150"/>
    </row>
    <row r="19" spans="1:34" ht="15" customHeight="1" thickTop="1" thickBot="1" x14ac:dyDescent="0.25">
      <c r="A19" s="929"/>
      <c r="B19" s="687" t="s">
        <v>165</v>
      </c>
      <c r="C19" s="968">
        <v>108</v>
      </c>
      <c r="D19" s="954">
        <v>8</v>
      </c>
      <c r="E19" s="667" t="s">
        <v>36</v>
      </c>
      <c r="F19" s="667">
        <v>50</v>
      </c>
      <c r="G19" s="667">
        <v>2</v>
      </c>
      <c r="H19" s="954">
        <v>2014</v>
      </c>
      <c r="I19" s="809"/>
      <c r="J19" s="954" t="s">
        <v>524</v>
      </c>
      <c r="K19" s="972" t="s">
        <v>526</v>
      </c>
      <c r="L19" s="482"/>
      <c r="M19" s="475"/>
      <c r="N19" s="104"/>
      <c r="O19" s="131"/>
      <c r="P19" s="428"/>
      <c r="Q19" s="424"/>
      <c r="R19" s="528"/>
      <c r="S19" s="536"/>
      <c r="T19" s="536"/>
      <c r="U19" s="127"/>
      <c r="W19" s="978"/>
      <c r="X19" s="980"/>
      <c r="Y19" s="603">
        <v>2018</v>
      </c>
      <c r="Z19" s="603">
        <v>2019</v>
      </c>
      <c r="AA19" s="603">
        <v>2020</v>
      </c>
      <c r="AB19" s="603">
        <v>2021</v>
      </c>
      <c r="AC19" s="603">
        <v>2022</v>
      </c>
      <c r="AD19" s="603">
        <v>2023</v>
      </c>
      <c r="AE19" s="603">
        <v>2014</v>
      </c>
      <c r="AF19" s="967"/>
      <c r="AG19" s="150"/>
    </row>
    <row r="20" spans="1:34" ht="14.25" hidden="1" customHeight="1" thickTop="1" thickBot="1" x14ac:dyDescent="0.25">
      <c r="A20" s="929"/>
      <c r="B20" s="589" t="s">
        <v>166</v>
      </c>
      <c r="C20" s="969"/>
      <c r="D20" s="941"/>
      <c r="E20" s="237" t="s">
        <v>28</v>
      </c>
      <c r="F20" s="237">
        <v>50</v>
      </c>
      <c r="G20" s="237">
        <v>2</v>
      </c>
      <c r="H20" s="941"/>
      <c r="I20" s="788"/>
      <c r="J20" s="970"/>
      <c r="K20" s="973"/>
      <c r="L20" s="482"/>
      <c r="M20" s="475">
        <v>8</v>
      </c>
      <c r="N20" s="104"/>
      <c r="O20" s="131">
        <v>8</v>
      </c>
      <c r="P20" s="428">
        <v>8</v>
      </c>
      <c r="Q20" s="424"/>
      <c r="R20" s="528"/>
      <c r="S20" s="536"/>
      <c r="T20" s="596">
        <v>8</v>
      </c>
      <c r="U20" s="127"/>
      <c r="W20" s="820">
        <v>32</v>
      </c>
      <c r="X20" s="603">
        <v>10</v>
      </c>
      <c r="Y20" s="584"/>
      <c r="Z20" s="584"/>
      <c r="AA20" s="584"/>
      <c r="AB20" s="584"/>
      <c r="AC20" s="584"/>
      <c r="AD20" s="584"/>
      <c r="AE20" s="584"/>
      <c r="AF20" s="607">
        <f>SUM(X20-Y20-Z20)</f>
        <v>10</v>
      </c>
      <c r="AG20" s="150"/>
    </row>
    <row r="21" spans="1:34" ht="7.5" customHeight="1" thickTop="1" thickBot="1" x14ac:dyDescent="0.25">
      <c r="A21" s="774"/>
      <c r="B21" s="588"/>
      <c r="C21" s="518"/>
      <c r="D21" s="786"/>
      <c r="E21" s="516"/>
      <c r="F21" s="516"/>
      <c r="G21" s="516"/>
      <c r="H21" s="786"/>
      <c r="I21" s="518"/>
      <c r="J21" s="971"/>
      <c r="K21" s="688" t="s">
        <v>554</v>
      </c>
      <c r="L21" s="482"/>
      <c r="M21" s="475"/>
      <c r="N21" s="104"/>
      <c r="O21" s="131"/>
      <c r="P21" s="428"/>
      <c r="Q21" s="424"/>
      <c r="R21" s="528"/>
      <c r="S21" s="536"/>
      <c r="T21" s="536"/>
      <c r="U21" s="127"/>
      <c r="W21" s="820"/>
      <c r="X21" s="603"/>
      <c r="Y21" s="584"/>
      <c r="Z21" s="584"/>
      <c r="AA21" s="584"/>
      <c r="AB21" s="584"/>
      <c r="AC21" s="584"/>
      <c r="AD21" s="584"/>
      <c r="AE21" s="584"/>
      <c r="AF21" s="607"/>
      <c r="AG21" s="150"/>
    </row>
    <row r="22" spans="1:34" ht="14.25" thickTop="1" thickBot="1" x14ac:dyDescent="0.25">
      <c r="A22" s="929"/>
      <c r="B22" s="620" t="s">
        <v>167</v>
      </c>
      <c r="C22" s="946">
        <v>108</v>
      </c>
      <c r="D22" s="936"/>
      <c r="E22" s="621" t="s">
        <v>28</v>
      </c>
      <c r="F22" s="621">
        <v>50</v>
      </c>
      <c r="G22" s="621">
        <v>2</v>
      </c>
      <c r="H22" s="936">
        <v>2014</v>
      </c>
      <c r="I22" s="796"/>
      <c r="J22" s="796"/>
      <c r="K22" s="974" t="s">
        <v>485</v>
      </c>
      <c r="L22" s="482"/>
      <c r="M22" s="475"/>
      <c r="N22" s="104"/>
      <c r="O22" s="131"/>
      <c r="P22" s="428"/>
      <c r="Q22" s="424"/>
      <c r="R22" s="528"/>
      <c r="S22" s="536"/>
      <c r="T22" s="536"/>
      <c r="U22" s="127"/>
      <c r="W22" s="820" t="s">
        <v>388</v>
      </c>
      <c r="X22" s="603">
        <v>169</v>
      </c>
      <c r="Y22" s="584"/>
      <c r="Z22" s="584"/>
      <c r="AA22" s="584"/>
      <c r="AB22" s="584"/>
      <c r="AC22" s="584"/>
      <c r="AD22" s="584"/>
      <c r="AE22" s="584"/>
      <c r="AF22" s="607">
        <f>SUM(X22-Y22)</f>
        <v>169</v>
      </c>
      <c r="AG22" s="150"/>
    </row>
    <row r="23" spans="1:34" ht="14.25" thickTop="1" thickBot="1" x14ac:dyDescent="0.25">
      <c r="A23" s="929"/>
      <c r="B23" s="628" t="s">
        <v>168</v>
      </c>
      <c r="C23" s="947"/>
      <c r="D23" s="935"/>
      <c r="E23" s="619" t="s">
        <v>28</v>
      </c>
      <c r="F23" s="619">
        <v>80</v>
      </c>
      <c r="G23" s="619">
        <v>2</v>
      </c>
      <c r="H23" s="935"/>
      <c r="I23" s="799"/>
      <c r="J23" s="799"/>
      <c r="K23" s="975"/>
      <c r="L23" s="482"/>
      <c r="M23" s="475"/>
      <c r="N23" s="104"/>
      <c r="O23" s="131"/>
      <c r="P23" s="428"/>
      <c r="Q23" s="424"/>
      <c r="R23" s="528"/>
      <c r="S23" s="536"/>
      <c r="T23" s="536"/>
      <c r="U23" s="127"/>
      <c r="W23" s="820">
        <v>57</v>
      </c>
      <c r="X23" s="603">
        <v>674</v>
      </c>
      <c r="Y23" s="584">
        <f>SUM(AA10)</f>
        <v>94</v>
      </c>
      <c r="Z23" s="584"/>
      <c r="AA23" s="584">
        <v>18</v>
      </c>
      <c r="AB23" s="584"/>
      <c r="AC23" s="584"/>
      <c r="AD23" s="584"/>
      <c r="AE23" s="584"/>
      <c r="AF23" s="607">
        <f>SUM(X23-Y23-AA23-AB23)</f>
        <v>562</v>
      </c>
      <c r="AG23" s="150"/>
    </row>
    <row r="24" spans="1:34" ht="14.25" thickTop="1" thickBot="1" x14ac:dyDescent="0.25">
      <c r="A24" s="929"/>
      <c r="B24" s="687" t="s">
        <v>169</v>
      </c>
      <c r="C24" s="954">
        <v>57</v>
      </c>
      <c r="D24" s="954">
        <v>69</v>
      </c>
      <c r="E24" s="667" t="s">
        <v>28</v>
      </c>
      <c r="F24" s="667">
        <v>50</v>
      </c>
      <c r="G24" s="667">
        <v>2</v>
      </c>
      <c r="H24" s="954"/>
      <c r="I24" s="809"/>
      <c r="J24" s="689" t="s">
        <v>480</v>
      </c>
      <c r="K24" s="942" t="s">
        <v>482</v>
      </c>
      <c r="L24" s="482"/>
      <c r="M24" s="475"/>
      <c r="N24" s="104"/>
      <c r="O24" s="131"/>
      <c r="P24" s="428"/>
      <c r="Q24" s="424"/>
      <c r="R24" s="528"/>
      <c r="S24" s="536"/>
      <c r="T24" s="536"/>
      <c r="U24" s="127"/>
      <c r="W24" s="820">
        <v>76</v>
      </c>
      <c r="X24" s="603">
        <v>332</v>
      </c>
      <c r="Y24" s="584">
        <f>SUM(AA13)</f>
        <v>215</v>
      </c>
      <c r="Z24" s="584"/>
      <c r="AA24" s="584"/>
      <c r="AB24" s="584"/>
      <c r="AC24" s="584"/>
      <c r="AD24" s="584"/>
      <c r="AE24" s="584"/>
      <c r="AF24" s="607">
        <f>SUM(X24-Y24)</f>
        <v>117</v>
      </c>
      <c r="AG24" s="150"/>
    </row>
    <row r="25" spans="1:34" ht="15.75" customHeight="1" thickTop="1" thickBot="1" x14ac:dyDescent="0.25">
      <c r="A25" s="929"/>
      <c r="B25" s="690" t="s">
        <v>170</v>
      </c>
      <c r="C25" s="941"/>
      <c r="D25" s="941"/>
      <c r="E25" s="201"/>
      <c r="F25" s="237"/>
      <c r="G25" s="237"/>
      <c r="H25" s="941"/>
      <c r="I25" s="788"/>
      <c r="J25" s="691"/>
      <c r="K25" s="943"/>
      <c r="L25" s="482"/>
      <c r="M25" s="475">
        <v>69</v>
      </c>
      <c r="N25" s="104"/>
      <c r="O25" s="131">
        <v>69</v>
      </c>
      <c r="P25" s="428"/>
      <c r="Q25" s="424">
        <v>69</v>
      </c>
      <c r="R25" s="528"/>
      <c r="S25" s="536">
        <v>69</v>
      </c>
      <c r="T25" s="536"/>
      <c r="U25" s="511">
        <v>80.3</v>
      </c>
      <c r="W25" s="820">
        <v>89</v>
      </c>
      <c r="X25" s="603">
        <v>799</v>
      </c>
      <c r="Y25" s="584">
        <f>SUM(AA15)</f>
        <v>318</v>
      </c>
      <c r="Z25" s="584">
        <f>SUM(AC10)</f>
        <v>90</v>
      </c>
      <c r="AA25" s="584">
        <v>45</v>
      </c>
      <c r="AB25" s="584"/>
      <c r="AC25" s="584"/>
      <c r="AD25" s="584"/>
      <c r="AE25" s="584"/>
      <c r="AF25" s="607">
        <f>SUM(X25-Y25-Z25-AA25)</f>
        <v>346</v>
      </c>
      <c r="AG25" s="150"/>
    </row>
    <row r="26" spans="1:34" ht="14.25" thickTop="1" thickBot="1" x14ac:dyDescent="0.25">
      <c r="A26" s="929"/>
      <c r="B26" s="626" t="s">
        <v>171</v>
      </c>
      <c r="C26" s="936">
        <v>89</v>
      </c>
      <c r="D26" s="936"/>
      <c r="E26" s="629" t="s">
        <v>28</v>
      </c>
      <c r="F26" s="621">
        <v>80</v>
      </c>
      <c r="G26" s="621">
        <v>2</v>
      </c>
      <c r="H26" s="936"/>
      <c r="I26" s="796"/>
      <c r="J26" s="796"/>
      <c r="K26" s="981" t="s">
        <v>405</v>
      </c>
      <c r="L26" s="482"/>
      <c r="M26" s="475"/>
      <c r="N26" s="104"/>
      <c r="O26" s="131"/>
      <c r="P26" s="428"/>
      <c r="Q26" s="424"/>
      <c r="R26" s="528"/>
      <c r="S26" s="536"/>
      <c r="T26" s="536"/>
      <c r="U26" s="127"/>
      <c r="W26" s="820">
        <v>108</v>
      </c>
      <c r="X26" s="603">
        <v>1230.4000000000001</v>
      </c>
      <c r="Y26" s="584">
        <f>SUM(AA12)</f>
        <v>225</v>
      </c>
      <c r="Z26" s="584"/>
      <c r="AA26" s="584" t="e">
        <f>SUM(#REF!)</f>
        <v>#REF!</v>
      </c>
      <c r="AB26" s="584"/>
      <c r="AC26" s="584"/>
      <c r="AD26" s="584"/>
      <c r="AE26" s="584">
        <v>98</v>
      </c>
      <c r="AF26" s="607" t="e">
        <f>SUM(X26-Y26-AA26-AE26)</f>
        <v>#REF!</v>
      </c>
      <c r="AG26" s="150"/>
    </row>
    <row r="27" spans="1:34" ht="8.25" customHeight="1" thickTop="1" thickBot="1" x14ac:dyDescent="0.25">
      <c r="A27" s="929"/>
      <c r="B27" s="630" t="s">
        <v>578</v>
      </c>
      <c r="C27" s="935"/>
      <c r="D27" s="935"/>
      <c r="E27" s="631"/>
      <c r="F27" s="619"/>
      <c r="G27" s="619"/>
      <c r="H27" s="935"/>
      <c r="I27" s="799"/>
      <c r="J27" s="799"/>
      <c r="K27" s="938"/>
      <c r="L27" s="482"/>
      <c r="M27" s="475"/>
      <c r="N27" s="104"/>
      <c r="O27" s="131"/>
      <c r="P27" s="428"/>
      <c r="Q27" s="424"/>
      <c r="R27" s="528"/>
      <c r="S27" s="536"/>
      <c r="T27" s="536"/>
      <c r="U27" s="127"/>
      <c r="W27" s="820">
        <v>133</v>
      </c>
      <c r="X27" s="603">
        <v>188</v>
      </c>
      <c r="Y27" s="584"/>
      <c r="Z27" s="584"/>
      <c r="AA27" s="584"/>
      <c r="AB27" s="584"/>
      <c r="AC27" s="584"/>
      <c r="AD27" s="584"/>
      <c r="AE27" s="584"/>
      <c r="AF27" s="607">
        <f>SUM(X27-Y27)</f>
        <v>188</v>
      </c>
      <c r="AG27" s="150"/>
    </row>
    <row r="28" spans="1:34" ht="14.25" thickTop="1" thickBot="1" x14ac:dyDescent="0.25">
      <c r="A28" s="929"/>
      <c r="B28" s="620" t="s">
        <v>172</v>
      </c>
      <c r="C28" s="946">
        <v>159</v>
      </c>
      <c r="D28" s="936"/>
      <c r="E28" s="621" t="s">
        <v>28</v>
      </c>
      <c r="F28" s="621">
        <v>80</v>
      </c>
      <c r="G28" s="621">
        <v>2</v>
      </c>
      <c r="H28" s="936">
        <v>2014</v>
      </c>
      <c r="I28" s="796"/>
      <c r="J28" s="796"/>
      <c r="K28" s="948" t="s">
        <v>527</v>
      </c>
      <c r="L28" s="482"/>
      <c r="M28" s="475"/>
      <c r="N28" s="104"/>
      <c r="O28" s="131"/>
      <c r="P28" s="428"/>
      <c r="Q28" s="424"/>
      <c r="R28" s="528"/>
      <c r="S28" s="536"/>
      <c r="T28" s="536"/>
      <c r="U28" s="127"/>
      <c r="W28" s="820">
        <v>159</v>
      </c>
      <c r="X28" s="603">
        <v>803</v>
      </c>
      <c r="Y28" s="584">
        <f>SUM(AA14)</f>
        <v>132</v>
      </c>
      <c r="Z28" s="584"/>
      <c r="AA28" s="584"/>
      <c r="AB28" s="584"/>
      <c r="AC28" s="584"/>
      <c r="AD28" s="584"/>
      <c r="AE28" s="584"/>
      <c r="AF28" s="607">
        <f>SUM(X28-Y28-AB28)</f>
        <v>671</v>
      </c>
      <c r="AG28" s="150"/>
    </row>
    <row r="29" spans="1:34" ht="9.75" customHeight="1" thickTop="1" thickBot="1" x14ac:dyDescent="0.25">
      <c r="A29" s="929"/>
      <c r="B29" s="628" t="s">
        <v>173</v>
      </c>
      <c r="C29" s="947"/>
      <c r="D29" s="935"/>
      <c r="E29" s="619" t="s">
        <v>28</v>
      </c>
      <c r="F29" s="619">
        <v>80</v>
      </c>
      <c r="G29" s="619">
        <v>2</v>
      </c>
      <c r="H29" s="935"/>
      <c r="I29" s="799"/>
      <c r="J29" s="799"/>
      <c r="K29" s="949"/>
      <c r="L29" s="482"/>
      <c r="M29" s="475"/>
      <c r="N29" s="104"/>
      <c r="O29" s="131"/>
      <c r="P29" s="428"/>
      <c r="Q29" s="424"/>
      <c r="R29" s="528"/>
      <c r="S29" s="536"/>
      <c r="T29" s="536"/>
      <c r="U29" s="127"/>
      <c r="W29" s="820">
        <v>219</v>
      </c>
      <c r="X29" s="603">
        <v>350</v>
      </c>
      <c r="Y29" s="584">
        <f>SUM(AA16)</f>
        <v>169</v>
      </c>
      <c r="Z29" s="584"/>
      <c r="AA29" s="584">
        <v>18</v>
      </c>
      <c r="AB29" s="584"/>
      <c r="AC29" s="584"/>
      <c r="AD29" s="584"/>
      <c r="AE29" s="584"/>
      <c r="AF29" s="607">
        <f>SUM(X29-Y29-AA29)</f>
        <v>163</v>
      </c>
      <c r="AG29" s="150"/>
    </row>
    <row r="30" spans="1:34" ht="14.25" thickTop="1" thickBot="1" x14ac:dyDescent="0.25">
      <c r="A30" s="929"/>
      <c r="B30" s="620" t="s">
        <v>174</v>
      </c>
      <c r="C30" s="936">
        <v>89</v>
      </c>
      <c r="D30" s="936"/>
      <c r="E30" s="629" t="s">
        <v>28</v>
      </c>
      <c r="F30" s="621">
        <v>80</v>
      </c>
      <c r="G30" s="621">
        <v>2</v>
      </c>
      <c r="H30" s="936"/>
      <c r="I30" s="796"/>
      <c r="J30" s="796"/>
      <c r="K30" s="981" t="s">
        <v>405</v>
      </c>
      <c r="L30" s="482"/>
      <c r="M30" s="475"/>
      <c r="N30" s="104"/>
      <c r="O30" s="131"/>
      <c r="P30" s="428"/>
      <c r="Q30" s="424"/>
      <c r="R30" s="528"/>
      <c r="S30" s="536"/>
      <c r="T30" s="536"/>
      <c r="U30" s="127"/>
      <c r="W30" s="820">
        <v>325</v>
      </c>
      <c r="X30" s="603">
        <v>1027.5</v>
      </c>
      <c r="Y30" s="584">
        <f>SUM(AA11)</f>
        <v>181.5</v>
      </c>
      <c r="Z30" s="584"/>
      <c r="AA30" s="584">
        <v>16</v>
      </c>
      <c r="AB30" s="584">
        <v>90</v>
      </c>
      <c r="AC30" s="584"/>
      <c r="AD30" s="584">
        <v>13</v>
      </c>
      <c r="AE30" s="584"/>
      <c r="AF30" s="607">
        <f>SUM(X30-Y30-AA30-AB30-AD30)</f>
        <v>727</v>
      </c>
      <c r="AG30" s="150"/>
    </row>
    <row r="31" spans="1:34" ht="4.5" customHeight="1" thickTop="1" thickBot="1" x14ac:dyDescent="0.25">
      <c r="A31" s="929"/>
      <c r="B31" s="630" t="s">
        <v>579</v>
      </c>
      <c r="C31" s="935"/>
      <c r="D31" s="935"/>
      <c r="E31" s="631"/>
      <c r="F31" s="619"/>
      <c r="G31" s="619"/>
      <c r="H31" s="935"/>
      <c r="I31" s="799"/>
      <c r="J31" s="799"/>
      <c r="K31" s="938"/>
      <c r="L31" s="482"/>
      <c r="M31" s="475"/>
      <c r="N31" s="104"/>
      <c r="O31" s="131"/>
      <c r="P31" s="428"/>
      <c r="Q31" s="424"/>
      <c r="R31" s="528"/>
      <c r="S31" s="536"/>
      <c r="T31" s="536"/>
      <c r="U31" s="127"/>
      <c r="W31" s="608" t="s">
        <v>125</v>
      </c>
      <c r="X31" s="609">
        <f t="shared" ref="X31:AD31" si="0">SUM(X20:X30)</f>
        <v>5582.9</v>
      </c>
      <c r="Y31" s="609">
        <f>SUM(Y20:Y30)</f>
        <v>1334.5</v>
      </c>
      <c r="Z31" s="609">
        <f t="shared" si="0"/>
        <v>90</v>
      </c>
      <c r="AA31" s="609" t="e">
        <f>SUM(AA20:AA30)</f>
        <v>#REF!</v>
      </c>
      <c r="AB31" s="609">
        <f t="shared" si="0"/>
        <v>90</v>
      </c>
      <c r="AC31" s="609">
        <f t="shared" si="0"/>
        <v>0</v>
      </c>
      <c r="AD31" s="609">
        <f t="shared" si="0"/>
        <v>13</v>
      </c>
      <c r="AE31" s="609">
        <f>SUM(AE20:AE30)</f>
        <v>98</v>
      </c>
      <c r="AF31" s="610" t="e">
        <f>SUM(AF20:AF30)</f>
        <v>#REF!</v>
      </c>
      <c r="AG31" s="150"/>
      <c r="AH31" s="592"/>
    </row>
    <row r="32" spans="1:34" ht="9.75" customHeight="1" thickTop="1" thickBot="1" x14ac:dyDescent="0.25">
      <c r="B32" s="620" t="s">
        <v>174</v>
      </c>
      <c r="C32" s="946">
        <v>159</v>
      </c>
      <c r="D32" s="936"/>
      <c r="E32" s="621" t="s">
        <v>28</v>
      </c>
      <c r="F32" s="621">
        <v>80</v>
      </c>
      <c r="G32" s="621">
        <v>2</v>
      </c>
      <c r="H32" s="936"/>
      <c r="I32" s="796"/>
      <c r="J32" s="796"/>
      <c r="K32" s="948" t="s">
        <v>486</v>
      </c>
      <c r="L32" s="482"/>
      <c r="M32" s="475"/>
      <c r="N32" s="104"/>
      <c r="O32" s="131"/>
      <c r="P32" s="428"/>
      <c r="Q32" s="424"/>
      <c r="R32" s="528"/>
      <c r="S32" s="536"/>
      <c r="T32" s="536"/>
      <c r="U32" s="127"/>
      <c r="W32" s="150"/>
      <c r="X32" s="150"/>
      <c r="Y32" s="150"/>
      <c r="Z32" s="150"/>
      <c r="AA32" s="278" t="s">
        <v>538</v>
      </c>
      <c r="AB32" s="150"/>
      <c r="AC32" s="604" t="e">
        <f>SUM(Y31:AE31)</f>
        <v>#REF!</v>
      </c>
      <c r="AD32" s="604"/>
      <c r="AE32" s="604"/>
      <c r="AF32" s="150" t="e">
        <f>SUM(Y31:AE31)</f>
        <v>#REF!</v>
      </c>
      <c r="AG32" s="150"/>
    </row>
    <row r="33" spans="1:33" ht="11.25" customHeight="1" thickTop="1" thickBot="1" x14ac:dyDescent="0.25">
      <c r="B33" s="626" t="s">
        <v>175</v>
      </c>
      <c r="C33" s="990"/>
      <c r="D33" s="934"/>
      <c r="E33" s="623" t="s">
        <v>28</v>
      </c>
      <c r="F33" s="623">
        <v>50</v>
      </c>
      <c r="G33" s="632">
        <v>2</v>
      </c>
      <c r="H33" s="934"/>
      <c r="I33" s="797"/>
      <c r="J33" s="797"/>
      <c r="K33" s="991"/>
      <c r="L33" s="482"/>
      <c r="M33" s="475"/>
      <c r="N33" s="104"/>
      <c r="O33" s="131"/>
      <c r="P33" s="428"/>
      <c r="Q33" s="424"/>
      <c r="R33" s="528"/>
      <c r="S33" s="536"/>
      <c r="T33" s="536"/>
      <c r="U33" s="127"/>
      <c r="W33" s="150"/>
      <c r="X33" s="150"/>
      <c r="Y33" s="150"/>
      <c r="Z33" s="150"/>
      <c r="AA33" s="150" t="s">
        <v>557</v>
      </c>
      <c r="AB33" s="150"/>
      <c r="AC33" s="150"/>
      <c r="AD33" s="150"/>
      <c r="AE33" s="150"/>
      <c r="AF33" s="150"/>
      <c r="AG33" s="150"/>
    </row>
    <row r="34" spans="1:33" ht="5.25" customHeight="1" thickTop="1" thickBot="1" x14ac:dyDescent="0.25">
      <c r="B34" s="626"/>
      <c r="C34" s="934"/>
      <c r="D34" s="934"/>
      <c r="E34" s="623"/>
      <c r="F34" s="623">
        <v>80</v>
      </c>
      <c r="G34" s="623">
        <v>2</v>
      </c>
      <c r="H34" s="934"/>
      <c r="I34" s="797"/>
      <c r="J34" s="797"/>
      <c r="K34" s="992"/>
      <c r="L34" s="482"/>
      <c r="M34" s="475"/>
      <c r="N34" s="104"/>
      <c r="O34" s="131"/>
      <c r="P34" s="428"/>
      <c r="Q34" s="424"/>
      <c r="R34" s="528"/>
      <c r="S34" s="536"/>
      <c r="T34" s="536"/>
      <c r="U34" s="127"/>
      <c r="W34" s="150"/>
      <c r="X34" s="150"/>
      <c r="Y34" s="150"/>
      <c r="Z34" s="150"/>
      <c r="AA34" s="150"/>
      <c r="AB34" s="150"/>
      <c r="AC34" s="150"/>
      <c r="AD34" s="150"/>
      <c r="AE34" s="150"/>
      <c r="AF34" s="150"/>
      <c r="AG34" s="150"/>
    </row>
    <row r="35" spans="1:33" ht="19.5" customHeight="1" thickTop="1" thickBot="1" x14ac:dyDescent="0.25">
      <c r="A35" s="150"/>
      <c r="B35" s="633" t="s">
        <v>137</v>
      </c>
      <c r="C35" s="634">
        <v>108</v>
      </c>
      <c r="D35" s="634"/>
      <c r="E35" s="633"/>
      <c r="F35" s="633"/>
      <c r="G35" s="633"/>
      <c r="H35" s="634"/>
      <c r="I35" s="635"/>
      <c r="J35" s="635"/>
      <c r="K35" s="755" t="s">
        <v>510</v>
      </c>
      <c r="L35" s="482"/>
      <c r="M35" s="475"/>
      <c r="N35" s="104"/>
      <c r="O35" s="131"/>
      <c r="P35" s="428"/>
      <c r="Q35" s="424"/>
      <c r="R35" s="528"/>
      <c r="S35" s="536"/>
      <c r="T35" s="536"/>
      <c r="U35" s="127"/>
      <c r="W35" s="150"/>
      <c r="X35" s="150"/>
      <c r="Y35" s="150"/>
      <c r="Z35" s="150"/>
      <c r="AA35" s="982" t="s">
        <v>569</v>
      </c>
      <c r="AB35" s="983"/>
      <c r="AC35" s="983"/>
      <c r="AD35" s="983"/>
      <c r="AE35" s="983"/>
      <c r="AF35" s="983"/>
      <c r="AG35" s="150"/>
    </row>
    <row r="36" spans="1:33" ht="14.25" thickTop="1" thickBot="1" x14ac:dyDescent="0.25">
      <c r="A36" s="150"/>
      <c r="B36" s="633"/>
      <c r="C36" s="634"/>
      <c r="D36" s="634"/>
      <c r="E36" s="633"/>
      <c r="F36" s="633"/>
      <c r="G36" s="633"/>
      <c r="H36" s="634"/>
      <c r="I36" s="635"/>
      <c r="J36" s="635"/>
      <c r="K36" s="756"/>
      <c r="L36" s="482"/>
      <c r="M36" s="475"/>
      <c r="N36" s="104"/>
      <c r="O36" s="131"/>
      <c r="P36" s="428"/>
      <c r="Q36" s="424"/>
      <c r="R36" s="528"/>
      <c r="S36" s="536"/>
      <c r="T36" s="536"/>
      <c r="U36" s="127"/>
      <c r="W36" s="150"/>
      <c r="X36" s="150"/>
      <c r="Y36" s="150"/>
      <c r="Z36" s="150"/>
      <c r="AA36" s="278"/>
      <c r="AB36" s="278"/>
      <c r="AC36" s="278"/>
      <c r="AD36" s="278"/>
      <c r="AE36" s="278"/>
      <c r="AF36" s="278"/>
      <c r="AG36" s="150"/>
    </row>
    <row r="37" spans="1:33" ht="10.5" customHeight="1" thickTop="1" thickBot="1" x14ac:dyDescent="0.25">
      <c r="A37" s="150"/>
      <c r="B37" s="633" t="s">
        <v>138</v>
      </c>
      <c r="C37" s="634">
        <v>57</v>
      </c>
      <c r="D37" s="634"/>
      <c r="E37" s="633"/>
      <c r="F37" s="633"/>
      <c r="G37" s="633"/>
      <c r="H37" s="634"/>
      <c r="I37" s="635"/>
      <c r="J37" s="637" t="s">
        <v>484</v>
      </c>
      <c r="K37" s="755" t="s">
        <v>511</v>
      </c>
      <c r="L37" s="482"/>
      <c r="M37" s="477"/>
      <c r="N37" s="104"/>
      <c r="O37" s="131"/>
      <c r="P37" s="428"/>
      <c r="Q37" s="424"/>
      <c r="R37" s="528"/>
      <c r="S37" s="536"/>
      <c r="T37" s="536"/>
      <c r="U37" s="127"/>
      <c r="W37" s="150"/>
      <c r="X37" s="150"/>
      <c r="Y37" s="150"/>
      <c r="Z37" s="150"/>
      <c r="AA37" s="605" t="s">
        <v>539</v>
      </c>
      <c r="AB37" s="150"/>
      <c r="AC37" s="605" t="s">
        <v>570</v>
      </c>
      <c r="AD37" s="278"/>
      <c r="AE37" s="605" t="e">
        <f>SUM(AF31)</f>
        <v>#REF!</v>
      </c>
      <c r="AF37" s="606" t="s">
        <v>571</v>
      </c>
      <c r="AG37" s="150"/>
    </row>
    <row r="38" spans="1:33" ht="14.25" thickTop="1" thickBot="1" x14ac:dyDescent="0.25">
      <c r="B38" s="684" t="s">
        <v>81</v>
      </c>
      <c r="C38" s="954">
        <v>325</v>
      </c>
      <c r="D38" s="785">
        <v>13</v>
      </c>
      <c r="E38" s="201"/>
      <c r="F38" s="237"/>
      <c r="G38" s="238"/>
      <c r="H38" s="512"/>
      <c r="I38" s="788"/>
      <c r="J38" s="788"/>
      <c r="K38" s="692"/>
      <c r="L38" s="482"/>
      <c r="M38" s="475">
        <v>13</v>
      </c>
      <c r="N38" s="104"/>
      <c r="O38" s="131">
        <v>13</v>
      </c>
      <c r="P38" s="428">
        <v>13</v>
      </c>
      <c r="Q38" s="424"/>
      <c r="R38" s="528"/>
      <c r="S38" s="536"/>
      <c r="T38" s="536">
        <v>13</v>
      </c>
      <c r="U38" s="127"/>
      <c r="W38" s="150"/>
      <c r="X38" s="150"/>
      <c r="Y38" s="150"/>
      <c r="Z38" s="150"/>
      <c r="AA38" s="982" t="s">
        <v>573</v>
      </c>
      <c r="AB38" s="983"/>
      <c r="AC38" s="983"/>
      <c r="AD38" s="983"/>
      <c r="AE38" s="983"/>
      <c r="AF38" s="983"/>
      <c r="AG38" s="150"/>
    </row>
    <row r="39" spans="1:33" ht="7.5" customHeight="1" thickTop="1" thickBot="1" x14ac:dyDescent="0.25">
      <c r="B39" s="678" t="s">
        <v>176</v>
      </c>
      <c r="C39" s="941"/>
      <c r="D39" s="693"/>
      <c r="E39" s="201"/>
      <c r="F39" s="237"/>
      <c r="G39" s="238"/>
      <c r="H39" s="512"/>
      <c r="I39" s="788"/>
      <c r="J39" s="788"/>
      <c r="K39" s="514"/>
      <c r="L39" s="482"/>
      <c r="M39" s="475"/>
      <c r="N39" s="104"/>
      <c r="O39" s="131"/>
      <c r="P39" s="428"/>
      <c r="Q39" s="424"/>
      <c r="R39" s="528"/>
      <c r="S39" s="536"/>
      <c r="T39" s="536"/>
      <c r="U39" s="127"/>
    </row>
    <row r="40" spans="1:33" ht="36" customHeight="1" thickTop="1" thickBot="1" x14ac:dyDescent="0.25">
      <c r="B40" s="835" t="s">
        <v>509</v>
      </c>
      <c r="C40" s="785">
        <v>325</v>
      </c>
      <c r="D40" s="785">
        <v>103</v>
      </c>
      <c r="E40" s="201" t="s">
        <v>34</v>
      </c>
      <c r="F40" s="237"/>
      <c r="G40" s="238"/>
      <c r="H40" s="512"/>
      <c r="I40" s="788"/>
      <c r="J40" s="788" t="s">
        <v>477</v>
      </c>
      <c r="K40" s="780" t="s">
        <v>478</v>
      </c>
      <c r="L40" s="482"/>
      <c r="M40" s="475">
        <v>103</v>
      </c>
      <c r="N40" s="104"/>
      <c r="O40" s="475">
        <v>103</v>
      </c>
      <c r="P40" s="475">
        <v>103</v>
      </c>
      <c r="Q40" s="424"/>
      <c r="R40" s="528"/>
      <c r="S40" s="536"/>
      <c r="T40" s="596">
        <v>103</v>
      </c>
      <c r="U40" s="127"/>
      <c r="V40" s="287"/>
    </row>
    <row r="41" spans="1:33" ht="33.75" customHeight="1" thickTop="1" thickBot="1" x14ac:dyDescent="0.25">
      <c r="B41" s="835"/>
      <c r="C41" s="786"/>
      <c r="D41" s="786"/>
      <c r="E41" s="201"/>
      <c r="F41" s="237"/>
      <c r="G41" s="238"/>
      <c r="H41" s="512"/>
      <c r="I41" s="788"/>
      <c r="J41" s="788" t="s">
        <v>542</v>
      </c>
      <c r="K41" s="780" t="s">
        <v>551</v>
      </c>
      <c r="L41" s="482"/>
      <c r="M41" s="475"/>
      <c r="N41" s="104"/>
      <c r="O41" s="772"/>
      <c r="P41" s="772"/>
      <c r="Q41" s="424"/>
      <c r="R41" s="528"/>
      <c r="S41" s="536"/>
      <c r="T41" s="536"/>
      <c r="U41" s="127"/>
      <c r="V41" s="287"/>
    </row>
    <row r="42" spans="1:33" ht="14.25" thickTop="1" thickBot="1" x14ac:dyDescent="0.25">
      <c r="B42" s="835" t="s">
        <v>178</v>
      </c>
      <c r="C42" s="786">
        <v>89</v>
      </c>
      <c r="D42" s="786">
        <v>91</v>
      </c>
      <c r="E42" s="201"/>
      <c r="F42" s="237"/>
      <c r="G42" s="238"/>
      <c r="H42" s="512"/>
      <c r="I42" s="788"/>
      <c r="J42" s="788"/>
      <c r="K42" s="758"/>
      <c r="L42" s="482">
        <v>91</v>
      </c>
      <c r="M42" s="475"/>
      <c r="N42" s="104"/>
      <c r="O42" s="131">
        <v>91</v>
      </c>
      <c r="P42" s="428">
        <v>91</v>
      </c>
      <c r="Q42" s="424"/>
      <c r="R42" s="528"/>
      <c r="S42" s="536"/>
      <c r="T42" s="536">
        <v>91</v>
      </c>
      <c r="U42" s="127"/>
    </row>
    <row r="43" spans="1:33" ht="14.25" thickTop="1" thickBot="1" x14ac:dyDescent="0.25">
      <c r="B43" s="757" t="s">
        <v>177</v>
      </c>
      <c r="C43" s="786"/>
      <c r="D43" s="786"/>
      <c r="E43" s="201"/>
      <c r="F43" s="237"/>
      <c r="G43" s="238"/>
      <c r="H43" s="512"/>
      <c r="I43" s="788"/>
      <c r="J43" s="788"/>
      <c r="K43" s="758" t="s">
        <v>479</v>
      </c>
      <c r="L43" s="482"/>
      <c r="M43" s="475"/>
      <c r="N43" s="104"/>
      <c r="O43" s="131"/>
      <c r="P43" s="428"/>
      <c r="Q43" s="424"/>
      <c r="R43" s="528"/>
      <c r="S43" s="536"/>
      <c r="T43" s="536"/>
      <c r="U43" s="127"/>
    </row>
    <row r="44" spans="1:33" ht="27" customHeight="1" thickTop="1" thickBot="1" x14ac:dyDescent="0.25">
      <c r="B44" s="757" t="s">
        <v>179</v>
      </c>
      <c r="C44" s="786">
        <v>57</v>
      </c>
      <c r="D44" s="786">
        <v>23</v>
      </c>
      <c r="E44" s="201" t="s">
        <v>36</v>
      </c>
      <c r="F44" s="237">
        <v>50</v>
      </c>
      <c r="G44" s="238">
        <v>2</v>
      </c>
      <c r="H44" s="957" t="s">
        <v>296</v>
      </c>
      <c r="I44" s="694" t="s">
        <v>374</v>
      </c>
      <c r="J44" s="957" t="s">
        <v>330</v>
      </c>
      <c r="K44" s="985" t="s">
        <v>303</v>
      </c>
      <c r="L44" s="482"/>
      <c r="M44" s="475">
        <v>23</v>
      </c>
      <c r="N44" s="104"/>
      <c r="O44" s="131">
        <v>23</v>
      </c>
      <c r="P44" s="428"/>
      <c r="Q44" s="424">
        <v>23</v>
      </c>
      <c r="R44" s="528"/>
      <c r="S44" s="835">
        <v>23</v>
      </c>
      <c r="T44" s="536"/>
      <c r="U44" s="511">
        <v>24</v>
      </c>
    </row>
    <row r="45" spans="1:33" ht="21.75" customHeight="1" thickTop="1" thickBot="1" x14ac:dyDescent="0.25">
      <c r="B45" s="835" t="s">
        <v>180</v>
      </c>
      <c r="C45" s="786"/>
      <c r="D45" s="786"/>
      <c r="E45" s="201" t="s">
        <v>96</v>
      </c>
      <c r="F45" s="237">
        <v>57</v>
      </c>
      <c r="G45" s="238">
        <v>4</v>
      </c>
      <c r="H45" s="984"/>
      <c r="I45" s="514" t="s">
        <v>375</v>
      </c>
      <c r="J45" s="984"/>
      <c r="K45" s="986"/>
      <c r="L45" s="482"/>
      <c r="M45" s="475"/>
      <c r="N45" s="104"/>
      <c r="O45" s="131"/>
      <c r="P45" s="428"/>
      <c r="Q45" s="424"/>
      <c r="R45" s="528"/>
      <c r="S45" s="536"/>
      <c r="T45" s="536"/>
      <c r="U45" s="127"/>
    </row>
    <row r="46" spans="1:33" ht="24.75" customHeight="1" thickTop="1" thickBot="1" x14ac:dyDescent="0.25">
      <c r="B46" s="584" t="s">
        <v>397</v>
      </c>
      <c r="C46" s="695">
        <v>45</v>
      </c>
      <c r="D46" s="695">
        <v>6</v>
      </c>
      <c r="E46" s="201" t="s">
        <v>34</v>
      </c>
      <c r="F46" s="237"/>
      <c r="G46" s="238"/>
      <c r="H46" s="782"/>
      <c r="I46" s="696" t="s">
        <v>398</v>
      </c>
      <c r="J46" s="697" t="s">
        <v>399</v>
      </c>
      <c r="K46" s="825" t="s">
        <v>400</v>
      </c>
      <c r="L46" s="482"/>
      <c r="M46" s="475">
        <v>6</v>
      </c>
      <c r="N46" s="104"/>
      <c r="O46" s="131">
        <v>6</v>
      </c>
      <c r="P46" s="428"/>
      <c r="Q46" s="424"/>
      <c r="R46" s="528">
        <v>6</v>
      </c>
      <c r="S46" s="536">
        <v>6</v>
      </c>
      <c r="T46" s="536"/>
      <c r="U46" s="127"/>
    </row>
    <row r="47" spans="1:33" ht="14.25" thickTop="1" thickBot="1" x14ac:dyDescent="0.25">
      <c r="B47" s="588" t="s">
        <v>181</v>
      </c>
      <c r="C47" s="954">
        <v>325</v>
      </c>
      <c r="D47" s="785">
        <v>24</v>
      </c>
      <c r="E47" s="201" t="s">
        <v>34</v>
      </c>
      <c r="F47" s="237">
        <v>50</v>
      </c>
      <c r="G47" s="238">
        <v>2</v>
      </c>
      <c r="H47" s="512"/>
      <c r="I47" s="788"/>
      <c r="J47" s="788"/>
      <c r="K47" s="758"/>
      <c r="L47" s="482"/>
      <c r="M47" s="475">
        <v>24</v>
      </c>
      <c r="N47" s="104"/>
      <c r="O47" s="131">
        <v>24</v>
      </c>
      <c r="P47" s="428">
        <v>24</v>
      </c>
      <c r="Q47" s="424"/>
      <c r="R47" s="528"/>
      <c r="S47" s="536"/>
      <c r="T47" s="536">
        <v>24</v>
      </c>
      <c r="U47" s="127"/>
    </row>
    <row r="48" spans="1:33" ht="14.25" thickTop="1" thickBot="1" x14ac:dyDescent="0.25">
      <c r="B48" s="588" t="s">
        <v>182</v>
      </c>
      <c r="C48" s="955"/>
      <c r="D48" s="786"/>
      <c r="E48" s="201" t="s">
        <v>28</v>
      </c>
      <c r="F48" s="237">
        <v>200</v>
      </c>
      <c r="G48" s="238">
        <v>2</v>
      </c>
      <c r="H48" s="512"/>
      <c r="I48" s="788"/>
      <c r="J48" s="788"/>
      <c r="K48" s="758"/>
      <c r="L48" s="482"/>
      <c r="M48" s="475"/>
      <c r="N48" s="104"/>
      <c r="O48" s="131"/>
      <c r="P48" s="428"/>
      <c r="Q48" s="424"/>
      <c r="R48" s="528"/>
      <c r="S48" s="536"/>
      <c r="T48" s="536"/>
      <c r="U48" s="127"/>
    </row>
    <row r="49" spans="2:79" ht="14.25" thickTop="1" thickBot="1" x14ac:dyDescent="0.25">
      <c r="B49" s="835" t="s">
        <v>183</v>
      </c>
      <c r="C49" s="987">
        <v>219</v>
      </c>
      <c r="D49" s="586">
        <v>163</v>
      </c>
      <c r="E49" s="201" t="s">
        <v>28</v>
      </c>
      <c r="F49" s="237">
        <v>200</v>
      </c>
      <c r="G49" s="238">
        <v>2</v>
      </c>
      <c r="H49" s="512"/>
      <c r="I49" s="788"/>
      <c r="J49" s="788"/>
      <c r="K49" s="942" t="s">
        <v>481</v>
      </c>
      <c r="L49" s="482"/>
      <c r="M49" s="476">
        <v>163</v>
      </c>
      <c r="N49" s="104"/>
      <c r="O49" s="131">
        <v>163</v>
      </c>
      <c r="P49" s="428">
        <v>163</v>
      </c>
      <c r="Q49" s="424"/>
      <c r="R49" s="528"/>
      <c r="S49" s="536"/>
      <c r="T49" s="536">
        <v>163</v>
      </c>
      <c r="U49" s="127"/>
    </row>
    <row r="50" spans="2:79" ht="15.75" customHeight="1" thickTop="1" thickBot="1" x14ac:dyDescent="0.25">
      <c r="B50" s="835" t="s">
        <v>184</v>
      </c>
      <c r="C50" s="988"/>
      <c r="D50" s="698"/>
      <c r="E50" s="201" t="s">
        <v>36</v>
      </c>
      <c r="F50" s="237">
        <v>50</v>
      </c>
      <c r="G50" s="238">
        <v>2</v>
      </c>
      <c r="H50" s="512"/>
      <c r="I50" s="788"/>
      <c r="J50" s="788" t="s">
        <v>480</v>
      </c>
      <c r="K50" s="989"/>
      <c r="L50" s="482"/>
      <c r="M50" s="475"/>
      <c r="N50" s="104"/>
      <c r="O50" s="131"/>
      <c r="P50" s="428"/>
      <c r="Q50" s="424"/>
      <c r="R50" s="528"/>
      <c r="S50" s="536"/>
      <c r="T50" s="536"/>
      <c r="U50" s="127"/>
    </row>
    <row r="51" spans="2:79" ht="14.25" thickTop="1" thickBot="1" x14ac:dyDescent="0.25">
      <c r="B51" s="835"/>
      <c r="C51" s="586">
        <v>159</v>
      </c>
      <c r="D51" s="586">
        <v>43</v>
      </c>
      <c r="E51" s="201"/>
      <c r="F51" s="237"/>
      <c r="G51" s="238"/>
      <c r="H51" s="512"/>
      <c r="I51" s="788"/>
      <c r="J51" s="788" t="s">
        <v>524</v>
      </c>
      <c r="K51" s="758" t="s">
        <v>528</v>
      </c>
      <c r="L51" s="482"/>
      <c r="M51" s="475">
        <v>43</v>
      </c>
      <c r="N51" s="104"/>
      <c r="O51" s="131">
        <v>43</v>
      </c>
      <c r="P51" s="428">
        <v>43</v>
      </c>
      <c r="Q51" s="424"/>
      <c r="R51" s="528"/>
      <c r="S51" s="536"/>
      <c r="T51" s="536">
        <v>43</v>
      </c>
      <c r="U51" s="127"/>
    </row>
    <row r="52" spans="2:79" ht="14.25" thickTop="1" thickBot="1" x14ac:dyDescent="0.25">
      <c r="B52" s="684" t="s">
        <v>82</v>
      </c>
      <c r="C52" s="954">
        <v>159</v>
      </c>
      <c r="D52" s="785">
        <v>90</v>
      </c>
      <c r="E52" s="201" t="s">
        <v>28</v>
      </c>
      <c r="F52" s="237">
        <v>80</v>
      </c>
      <c r="G52" s="238">
        <v>2</v>
      </c>
      <c r="H52" s="512"/>
      <c r="I52" s="788"/>
      <c r="J52" s="788"/>
      <c r="K52" s="692"/>
      <c r="L52" s="482"/>
      <c r="M52" s="475">
        <v>90</v>
      </c>
      <c r="N52" s="104"/>
      <c r="O52" s="131">
        <v>90</v>
      </c>
      <c r="P52" s="428">
        <v>90</v>
      </c>
      <c r="Q52" s="424"/>
      <c r="R52" s="528"/>
      <c r="S52" s="536"/>
      <c r="T52" s="536">
        <v>90</v>
      </c>
      <c r="U52" s="127"/>
    </row>
    <row r="53" spans="2:79" ht="14.25" thickTop="1" thickBot="1" x14ac:dyDescent="0.25">
      <c r="B53" s="681" t="s">
        <v>185</v>
      </c>
      <c r="C53" s="941"/>
      <c r="D53" s="787"/>
      <c r="E53" s="201" t="s">
        <v>80</v>
      </c>
      <c r="F53" s="237">
        <v>150</v>
      </c>
      <c r="G53" s="238">
        <v>2</v>
      </c>
      <c r="H53" s="512"/>
      <c r="I53" s="788"/>
      <c r="J53" s="788"/>
      <c r="K53" s="692"/>
      <c r="L53" s="482"/>
      <c r="M53" s="475"/>
      <c r="N53" s="104"/>
      <c r="O53" s="131"/>
      <c r="P53" s="428"/>
      <c r="Q53" s="424"/>
      <c r="R53" s="528"/>
      <c r="S53" s="536"/>
      <c r="T53" s="536"/>
      <c r="U53" s="127"/>
    </row>
    <row r="54" spans="2:79" ht="14.25" thickTop="1" thickBot="1" x14ac:dyDescent="0.25">
      <c r="B54" s="687" t="s">
        <v>186</v>
      </c>
      <c r="C54" s="998">
        <v>76</v>
      </c>
      <c r="D54" s="998">
        <v>32</v>
      </c>
      <c r="E54" s="201" t="s">
        <v>80</v>
      </c>
      <c r="F54" s="237">
        <v>150</v>
      </c>
      <c r="G54" s="238">
        <v>2</v>
      </c>
      <c r="H54" s="512"/>
      <c r="I54" s="788"/>
      <c r="J54" s="788"/>
      <c r="K54" s="692"/>
      <c r="L54" s="482"/>
      <c r="M54" s="475"/>
      <c r="N54" s="104"/>
      <c r="O54" s="131"/>
      <c r="P54" s="428"/>
      <c r="Q54" s="424"/>
      <c r="R54" s="528"/>
      <c r="S54" s="536"/>
      <c r="T54" s="536"/>
      <c r="U54" s="127"/>
    </row>
    <row r="55" spans="2:79" ht="24" thickTop="1" thickBot="1" x14ac:dyDescent="0.25">
      <c r="B55" s="588"/>
      <c r="C55" s="999"/>
      <c r="D55" s="999"/>
      <c r="E55" s="201" t="s">
        <v>28</v>
      </c>
      <c r="F55" s="237">
        <v>80</v>
      </c>
      <c r="G55" s="238">
        <v>2</v>
      </c>
      <c r="H55" s="512"/>
      <c r="I55" s="788" t="s">
        <v>354</v>
      </c>
      <c r="J55" s="788"/>
      <c r="K55" s="780" t="s">
        <v>319</v>
      </c>
      <c r="L55" s="482"/>
      <c r="M55" s="475">
        <v>32</v>
      </c>
      <c r="N55" s="104"/>
      <c r="O55" s="131">
        <v>32</v>
      </c>
      <c r="P55" s="428"/>
      <c r="Q55" s="424">
        <v>32</v>
      </c>
      <c r="R55" s="528"/>
      <c r="S55" s="536">
        <v>32</v>
      </c>
      <c r="T55" s="536"/>
      <c r="U55" s="127" t="s">
        <v>575</v>
      </c>
    </row>
    <row r="56" spans="2:79" ht="14.25" thickTop="1" thickBot="1" x14ac:dyDescent="0.25">
      <c r="B56" s="589"/>
      <c r="C56" s="1000"/>
      <c r="D56" s="1000"/>
      <c r="E56" s="201" t="s">
        <v>36</v>
      </c>
      <c r="F56" s="237">
        <v>50</v>
      </c>
      <c r="G56" s="238">
        <v>2</v>
      </c>
      <c r="H56" s="512"/>
      <c r="I56" s="788"/>
      <c r="J56" s="788"/>
      <c r="K56" s="758"/>
      <c r="L56" s="482"/>
      <c r="M56" s="475"/>
      <c r="N56" s="104"/>
      <c r="O56" s="131"/>
      <c r="P56" s="428"/>
      <c r="Q56" s="424"/>
      <c r="R56" s="528"/>
      <c r="S56" s="536"/>
      <c r="T56" s="536"/>
      <c r="U56" s="127"/>
    </row>
    <row r="57" spans="2:79" ht="14.25" thickTop="1" thickBot="1" x14ac:dyDescent="0.25">
      <c r="B57" s="185"/>
      <c r="C57" s="270">
        <v>76</v>
      </c>
      <c r="D57" s="830">
        <v>12</v>
      </c>
      <c r="E57" s="181"/>
      <c r="F57" s="182"/>
      <c r="G57" s="183"/>
      <c r="H57" s="184"/>
      <c r="I57" s="272"/>
      <c r="J57" s="272"/>
      <c r="K57" s="759"/>
      <c r="L57" s="482"/>
      <c r="M57" s="475">
        <v>12</v>
      </c>
      <c r="N57" s="104"/>
      <c r="O57" s="131">
        <v>12</v>
      </c>
      <c r="P57" s="428"/>
      <c r="Q57" s="424">
        <v>12</v>
      </c>
      <c r="R57" s="528"/>
      <c r="S57" s="536">
        <v>12</v>
      </c>
      <c r="T57" s="536"/>
      <c r="U57" s="511">
        <v>11</v>
      </c>
      <c r="V57" s="863" t="s">
        <v>580</v>
      </c>
    </row>
    <row r="58" spans="2:79" ht="14.25" thickTop="1" thickBot="1" x14ac:dyDescent="0.25">
      <c r="B58" s="185" t="s">
        <v>187</v>
      </c>
      <c r="C58" s="828"/>
      <c r="D58" s="828"/>
      <c r="E58" s="181"/>
      <c r="F58" s="182"/>
      <c r="G58" s="183"/>
      <c r="H58" s="184"/>
      <c r="I58" s="272"/>
      <c r="J58" s="272"/>
      <c r="K58" s="760"/>
      <c r="L58" s="482"/>
      <c r="M58" s="475"/>
      <c r="N58" s="104"/>
      <c r="O58" s="131"/>
      <c r="P58" s="428"/>
      <c r="Q58" s="424"/>
      <c r="R58" s="528"/>
      <c r="S58" s="536"/>
      <c r="T58" s="536"/>
      <c r="U58" s="127"/>
    </row>
    <row r="59" spans="2:79" ht="14.25" thickTop="1" thickBot="1" x14ac:dyDescent="0.25">
      <c r="B59" s="687" t="s">
        <v>183</v>
      </c>
      <c r="C59" s="954">
        <v>325</v>
      </c>
      <c r="D59" s="785">
        <v>51</v>
      </c>
      <c r="E59" s="201" t="s">
        <v>28</v>
      </c>
      <c r="F59" s="237">
        <v>200</v>
      </c>
      <c r="G59" s="238">
        <v>2</v>
      </c>
      <c r="H59" s="512"/>
      <c r="I59" s="788" t="s">
        <v>360</v>
      </c>
      <c r="J59" s="788"/>
      <c r="K59" s="758" t="s">
        <v>53</v>
      </c>
      <c r="L59" s="482"/>
      <c r="M59" s="475">
        <v>51</v>
      </c>
      <c r="N59" s="104"/>
      <c r="O59" s="131">
        <v>51</v>
      </c>
      <c r="P59" s="428">
        <v>51</v>
      </c>
      <c r="Q59" s="424"/>
      <c r="R59" s="528"/>
      <c r="S59" s="536"/>
      <c r="T59" s="536">
        <v>51</v>
      </c>
      <c r="U59" s="127"/>
    </row>
    <row r="60" spans="2:79" ht="14.25" thickTop="1" thickBot="1" x14ac:dyDescent="0.25">
      <c r="B60" s="589" t="s">
        <v>188</v>
      </c>
      <c r="C60" s="941"/>
      <c r="D60" s="699"/>
      <c r="E60" s="201" t="s">
        <v>34</v>
      </c>
      <c r="F60" s="237">
        <v>40</v>
      </c>
      <c r="G60" s="238">
        <v>2</v>
      </c>
      <c r="H60" s="512"/>
      <c r="I60" s="788"/>
      <c r="J60" s="788"/>
      <c r="K60" s="758"/>
      <c r="L60" s="482"/>
      <c r="M60" s="475"/>
      <c r="N60" s="104"/>
      <c r="O60" s="131"/>
      <c r="P60" s="428"/>
      <c r="Q60" s="424"/>
      <c r="R60" s="528"/>
      <c r="S60" s="536"/>
      <c r="T60" s="536"/>
      <c r="U60" s="127"/>
    </row>
    <row r="61" spans="2:79" ht="22.5" customHeight="1" thickTop="1" thickBot="1" x14ac:dyDescent="0.25">
      <c r="B61" s="687" t="s">
        <v>189</v>
      </c>
      <c r="C61" s="785">
        <v>325</v>
      </c>
      <c r="D61" s="785">
        <v>105</v>
      </c>
      <c r="E61" s="201" t="s">
        <v>28</v>
      </c>
      <c r="F61" s="237">
        <v>80</v>
      </c>
      <c r="G61" s="238">
        <v>2</v>
      </c>
      <c r="H61" s="512" t="s">
        <v>327</v>
      </c>
      <c r="I61" s="788" t="s">
        <v>358</v>
      </c>
      <c r="J61" s="788" t="s">
        <v>327</v>
      </c>
      <c r="K61" s="780" t="s">
        <v>387</v>
      </c>
      <c r="L61" s="482"/>
      <c r="M61" s="475">
        <v>105</v>
      </c>
      <c r="N61" s="104"/>
      <c r="O61" s="131">
        <v>105</v>
      </c>
      <c r="P61" s="428">
        <v>105</v>
      </c>
      <c r="Q61" s="424"/>
      <c r="R61" s="528"/>
      <c r="S61" s="536"/>
      <c r="T61" s="596">
        <v>105</v>
      </c>
      <c r="U61" s="127"/>
    </row>
    <row r="62" spans="2:79" ht="14.25" thickTop="1" thickBot="1" x14ac:dyDescent="0.25">
      <c r="B62" s="589" t="s">
        <v>190</v>
      </c>
      <c r="C62" s="787"/>
      <c r="D62" s="785">
        <v>42</v>
      </c>
      <c r="E62" s="201" t="s">
        <v>28</v>
      </c>
      <c r="F62" s="237">
        <v>100</v>
      </c>
      <c r="G62" s="238">
        <v>2</v>
      </c>
      <c r="H62" s="512"/>
      <c r="I62" s="788" t="s">
        <v>358</v>
      </c>
      <c r="J62" s="788"/>
      <c r="K62" s="780"/>
      <c r="L62" s="482"/>
      <c r="M62" s="475">
        <v>42</v>
      </c>
      <c r="N62" s="104"/>
      <c r="O62" s="131">
        <v>42</v>
      </c>
      <c r="P62" s="428">
        <v>42</v>
      </c>
      <c r="Q62" s="424"/>
      <c r="R62" s="528"/>
      <c r="S62" s="536"/>
      <c r="T62" s="596">
        <v>42</v>
      </c>
      <c r="U62" s="127"/>
      <c r="CA62" t="s">
        <v>425</v>
      </c>
    </row>
    <row r="63" spans="2:79" ht="14.25" thickTop="1" thickBot="1" x14ac:dyDescent="0.25">
      <c r="B63" s="687" t="s">
        <v>191</v>
      </c>
      <c r="C63" s="954">
        <v>108</v>
      </c>
      <c r="D63" s="954">
        <v>108</v>
      </c>
      <c r="E63" s="201" t="s">
        <v>28</v>
      </c>
      <c r="F63" s="237">
        <v>100</v>
      </c>
      <c r="G63" s="238">
        <v>2</v>
      </c>
      <c r="H63" s="512"/>
      <c r="I63" s="788"/>
      <c r="J63" s="788"/>
      <c r="K63" s="780" t="s">
        <v>53</v>
      </c>
      <c r="L63" s="482"/>
      <c r="M63" s="475">
        <v>108</v>
      </c>
      <c r="N63" s="104"/>
      <c r="O63" s="131">
        <v>108</v>
      </c>
      <c r="P63" s="428">
        <v>108</v>
      </c>
      <c r="Q63" s="424"/>
      <c r="R63" s="528"/>
      <c r="S63" s="536"/>
      <c r="T63" s="536">
        <v>108</v>
      </c>
      <c r="U63" s="127"/>
      <c r="BS63" s="1"/>
      <c r="BT63" s="1"/>
      <c r="BU63" s="1"/>
      <c r="BV63" s="1"/>
      <c r="BW63" s="1"/>
    </row>
    <row r="64" spans="2:79" ht="14.25" thickTop="1" thickBot="1" x14ac:dyDescent="0.25">
      <c r="B64" s="589" t="s">
        <v>192</v>
      </c>
      <c r="C64" s="941"/>
      <c r="D64" s="941"/>
      <c r="E64" s="201" t="s">
        <v>34</v>
      </c>
      <c r="F64" s="237">
        <v>50</v>
      </c>
      <c r="G64" s="238">
        <v>2</v>
      </c>
      <c r="H64" s="512"/>
      <c r="I64" s="788"/>
      <c r="J64" s="788"/>
      <c r="K64" s="780"/>
      <c r="L64" s="482"/>
      <c r="M64" s="475"/>
      <c r="N64" s="104"/>
      <c r="O64" s="131"/>
      <c r="P64" s="428"/>
      <c r="Q64" s="424"/>
      <c r="R64" s="528"/>
      <c r="S64" s="536"/>
      <c r="T64" s="536"/>
      <c r="U64" s="127"/>
      <c r="BS64" s="1"/>
      <c r="BT64" s="1"/>
      <c r="BU64" s="1"/>
      <c r="BV64" s="1"/>
      <c r="BW64" s="1"/>
    </row>
    <row r="65" spans="2:75" ht="21" customHeight="1" thickTop="1" thickBot="1" x14ac:dyDescent="0.25">
      <c r="B65" s="588" t="s">
        <v>193</v>
      </c>
      <c r="C65" s="786">
        <v>108</v>
      </c>
      <c r="D65" s="786">
        <v>50</v>
      </c>
      <c r="E65" s="201" t="s">
        <v>28</v>
      </c>
      <c r="F65" s="237">
        <v>100</v>
      </c>
      <c r="G65" s="238">
        <v>4</v>
      </c>
      <c r="H65" s="940" t="s">
        <v>296</v>
      </c>
      <c r="I65" s="685" t="s">
        <v>358</v>
      </c>
      <c r="J65" s="685"/>
      <c r="K65" s="985" t="s">
        <v>298</v>
      </c>
      <c r="L65" s="482"/>
      <c r="M65" s="475">
        <v>50</v>
      </c>
      <c r="N65" s="104"/>
      <c r="O65" s="131">
        <v>50</v>
      </c>
      <c r="P65" s="428"/>
      <c r="Q65" s="424"/>
      <c r="R65" s="528">
        <v>50</v>
      </c>
      <c r="S65" s="596">
        <v>50</v>
      </c>
      <c r="T65" s="536"/>
      <c r="U65" s="127"/>
      <c r="BS65" s="1"/>
      <c r="BT65" s="1"/>
      <c r="BU65" s="1"/>
      <c r="BV65" s="1"/>
      <c r="BW65" s="1"/>
    </row>
    <row r="66" spans="2:75" ht="29.25" customHeight="1" thickTop="1" thickBot="1" x14ac:dyDescent="0.25">
      <c r="B66" s="588" t="s">
        <v>194</v>
      </c>
      <c r="C66" s="786"/>
      <c r="D66" s="786"/>
      <c r="E66" s="201" t="s">
        <v>96</v>
      </c>
      <c r="F66" s="237">
        <v>108</v>
      </c>
      <c r="G66" s="238">
        <v>4</v>
      </c>
      <c r="H66" s="993"/>
      <c r="I66" s="700"/>
      <c r="J66" s="701" t="s">
        <v>330</v>
      </c>
      <c r="K66" s="994"/>
      <c r="L66" s="482"/>
      <c r="M66" s="475"/>
      <c r="N66" s="104"/>
      <c r="O66" s="131"/>
      <c r="P66" s="428"/>
      <c r="Q66" s="424"/>
      <c r="R66" s="528"/>
      <c r="S66" s="536"/>
      <c r="T66" s="536"/>
      <c r="U66" s="127"/>
    </row>
    <row r="67" spans="2:75" ht="14.25" thickTop="1" thickBot="1" x14ac:dyDescent="0.25">
      <c r="B67" s="684" t="s">
        <v>195</v>
      </c>
      <c r="C67" s="954">
        <v>325</v>
      </c>
      <c r="D67" s="954">
        <v>68</v>
      </c>
      <c r="E67" s="201" t="s">
        <v>28</v>
      </c>
      <c r="F67" s="237">
        <v>100</v>
      </c>
      <c r="G67" s="238">
        <v>2</v>
      </c>
      <c r="H67" s="512"/>
      <c r="I67" s="788"/>
      <c r="J67" s="788"/>
      <c r="K67" s="758"/>
      <c r="L67" s="482"/>
      <c r="M67" s="475"/>
      <c r="N67" s="104"/>
      <c r="O67" s="131"/>
      <c r="P67" s="428"/>
      <c r="Q67" s="424"/>
      <c r="R67" s="528"/>
      <c r="S67" s="536"/>
      <c r="T67" s="536"/>
      <c r="U67" s="127"/>
    </row>
    <row r="68" spans="2:75" ht="14.25" thickTop="1" thickBot="1" x14ac:dyDescent="0.25">
      <c r="B68" s="801" t="s">
        <v>196</v>
      </c>
      <c r="C68" s="955"/>
      <c r="D68" s="955"/>
      <c r="E68" s="201" t="s">
        <v>28</v>
      </c>
      <c r="F68" s="237">
        <v>80</v>
      </c>
      <c r="G68" s="238">
        <v>2</v>
      </c>
      <c r="H68" s="512"/>
      <c r="I68" s="788"/>
      <c r="J68" s="788"/>
      <c r="K68" s="692"/>
      <c r="L68" s="482"/>
      <c r="M68" s="475">
        <v>68</v>
      </c>
      <c r="N68" s="104"/>
      <c r="O68" s="131">
        <v>68</v>
      </c>
      <c r="P68" s="428">
        <v>68</v>
      </c>
      <c r="Q68" s="424"/>
      <c r="R68" s="528"/>
      <c r="S68" s="536"/>
      <c r="T68" s="536">
        <v>68</v>
      </c>
      <c r="U68" s="127"/>
    </row>
    <row r="69" spans="2:75" ht="14.25" thickTop="1" thickBot="1" x14ac:dyDescent="0.25">
      <c r="B69" s="802"/>
      <c r="C69" s="941"/>
      <c r="D69" s="787"/>
      <c r="E69" s="201" t="s">
        <v>28</v>
      </c>
      <c r="F69" s="237">
        <v>100</v>
      </c>
      <c r="G69" s="238">
        <v>2</v>
      </c>
      <c r="H69" s="512"/>
      <c r="I69" s="788"/>
      <c r="J69" s="788"/>
      <c r="K69" s="692"/>
      <c r="L69" s="482"/>
      <c r="M69" s="475"/>
      <c r="N69" s="104"/>
      <c r="O69" s="131"/>
      <c r="P69" s="428"/>
      <c r="Q69" s="424"/>
      <c r="R69" s="528"/>
      <c r="S69" s="536"/>
      <c r="T69" s="536"/>
      <c r="U69" s="127"/>
    </row>
    <row r="70" spans="2:75" ht="14.25" thickTop="1" thickBot="1" x14ac:dyDescent="0.25">
      <c r="B70" s="638" t="s">
        <v>197</v>
      </c>
      <c r="C70" s="936">
        <v>76</v>
      </c>
      <c r="D70" s="936"/>
      <c r="E70" s="631" t="s">
        <v>28</v>
      </c>
      <c r="F70" s="619">
        <v>80</v>
      </c>
      <c r="G70" s="639">
        <v>2</v>
      </c>
      <c r="H70" s="640"/>
      <c r="I70" s="799"/>
      <c r="J70" s="799"/>
      <c r="K70" s="995" t="s">
        <v>514</v>
      </c>
      <c r="L70" s="482"/>
      <c r="M70" s="475"/>
      <c r="N70" s="104"/>
      <c r="O70" s="131"/>
      <c r="P70" s="428"/>
      <c r="Q70" s="424"/>
      <c r="R70" s="528"/>
      <c r="S70" s="536"/>
      <c r="T70" s="536"/>
      <c r="U70" s="127"/>
    </row>
    <row r="71" spans="2:75" ht="11.25" customHeight="1" thickTop="1" thickBot="1" x14ac:dyDescent="0.25">
      <c r="B71" s="1004" t="s">
        <v>198</v>
      </c>
      <c r="C71" s="934"/>
      <c r="D71" s="934"/>
      <c r="E71" s="631" t="s">
        <v>28</v>
      </c>
      <c r="F71" s="619">
        <v>100</v>
      </c>
      <c r="G71" s="639">
        <v>2</v>
      </c>
      <c r="H71" s="640"/>
      <c r="I71" s="799"/>
      <c r="J71" s="799"/>
      <c r="K71" s="996"/>
      <c r="L71" s="482"/>
      <c r="M71" s="475"/>
      <c r="N71" s="104"/>
      <c r="O71" s="263"/>
      <c r="P71" s="428"/>
      <c r="Q71" s="424"/>
      <c r="R71" s="528"/>
      <c r="S71" s="536"/>
      <c r="T71" s="536"/>
      <c r="U71" s="127"/>
    </row>
    <row r="72" spans="2:75" ht="9.75" customHeight="1" thickTop="1" thickBot="1" x14ac:dyDescent="0.25">
      <c r="B72" s="1005"/>
      <c r="C72" s="935"/>
      <c r="D72" s="790"/>
      <c r="E72" s="631" t="s">
        <v>34</v>
      </c>
      <c r="F72" s="619">
        <v>50</v>
      </c>
      <c r="G72" s="639">
        <v>2</v>
      </c>
      <c r="H72" s="640"/>
      <c r="I72" s="799"/>
      <c r="J72" s="799"/>
      <c r="K72" s="996"/>
      <c r="L72" s="482"/>
      <c r="M72" s="475"/>
      <c r="N72" s="104"/>
      <c r="O72" s="263"/>
      <c r="P72" s="428"/>
      <c r="Q72" s="424"/>
      <c r="R72" s="528"/>
      <c r="S72" s="536"/>
      <c r="T72" s="536"/>
      <c r="U72" s="127"/>
    </row>
    <row r="73" spans="2:75" ht="12.75" customHeight="1" thickTop="1" thickBot="1" x14ac:dyDescent="0.25">
      <c r="B73" s="638" t="s">
        <v>199</v>
      </c>
      <c r="C73" s="936">
        <v>57</v>
      </c>
      <c r="D73" s="936"/>
      <c r="E73" s="631" t="s">
        <v>34</v>
      </c>
      <c r="F73" s="619">
        <v>50</v>
      </c>
      <c r="G73" s="639">
        <v>2</v>
      </c>
      <c r="H73" s="640"/>
      <c r="I73" s="799"/>
      <c r="J73" s="799"/>
      <c r="K73" s="996"/>
      <c r="L73" s="482"/>
      <c r="M73" s="475"/>
      <c r="N73" s="104"/>
      <c r="O73" s="263"/>
      <c r="P73" s="428"/>
      <c r="Q73" s="424"/>
      <c r="R73" s="528"/>
      <c r="S73" s="536"/>
      <c r="T73" s="536"/>
      <c r="U73" s="127"/>
    </row>
    <row r="74" spans="2:75" ht="9.75" customHeight="1" thickTop="1" thickBot="1" x14ac:dyDescent="0.25">
      <c r="B74" s="617"/>
      <c r="C74" s="935"/>
      <c r="D74" s="935"/>
      <c r="E74" s="631"/>
      <c r="F74" s="619"/>
      <c r="G74" s="639"/>
      <c r="H74" s="640"/>
      <c r="I74" s="799"/>
      <c r="J74" s="799"/>
      <c r="K74" s="997"/>
      <c r="L74" s="482"/>
      <c r="M74" s="475"/>
      <c r="N74" s="104"/>
      <c r="O74" s="263"/>
      <c r="P74" s="428"/>
      <c r="Q74" s="424"/>
      <c r="R74" s="528"/>
      <c r="S74" s="536"/>
      <c r="T74" s="536"/>
      <c r="U74" s="127"/>
    </row>
    <row r="75" spans="2:75" ht="0.75" hidden="1" customHeight="1" thickTop="1" thickBot="1" x14ac:dyDescent="0.25">
      <c r="B75" s="105"/>
      <c r="C75" s="795"/>
      <c r="D75" s="795"/>
      <c r="E75" s="12"/>
      <c r="F75" s="829"/>
      <c r="G75" s="94"/>
      <c r="H75" s="100"/>
      <c r="I75" s="423"/>
      <c r="J75" s="423"/>
      <c r="K75" s="827"/>
      <c r="L75" s="482"/>
      <c r="M75" s="475"/>
      <c r="N75" s="104"/>
      <c r="O75" s="131"/>
      <c r="P75" s="428"/>
      <c r="Q75" s="424"/>
      <c r="R75" s="528"/>
      <c r="S75" s="536"/>
      <c r="T75" s="536"/>
      <c r="U75" s="127"/>
    </row>
    <row r="76" spans="2:75" ht="7.5" hidden="1" customHeight="1" thickBot="1" x14ac:dyDescent="0.25">
      <c r="B76" s="684" t="s">
        <v>197</v>
      </c>
      <c r="C76" s="954">
        <v>76</v>
      </c>
      <c r="D76" s="954">
        <v>114</v>
      </c>
      <c r="E76" s="201" t="s">
        <v>28</v>
      </c>
      <c r="F76" s="237">
        <v>80</v>
      </c>
      <c r="G76" s="238">
        <v>2</v>
      </c>
      <c r="H76" s="512"/>
      <c r="I76" s="788"/>
      <c r="J76" s="788"/>
      <c r="K76" s="514"/>
      <c r="L76" s="482"/>
      <c r="M76" s="475"/>
      <c r="N76" s="104"/>
      <c r="O76" s="131"/>
      <c r="P76" s="428"/>
      <c r="Q76" s="424"/>
      <c r="R76" s="528"/>
      <c r="S76" s="536"/>
      <c r="T76" s="536"/>
      <c r="U76" s="127"/>
    </row>
    <row r="77" spans="2:75" ht="27" thickTop="1" thickBot="1" x14ac:dyDescent="0.25">
      <c r="B77" s="1006" t="s">
        <v>361</v>
      </c>
      <c r="C77" s="955"/>
      <c r="D77" s="955"/>
      <c r="E77" s="201" t="s">
        <v>28</v>
      </c>
      <c r="F77" s="237">
        <v>100</v>
      </c>
      <c r="G77" s="238">
        <v>2</v>
      </c>
      <c r="H77" s="512"/>
      <c r="I77" s="788" t="s">
        <v>360</v>
      </c>
      <c r="J77" s="788" t="s">
        <v>330</v>
      </c>
      <c r="K77" s="514" t="s">
        <v>362</v>
      </c>
      <c r="L77" s="482"/>
      <c r="M77" s="475">
        <v>114</v>
      </c>
      <c r="N77" s="104"/>
      <c r="O77" s="131">
        <v>114</v>
      </c>
      <c r="P77" s="428"/>
      <c r="Q77" s="424">
        <v>114</v>
      </c>
      <c r="R77" s="528"/>
      <c r="S77" s="596">
        <v>114</v>
      </c>
      <c r="T77" s="536"/>
      <c r="U77" s="511">
        <v>111</v>
      </c>
    </row>
    <row r="78" spans="2:75" ht="12" customHeight="1" thickTop="1" thickBot="1" x14ac:dyDescent="0.25">
      <c r="B78" s="1007"/>
      <c r="C78" s="941"/>
      <c r="D78" s="787"/>
      <c r="E78" s="201"/>
      <c r="F78" s="237"/>
      <c r="G78" s="238"/>
      <c r="H78" s="512"/>
      <c r="I78" s="788"/>
      <c r="J78" s="788"/>
      <c r="K78" s="514" t="s">
        <v>363</v>
      </c>
      <c r="L78" s="482"/>
      <c r="M78" s="475"/>
      <c r="N78" s="104"/>
      <c r="O78" s="131"/>
      <c r="P78" s="428"/>
      <c r="Q78" s="424"/>
      <c r="R78" s="528"/>
      <c r="S78" s="536"/>
      <c r="T78" s="536"/>
      <c r="U78" s="127"/>
    </row>
    <row r="79" spans="2:75" ht="13.5" customHeight="1" thickTop="1" thickBot="1" x14ac:dyDescent="0.25">
      <c r="B79" s="684" t="s">
        <v>200</v>
      </c>
      <c r="C79" s="954">
        <v>325</v>
      </c>
      <c r="D79" s="954">
        <v>85</v>
      </c>
      <c r="E79" s="201" t="s">
        <v>28</v>
      </c>
      <c r="F79" s="237">
        <v>80</v>
      </c>
      <c r="G79" s="238">
        <v>2</v>
      </c>
      <c r="H79" s="512"/>
      <c r="I79" s="788"/>
      <c r="J79" s="788"/>
      <c r="K79" s="514"/>
      <c r="L79" s="482"/>
      <c r="M79" s="475"/>
      <c r="N79" s="104"/>
      <c r="O79" s="131"/>
      <c r="P79" s="428"/>
      <c r="Q79" s="424"/>
      <c r="R79" s="528"/>
      <c r="S79" s="536"/>
      <c r="T79" s="536"/>
      <c r="U79" s="127"/>
    </row>
    <row r="80" spans="2:75" ht="11.25" customHeight="1" thickTop="1" thickBot="1" x14ac:dyDescent="0.25">
      <c r="B80" s="678"/>
      <c r="C80" s="955"/>
      <c r="D80" s="955"/>
      <c r="E80" s="201" t="s">
        <v>28</v>
      </c>
      <c r="F80" s="237">
        <v>100</v>
      </c>
      <c r="G80" s="238">
        <v>2</v>
      </c>
      <c r="H80" s="512"/>
      <c r="I80" s="788"/>
      <c r="J80" s="788"/>
      <c r="K80" s="514"/>
      <c r="L80" s="482"/>
      <c r="M80" s="475">
        <v>85</v>
      </c>
      <c r="N80" s="104"/>
      <c r="O80" s="131">
        <v>85</v>
      </c>
      <c r="P80" s="428">
        <v>85</v>
      </c>
      <c r="Q80" s="424"/>
      <c r="R80" s="528"/>
      <c r="S80" s="536"/>
      <c r="T80" s="536">
        <v>85</v>
      </c>
      <c r="U80" s="127"/>
    </row>
    <row r="81" spans="2:22" ht="11.25" customHeight="1" thickTop="1" thickBot="1" x14ac:dyDescent="0.25">
      <c r="B81" s="801"/>
      <c r="C81" s="955"/>
      <c r="D81" s="955"/>
      <c r="E81" s="201" t="s">
        <v>28</v>
      </c>
      <c r="F81" s="237">
        <v>80</v>
      </c>
      <c r="G81" s="238">
        <v>2</v>
      </c>
      <c r="H81" s="512"/>
      <c r="I81" s="788"/>
      <c r="J81" s="788"/>
      <c r="K81" s="514"/>
      <c r="L81" s="482"/>
      <c r="M81" s="475"/>
      <c r="N81" s="104"/>
      <c r="O81" s="131"/>
      <c r="P81" s="428"/>
      <c r="Q81" s="424"/>
      <c r="R81" s="528"/>
      <c r="S81" s="536"/>
      <c r="T81" s="536"/>
      <c r="U81" s="127"/>
    </row>
    <row r="82" spans="2:22" ht="11.25" customHeight="1" thickTop="1" thickBot="1" x14ac:dyDescent="0.25">
      <c r="B82" s="801" t="s">
        <v>201</v>
      </c>
      <c r="C82" s="941"/>
      <c r="D82" s="787"/>
      <c r="E82" s="201" t="s">
        <v>28</v>
      </c>
      <c r="F82" s="237">
        <v>50</v>
      </c>
      <c r="G82" s="238">
        <v>2</v>
      </c>
      <c r="H82" s="512"/>
      <c r="I82" s="788"/>
      <c r="J82" s="788"/>
      <c r="K82" s="514"/>
      <c r="L82" s="482"/>
      <c r="M82" s="475"/>
      <c r="N82" s="104"/>
      <c r="O82" s="131"/>
      <c r="P82" s="428"/>
      <c r="Q82" s="424"/>
      <c r="R82" s="528"/>
      <c r="S82" s="536"/>
      <c r="T82" s="536"/>
      <c r="U82" s="127"/>
    </row>
    <row r="83" spans="2:22" ht="14.25" thickTop="1" thickBot="1" x14ac:dyDescent="0.25">
      <c r="B83" s="1001" t="s">
        <v>203</v>
      </c>
      <c r="C83" s="954">
        <v>89</v>
      </c>
      <c r="D83" s="785">
        <v>101</v>
      </c>
      <c r="E83" s="201" t="s">
        <v>28</v>
      </c>
      <c r="F83" s="237">
        <v>50</v>
      </c>
      <c r="G83" s="238">
        <v>2</v>
      </c>
      <c r="H83" s="512"/>
      <c r="I83" s="788"/>
      <c r="J83" s="788"/>
      <c r="K83" s="514"/>
      <c r="L83" s="482"/>
      <c r="M83" s="475">
        <v>101</v>
      </c>
      <c r="N83" s="104"/>
      <c r="O83" s="131">
        <v>101</v>
      </c>
      <c r="P83" s="428"/>
      <c r="Q83" s="424"/>
      <c r="R83" s="528">
        <v>101</v>
      </c>
      <c r="S83" s="536">
        <v>101</v>
      </c>
      <c r="T83" s="536"/>
      <c r="U83" s="127"/>
    </row>
    <row r="84" spans="2:22" ht="14.25" thickTop="1" thickBot="1" x14ac:dyDescent="0.25">
      <c r="B84" s="1001"/>
      <c r="C84" s="955"/>
      <c r="D84" s="786"/>
      <c r="E84" s="201" t="s">
        <v>28</v>
      </c>
      <c r="F84" s="237">
        <v>80</v>
      </c>
      <c r="G84" s="238">
        <v>2</v>
      </c>
      <c r="H84" s="512"/>
      <c r="I84" s="788"/>
      <c r="J84" s="788"/>
      <c r="K84" s="514"/>
      <c r="L84" s="482"/>
      <c r="M84" s="475"/>
      <c r="N84" s="104"/>
      <c r="O84" s="131"/>
      <c r="P84" s="428"/>
      <c r="Q84" s="424"/>
      <c r="R84" s="528"/>
      <c r="S84" s="536"/>
      <c r="T84" s="536"/>
      <c r="U84" s="127"/>
    </row>
    <row r="85" spans="2:22" ht="13.5" hidden="1" customHeight="1" thickBot="1" x14ac:dyDescent="0.25">
      <c r="B85" s="678" t="s">
        <v>202</v>
      </c>
      <c r="C85" s="941"/>
      <c r="D85" s="787"/>
      <c r="E85" s="201"/>
      <c r="F85" s="237"/>
      <c r="G85" s="238"/>
      <c r="H85" s="512"/>
      <c r="I85" s="788"/>
      <c r="J85" s="788"/>
      <c r="K85" s="514"/>
      <c r="L85" s="482"/>
      <c r="M85" s="475"/>
      <c r="N85" s="104"/>
      <c r="O85" s="131"/>
      <c r="P85" s="428"/>
      <c r="Q85" s="424"/>
      <c r="R85" s="528"/>
      <c r="S85" s="536"/>
      <c r="T85" s="536"/>
      <c r="U85" s="127"/>
    </row>
    <row r="86" spans="2:22" ht="9.75" customHeight="1" thickTop="1" thickBot="1" x14ac:dyDescent="0.25">
      <c r="B86" s="678"/>
      <c r="C86" s="954">
        <v>89</v>
      </c>
      <c r="D86" s="954">
        <v>10</v>
      </c>
      <c r="E86" s="201" t="s">
        <v>28</v>
      </c>
      <c r="F86" s="237">
        <v>50</v>
      </c>
      <c r="G86" s="238">
        <v>2</v>
      </c>
      <c r="H86" s="512"/>
      <c r="I86" s="788"/>
      <c r="J86" s="788"/>
      <c r="K86" s="514"/>
      <c r="L86" s="482"/>
      <c r="M86" s="475"/>
      <c r="N86" s="104"/>
      <c r="O86" s="131"/>
      <c r="P86" s="428"/>
      <c r="Q86" s="424"/>
      <c r="R86" s="528"/>
      <c r="S86" s="536"/>
      <c r="T86" s="536"/>
      <c r="U86" s="127"/>
    </row>
    <row r="87" spans="2:22" ht="12.75" customHeight="1" thickTop="1" thickBot="1" x14ac:dyDescent="0.25">
      <c r="B87" s="1002" t="s">
        <v>204</v>
      </c>
      <c r="C87" s="955"/>
      <c r="D87" s="955"/>
      <c r="E87" s="201" t="s">
        <v>28</v>
      </c>
      <c r="F87" s="237">
        <v>80</v>
      </c>
      <c r="G87" s="238">
        <v>2</v>
      </c>
      <c r="H87" s="512"/>
      <c r="I87" s="788"/>
      <c r="J87" s="788"/>
      <c r="K87" s="514"/>
      <c r="L87" s="482"/>
      <c r="M87" s="475">
        <v>10</v>
      </c>
      <c r="N87" s="104"/>
      <c r="O87" s="131">
        <v>10</v>
      </c>
      <c r="P87" s="428"/>
      <c r="Q87" s="424"/>
      <c r="R87" s="528">
        <v>10</v>
      </c>
      <c r="S87" s="536">
        <v>10</v>
      </c>
      <c r="T87" s="536"/>
      <c r="U87" s="127"/>
    </row>
    <row r="88" spans="2:22" ht="14.25" thickTop="1" thickBot="1" x14ac:dyDescent="0.25">
      <c r="B88" s="1003"/>
      <c r="C88" s="941"/>
      <c r="D88" s="787"/>
      <c r="E88" s="201"/>
      <c r="F88" s="237"/>
      <c r="G88" s="238"/>
      <c r="H88" s="512"/>
      <c r="I88" s="788"/>
      <c r="J88" s="788"/>
      <c r="K88" s="514"/>
      <c r="L88" s="482"/>
      <c r="M88" s="475"/>
      <c r="N88" s="104"/>
      <c r="O88" s="131"/>
      <c r="P88" s="428"/>
      <c r="Q88" s="424"/>
      <c r="R88" s="528"/>
      <c r="S88" s="536"/>
      <c r="T88" s="536"/>
      <c r="U88" s="127"/>
    </row>
    <row r="89" spans="2:22" ht="34.5" customHeight="1" thickTop="1" thickBot="1" x14ac:dyDescent="0.25">
      <c r="B89" s="684" t="s">
        <v>205</v>
      </c>
      <c r="C89" s="954">
        <v>325</v>
      </c>
      <c r="D89" s="785">
        <v>50.5</v>
      </c>
      <c r="E89" s="201" t="s">
        <v>28</v>
      </c>
      <c r="F89" s="237">
        <v>50</v>
      </c>
      <c r="G89" s="238">
        <v>2</v>
      </c>
      <c r="H89" s="512"/>
      <c r="I89" s="788"/>
      <c r="J89" s="788" t="s">
        <v>443</v>
      </c>
      <c r="K89" s="780" t="s">
        <v>559</v>
      </c>
      <c r="L89" s="482"/>
      <c r="M89" s="475">
        <v>50.5</v>
      </c>
      <c r="N89" s="104"/>
      <c r="O89" s="475">
        <v>50.5</v>
      </c>
      <c r="P89" s="534">
        <v>50.5</v>
      </c>
      <c r="Q89" s="424"/>
      <c r="R89" s="528"/>
      <c r="S89" s="536"/>
      <c r="T89" s="596">
        <v>50.5</v>
      </c>
      <c r="U89" s="127"/>
    </row>
    <row r="90" spans="2:22" ht="27" customHeight="1" thickTop="1" thickBot="1" x14ac:dyDescent="0.25">
      <c r="B90" s="1008" t="s">
        <v>206</v>
      </c>
      <c r="C90" s="955"/>
      <c r="D90" s="786"/>
      <c r="E90" s="201" t="s">
        <v>28</v>
      </c>
      <c r="F90" s="237">
        <v>80</v>
      </c>
      <c r="G90" s="238">
        <v>2</v>
      </c>
      <c r="H90" s="512"/>
      <c r="I90" s="788"/>
      <c r="J90" s="788" t="s">
        <v>444</v>
      </c>
      <c r="K90" s="780" t="s">
        <v>560</v>
      </c>
      <c r="L90" s="482"/>
      <c r="M90" s="475"/>
      <c r="N90" s="104"/>
      <c r="O90" s="131"/>
      <c r="P90" s="428"/>
      <c r="Q90" s="424"/>
      <c r="R90" s="528"/>
      <c r="S90" s="536"/>
      <c r="T90" s="536"/>
      <c r="U90" s="127"/>
    </row>
    <row r="91" spans="2:22" ht="16.5" customHeight="1" thickTop="1" thickBot="1" x14ac:dyDescent="0.25">
      <c r="B91" s="1009"/>
      <c r="C91" s="941"/>
      <c r="D91" s="787"/>
      <c r="E91" s="201" t="s">
        <v>28</v>
      </c>
      <c r="F91" s="237">
        <v>150</v>
      </c>
      <c r="G91" s="238">
        <v>2</v>
      </c>
      <c r="H91" s="512"/>
      <c r="I91" s="788"/>
      <c r="J91" s="788"/>
      <c r="K91" s="780"/>
      <c r="L91" s="482"/>
      <c r="M91" s="475"/>
      <c r="N91" s="104"/>
      <c r="O91" s="131"/>
      <c r="P91" s="428"/>
      <c r="Q91" s="424"/>
      <c r="R91" s="528"/>
      <c r="S91" s="536"/>
      <c r="T91" s="536"/>
      <c r="U91" s="127"/>
    </row>
    <row r="92" spans="2:22" ht="11.25" customHeight="1" thickTop="1" thickBot="1" x14ac:dyDescent="0.25">
      <c r="B92" s="588" t="s">
        <v>207</v>
      </c>
      <c r="C92" s="785">
        <v>159</v>
      </c>
      <c r="D92" s="785">
        <v>75</v>
      </c>
      <c r="E92" s="201" t="s">
        <v>28</v>
      </c>
      <c r="F92" s="237">
        <v>150</v>
      </c>
      <c r="G92" s="238">
        <v>2</v>
      </c>
      <c r="H92" s="512"/>
      <c r="I92" s="788"/>
      <c r="J92" s="788"/>
      <c r="K92" s="780"/>
      <c r="L92" s="482"/>
      <c r="M92" s="475">
        <v>75</v>
      </c>
      <c r="N92" s="104"/>
      <c r="O92" s="131">
        <v>75</v>
      </c>
      <c r="P92" s="428">
        <v>75</v>
      </c>
      <c r="Q92" s="424"/>
      <c r="R92" s="528"/>
      <c r="S92" s="536"/>
      <c r="T92" s="536">
        <v>75</v>
      </c>
      <c r="U92" s="127"/>
    </row>
    <row r="93" spans="2:22" ht="14.25" thickTop="1" thickBot="1" x14ac:dyDescent="0.25">
      <c r="B93" s="130" t="s">
        <v>208</v>
      </c>
      <c r="C93" s="787"/>
      <c r="D93" s="787"/>
      <c r="E93" s="201" t="s">
        <v>34</v>
      </c>
      <c r="F93" s="237">
        <v>40</v>
      </c>
      <c r="G93" s="238">
        <v>2</v>
      </c>
      <c r="H93" s="512"/>
      <c r="I93" s="788"/>
      <c r="J93" s="788"/>
      <c r="K93" s="780"/>
      <c r="L93" s="482"/>
      <c r="M93" s="475"/>
      <c r="N93" s="104"/>
      <c r="O93" s="131"/>
      <c r="P93" s="428"/>
      <c r="Q93" s="424"/>
      <c r="R93" s="528"/>
      <c r="S93" s="536"/>
      <c r="T93" s="536"/>
      <c r="U93" s="127"/>
    </row>
    <row r="94" spans="2:22" ht="14.25" thickTop="1" thickBot="1" x14ac:dyDescent="0.25">
      <c r="B94" s="588" t="s">
        <v>209</v>
      </c>
      <c r="C94" s="954">
        <v>57</v>
      </c>
      <c r="D94" s="785">
        <v>11</v>
      </c>
      <c r="E94" s="201" t="s">
        <v>34</v>
      </c>
      <c r="F94" s="237">
        <v>40</v>
      </c>
      <c r="G94" s="238">
        <v>2</v>
      </c>
      <c r="H94" s="512"/>
      <c r="I94" s="788"/>
      <c r="J94" s="513"/>
      <c r="K94" s="780"/>
      <c r="L94" s="482"/>
      <c r="M94" s="475">
        <v>11</v>
      </c>
      <c r="N94" s="104"/>
      <c r="O94" s="131">
        <v>11</v>
      </c>
      <c r="P94" s="428">
        <v>11</v>
      </c>
      <c r="Q94" s="424"/>
      <c r="R94" s="528"/>
      <c r="S94" s="536"/>
      <c r="T94" s="536">
        <v>11</v>
      </c>
      <c r="U94" s="127"/>
    </row>
    <row r="95" spans="2:22" ht="14.25" thickTop="1" thickBot="1" x14ac:dyDescent="0.25">
      <c r="B95" s="151" t="s">
        <v>210</v>
      </c>
      <c r="C95" s="1010"/>
      <c r="D95" s="786"/>
      <c r="E95" s="127"/>
      <c r="F95" s="516"/>
      <c r="G95" s="517"/>
      <c r="H95" s="785"/>
      <c r="I95" s="518"/>
      <c r="J95" s="519"/>
      <c r="K95" s="824"/>
      <c r="L95" s="482"/>
      <c r="M95" s="475"/>
      <c r="N95" s="104"/>
      <c r="O95" s="131"/>
      <c r="P95" s="428"/>
      <c r="Q95" s="424"/>
      <c r="R95" s="528"/>
      <c r="S95" s="536"/>
      <c r="T95" s="536"/>
      <c r="U95" s="127"/>
    </row>
    <row r="96" spans="2:22" ht="14.25" thickTop="1" thickBot="1" x14ac:dyDescent="0.25">
      <c r="B96" s="702" t="s">
        <v>211</v>
      </c>
      <c r="C96" s="1011">
        <v>45</v>
      </c>
      <c r="D96" s="1011">
        <v>37</v>
      </c>
      <c r="E96" s="703"/>
      <c r="F96" s="704"/>
      <c r="G96" s="704"/>
      <c r="H96" s="695"/>
      <c r="I96" s="705"/>
      <c r="J96" s="706"/>
      <c r="K96" s="761"/>
      <c r="L96" s="482"/>
      <c r="M96" s="475">
        <v>37</v>
      </c>
      <c r="N96" s="104"/>
      <c r="O96" s="131">
        <v>37</v>
      </c>
      <c r="P96" s="428"/>
      <c r="Q96" s="424">
        <v>37</v>
      </c>
      <c r="R96" s="528"/>
      <c r="S96" s="536">
        <v>37</v>
      </c>
      <c r="T96" s="536"/>
      <c r="U96" s="511">
        <v>37</v>
      </c>
      <c r="V96" s="863" t="s">
        <v>581</v>
      </c>
    </row>
    <row r="97" spans="2:22" ht="14.25" thickTop="1" thickBot="1" x14ac:dyDescent="0.25">
      <c r="B97" s="707"/>
      <c r="C97" s="1010"/>
      <c r="D97" s="1010"/>
      <c r="E97" s="708"/>
      <c r="F97" s="679"/>
      <c r="G97" s="667"/>
      <c r="H97" s="709"/>
      <c r="I97" s="710"/>
      <c r="J97" s="711"/>
      <c r="K97" s="762"/>
      <c r="L97" s="482"/>
      <c r="M97" s="475"/>
      <c r="N97" s="104"/>
      <c r="O97" s="131"/>
      <c r="P97" s="428"/>
      <c r="Q97" s="424"/>
      <c r="R97" s="528"/>
      <c r="S97" s="536"/>
      <c r="T97" s="536"/>
      <c r="U97" s="127"/>
    </row>
    <row r="98" spans="2:22" ht="15" customHeight="1" thickTop="1" thickBot="1" x14ac:dyDescent="0.25">
      <c r="B98" s="1012" t="s">
        <v>212</v>
      </c>
      <c r="C98" s="787"/>
      <c r="D98" s="787"/>
      <c r="E98" s="201"/>
      <c r="F98" s="237"/>
      <c r="G98" s="237"/>
      <c r="H98" s="787"/>
      <c r="I98" s="788"/>
      <c r="J98" s="513"/>
      <c r="K98" s="780"/>
      <c r="L98" s="482"/>
      <c r="M98" s="475"/>
      <c r="N98" s="104"/>
      <c r="O98" s="131"/>
      <c r="P98" s="428"/>
      <c r="Q98" s="424"/>
      <c r="R98" s="528"/>
      <c r="S98" s="536"/>
      <c r="T98" s="536"/>
      <c r="U98" s="127"/>
    </row>
    <row r="99" spans="2:22" ht="14.25" thickTop="1" thickBot="1" x14ac:dyDescent="0.25">
      <c r="B99" s="1013"/>
      <c r="C99" s="786">
        <v>42</v>
      </c>
      <c r="D99" s="786">
        <v>46</v>
      </c>
      <c r="E99" s="201" t="s">
        <v>34</v>
      </c>
      <c r="F99" s="237">
        <v>40</v>
      </c>
      <c r="G99" s="238">
        <v>2</v>
      </c>
      <c r="H99" s="512"/>
      <c r="I99" s="788"/>
      <c r="J99" s="513"/>
      <c r="K99" s="780"/>
      <c r="L99" s="482">
        <v>30</v>
      </c>
      <c r="M99" s="475">
        <v>16</v>
      </c>
      <c r="N99" s="104"/>
      <c r="O99" s="131">
        <v>46</v>
      </c>
      <c r="P99" s="428"/>
      <c r="Q99" s="424"/>
      <c r="R99" s="528">
        <v>46</v>
      </c>
      <c r="S99" s="536">
        <v>46</v>
      </c>
      <c r="T99" s="536"/>
      <c r="U99" s="127"/>
    </row>
    <row r="100" spans="2:22" ht="14.25" thickTop="1" thickBot="1" x14ac:dyDescent="0.25">
      <c r="B100" s="835" t="s">
        <v>520</v>
      </c>
      <c r="C100" s="586">
        <v>159</v>
      </c>
      <c r="D100" s="586">
        <v>38</v>
      </c>
      <c r="E100" s="201"/>
      <c r="F100" s="237"/>
      <c r="G100" s="238"/>
      <c r="H100" s="512"/>
      <c r="I100" s="788"/>
      <c r="J100" s="513"/>
      <c r="K100" s="780"/>
      <c r="L100" s="482"/>
      <c r="M100" s="475">
        <v>38</v>
      </c>
      <c r="N100" s="104"/>
      <c r="O100" s="131">
        <v>38</v>
      </c>
      <c r="P100" s="428">
        <v>38</v>
      </c>
      <c r="Q100" s="424"/>
      <c r="R100" s="528"/>
      <c r="S100" s="536"/>
      <c r="T100" s="536">
        <v>38</v>
      </c>
      <c r="U100" s="127"/>
    </row>
    <row r="101" spans="2:22" ht="14.25" thickTop="1" thickBot="1" x14ac:dyDescent="0.25">
      <c r="B101" s="515"/>
      <c r="C101" s="806">
        <v>89</v>
      </c>
      <c r="D101" s="806">
        <v>53</v>
      </c>
      <c r="E101" s="127"/>
      <c r="F101" s="516"/>
      <c r="G101" s="517"/>
      <c r="H101" s="785"/>
      <c r="I101" s="518"/>
      <c r="J101" s="577" t="s">
        <v>519</v>
      </c>
      <c r="K101" s="763" t="s">
        <v>518</v>
      </c>
      <c r="L101" s="482"/>
      <c r="M101" s="475">
        <v>53</v>
      </c>
      <c r="N101" s="104"/>
      <c r="O101" s="131">
        <v>53</v>
      </c>
      <c r="P101" s="428">
        <v>53</v>
      </c>
      <c r="Q101" s="424"/>
      <c r="R101" s="528"/>
      <c r="S101" s="536"/>
      <c r="T101" s="536">
        <v>53</v>
      </c>
      <c r="U101" s="127"/>
    </row>
    <row r="102" spans="2:22" ht="14.25" thickTop="1" thickBot="1" x14ac:dyDescent="0.25">
      <c r="B102" s="641" t="s">
        <v>83</v>
      </c>
      <c r="C102" s="642">
        <v>89</v>
      </c>
      <c r="D102" s="643"/>
      <c r="E102" s="644" t="s">
        <v>34</v>
      </c>
      <c r="F102" s="645">
        <v>50</v>
      </c>
      <c r="G102" s="645">
        <v>2</v>
      </c>
      <c r="H102" s="646"/>
      <c r="I102" s="647"/>
      <c r="J102" s="648"/>
      <c r="K102" s="764"/>
      <c r="L102" s="649"/>
      <c r="M102" s="650"/>
      <c r="N102" s="104"/>
      <c r="O102" s="131"/>
      <c r="P102" s="428"/>
      <c r="Q102" s="399"/>
      <c r="R102" s="769"/>
      <c r="S102" s="399"/>
      <c r="T102" s="399"/>
      <c r="U102" s="127"/>
    </row>
    <row r="103" spans="2:22" ht="24" thickTop="1" thickBot="1" x14ac:dyDescent="0.25">
      <c r="B103" s="651" t="s">
        <v>85</v>
      </c>
      <c r="C103" s="634">
        <v>57</v>
      </c>
      <c r="D103" s="634"/>
      <c r="E103" s="631" t="s">
        <v>34</v>
      </c>
      <c r="F103" s="619">
        <v>50</v>
      </c>
      <c r="G103" s="639">
        <v>2</v>
      </c>
      <c r="H103" s="640"/>
      <c r="I103" s="799"/>
      <c r="J103" s="652"/>
      <c r="K103" s="664" t="s">
        <v>515</v>
      </c>
      <c r="L103" s="649"/>
      <c r="M103" s="650"/>
      <c r="N103" s="104"/>
      <c r="O103" s="131"/>
      <c r="P103" s="428"/>
      <c r="Q103" s="399"/>
      <c r="R103" s="769"/>
      <c r="S103" s="399"/>
      <c r="T103" s="399"/>
      <c r="U103" s="127"/>
    </row>
    <row r="104" spans="2:22" ht="24" thickTop="1" thickBot="1" x14ac:dyDescent="0.25">
      <c r="B104" s="654"/>
      <c r="C104" s="655">
        <v>42</v>
      </c>
      <c r="D104" s="655"/>
      <c r="E104" s="656"/>
      <c r="F104" s="657"/>
      <c r="G104" s="658"/>
      <c r="H104" s="659"/>
      <c r="I104" s="660"/>
      <c r="J104" s="661"/>
      <c r="K104" s="664" t="s">
        <v>516</v>
      </c>
      <c r="L104" s="649"/>
      <c r="M104" s="650"/>
      <c r="N104" s="104"/>
      <c r="O104" s="131"/>
      <c r="P104" s="428"/>
      <c r="Q104" s="399"/>
      <c r="R104" s="769"/>
      <c r="S104" s="399"/>
      <c r="T104" s="399"/>
      <c r="U104" s="127"/>
    </row>
    <row r="105" spans="2:22" ht="14.25" thickTop="1" thickBot="1" x14ac:dyDescent="0.25">
      <c r="B105" s="588" t="s">
        <v>521</v>
      </c>
      <c r="C105" s="786">
        <v>57</v>
      </c>
      <c r="D105" s="786">
        <v>42</v>
      </c>
      <c r="E105" s="201" t="s">
        <v>34</v>
      </c>
      <c r="F105" s="237">
        <v>50</v>
      </c>
      <c r="G105" s="237">
        <v>2</v>
      </c>
      <c r="H105" s="787"/>
      <c r="I105" s="788"/>
      <c r="J105" s="513"/>
      <c r="K105" s="514"/>
      <c r="L105" s="482">
        <v>42</v>
      </c>
      <c r="M105" s="475"/>
      <c r="N105" s="104"/>
      <c r="O105" s="131">
        <v>42</v>
      </c>
      <c r="P105" s="428"/>
      <c r="Q105" s="424"/>
      <c r="R105" s="528">
        <v>42</v>
      </c>
      <c r="S105" s="536">
        <v>42</v>
      </c>
      <c r="T105" s="536"/>
      <c r="U105" s="127"/>
    </row>
    <row r="106" spans="2:22" ht="14.25" thickTop="1" thickBot="1" x14ac:dyDescent="0.25">
      <c r="B106" s="151" t="s">
        <v>84</v>
      </c>
      <c r="C106" s="787"/>
      <c r="D106" s="787"/>
      <c r="E106" s="201"/>
      <c r="F106" s="237"/>
      <c r="G106" s="238"/>
      <c r="H106" s="512"/>
      <c r="I106" s="788"/>
      <c r="J106" s="513"/>
      <c r="K106" s="514"/>
      <c r="L106" s="482"/>
      <c r="M106" s="475"/>
      <c r="N106" s="104"/>
      <c r="O106" s="131"/>
      <c r="P106" s="428"/>
      <c r="Q106" s="424"/>
      <c r="R106" s="528"/>
      <c r="S106" s="536"/>
      <c r="T106" s="536"/>
      <c r="U106" s="127"/>
    </row>
    <row r="107" spans="2:22" ht="14.25" thickTop="1" thickBot="1" x14ac:dyDescent="0.25">
      <c r="B107" s="712" t="s">
        <v>455</v>
      </c>
      <c r="C107" s="786">
        <v>325</v>
      </c>
      <c r="D107" s="786">
        <v>76</v>
      </c>
      <c r="E107" s="201"/>
      <c r="F107" s="237"/>
      <c r="G107" s="238"/>
      <c r="H107" s="512"/>
      <c r="I107" s="788"/>
      <c r="J107" s="513"/>
      <c r="K107" s="514"/>
      <c r="L107" s="482"/>
      <c r="M107" s="475">
        <v>76</v>
      </c>
      <c r="N107" s="104"/>
      <c r="O107" s="131">
        <v>76</v>
      </c>
      <c r="P107" s="428">
        <v>76</v>
      </c>
      <c r="Q107" s="424"/>
      <c r="R107" s="528"/>
      <c r="S107" s="536"/>
      <c r="T107" s="536">
        <v>76</v>
      </c>
      <c r="U107" s="127"/>
    </row>
    <row r="108" spans="2:22" ht="17.25" customHeight="1" thickTop="1" thickBot="1" x14ac:dyDescent="0.25">
      <c r="B108" s="713" t="s">
        <v>558</v>
      </c>
      <c r="C108" s="786">
        <v>219</v>
      </c>
      <c r="D108" s="786">
        <v>18</v>
      </c>
      <c r="E108" s="201"/>
      <c r="F108" s="237"/>
      <c r="G108" s="238"/>
      <c r="H108" s="512"/>
      <c r="I108" s="714"/>
      <c r="J108" s="513" t="s">
        <v>449</v>
      </c>
      <c r="K108" s="514" t="s">
        <v>342</v>
      </c>
      <c r="L108" s="482"/>
      <c r="M108" s="477">
        <v>18</v>
      </c>
      <c r="N108" s="104"/>
      <c r="O108" s="131">
        <v>18</v>
      </c>
      <c r="P108" s="428">
        <v>18</v>
      </c>
      <c r="Q108" s="424"/>
      <c r="R108" s="528"/>
      <c r="S108" s="536"/>
      <c r="T108" s="596">
        <v>18</v>
      </c>
      <c r="U108" s="127"/>
    </row>
    <row r="109" spans="2:22" ht="23.25" customHeight="1" thickTop="1" thickBot="1" x14ac:dyDescent="0.25">
      <c r="B109" s="588" t="s">
        <v>213</v>
      </c>
      <c r="C109" s="785">
        <v>108</v>
      </c>
      <c r="D109" s="785">
        <v>75</v>
      </c>
      <c r="E109" s="201" t="s">
        <v>28</v>
      </c>
      <c r="F109" s="237">
        <v>100</v>
      </c>
      <c r="G109" s="238">
        <v>2</v>
      </c>
      <c r="H109" s="512"/>
      <c r="I109" s="788" t="s">
        <v>358</v>
      </c>
      <c r="J109" s="957" t="s">
        <v>449</v>
      </c>
      <c r="K109" s="780" t="s">
        <v>357</v>
      </c>
      <c r="L109" s="482"/>
      <c r="M109" s="477">
        <v>75</v>
      </c>
      <c r="N109" s="104"/>
      <c r="O109" s="131">
        <v>75</v>
      </c>
      <c r="P109" s="428"/>
      <c r="Q109" s="424">
        <v>75</v>
      </c>
      <c r="R109" s="528"/>
      <c r="S109" s="596">
        <v>75</v>
      </c>
      <c r="T109" s="536"/>
      <c r="U109" s="511">
        <v>73</v>
      </c>
      <c r="V109" s="863"/>
    </row>
    <row r="110" spans="2:22" ht="14.25" thickTop="1" thickBot="1" x14ac:dyDescent="0.25">
      <c r="B110" s="130" t="s">
        <v>86</v>
      </c>
      <c r="C110" s="787">
        <v>57</v>
      </c>
      <c r="D110" s="787">
        <v>18</v>
      </c>
      <c r="E110" s="201"/>
      <c r="F110" s="237"/>
      <c r="G110" s="238"/>
      <c r="H110" s="512"/>
      <c r="I110" s="788"/>
      <c r="J110" s="958"/>
      <c r="K110" s="514"/>
      <c r="L110" s="482"/>
      <c r="M110" s="475">
        <v>18</v>
      </c>
      <c r="N110" s="104"/>
      <c r="O110" s="131">
        <v>18</v>
      </c>
      <c r="P110" s="428"/>
      <c r="Q110" s="424">
        <v>18</v>
      </c>
      <c r="R110" s="528"/>
      <c r="S110" s="536">
        <v>18</v>
      </c>
      <c r="T110" s="536"/>
      <c r="U110" s="511">
        <v>20</v>
      </c>
      <c r="V110" s="863" t="s">
        <v>582</v>
      </c>
    </row>
    <row r="111" spans="2:22" ht="14.25" thickTop="1" thickBot="1" x14ac:dyDescent="0.25">
      <c r="B111" s="588" t="s">
        <v>213</v>
      </c>
      <c r="C111" s="785"/>
      <c r="D111" s="785"/>
      <c r="E111" s="201" t="s">
        <v>28</v>
      </c>
      <c r="F111" s="237">
        <v>100</v>
      </c>
      <c r="G111" s="238">
        <v>2</v>
      </c>
      <c r="H111" s="512"/>
      <c r="I111" s="788"/>
      <c r="J111" s="513"/>
      <c r="K111" s="514"/>
      <c r="L111" s="482"/>
      <c r="M111" s="475"/>
      <c r="N111" s="104"/>
      <c r="O111" s="131"/>
      <c r="P111" s="428"/>
      <c r="Q111" s="424"/>
      <c r="R111" s="528"/>
      <c r="S111" s="536"/>
      <c r="T111" s="536"/>
      <c r="U111" s="127"/>
    </row>
    <row r="112" spans="2:22" ht="14.25" thickTop="1" thickBot="1" x14ac:dyDescent="0.25">
      <c r="B112" s="130" t="s">
        <v>87</v>
      </c>
      <c r="C112" s="787">
        <v>57</v>
      </c>
      <c r="D112" s="787">
        <v>19</v>
      </c>
      <c r="E112" s="201"/>
      <c r="F112" s="237"/>
      <c r="G112" s="238"/>
      <c r="H112" s="512"/>
      <c r="I112" s="788"/>
      <c r="J112" s="513"/>
      <c r="K112" s="514"/>
      <c r="L112" s="482"/>
      <c r="M112" s="475">
        <v>19</v>
      </c>
      <c r="N112" s="104"/>
      <c r="O112" s="131">
        <v>19</v>
      </c>
      <c r="P112" s="428"/>
      <c r="Q112" s="424">
        <v>19</v>
      </c>
      <c r="R112" s="528"/>
      <c r="S112" s="536">
        <v>19</v>
      </c>
      <c r="T112" s="536"/>
      <c r="U112" s="511">
        <v>16</v>
      </c>
      <c r="V112" s="863" t="s">
        <v>582</v>
      </c>
    </row>
    <row r="113" spans="2:21" ht="14.25" thickTop="1" thickBot="1" x14ac:dyDescent="0.25">
      <c r="B113" s="684" t="s">
        <v>213</v>
      </c>
      <c r="C113" s="785">
        <v>325</v>
      </c>
      <c r="D113" s="785">
        <v>40</v>
      </c>
      <c r="E113" s="201" t="s">
        <v>28</v>
      </c>
      <c r="F113" s="237">
        <v>100</v>
      </c>
      <c r="G113" s="238">
        <v>2</v>
      </c>
      <c r="H113" s="512"/>
      <c r="I113" s="788"/>
      <c r="J113" s="513"/>
      <c r="K113" s="514"/>
      <c r="L113" s="482"/>
      <c r="M113" s="475">
        <v>40</v>
      </c>
      <c r="N113" s="104"/>
      <c r="O113" s="131">
        <v>40</v>
      </c>
      <c r="P113" s="428">
        <v>40</v>
      </c>
      <c r="Q113" s="424"/>
      <c r="R113" s="528"/>
      <c r="S113" s="536"/>
      <c r="T113" s="536">
        <v>40</v>
      </c>
      <c r="U113" s="127"/>
    </row>
    <row r="114" spans="2:21" ht="14.25" thickTop="1" thickBot="1" x14ac:dyDescent="0.25">
      <c r="B114" s="801" t="s">
        <v>214</v>
      </c>
      <c r="C114" s="786"/>
      <c r="D114" s="786"/>
      <c r="E114" s="201" t="s">
        <v>36</v>
      </c>
      <c r="F114" s="237">
        <v>32</v>
      </c>
      <c r="G114" s="238">
        <v>2</v>
      </c>
      <c r="H114" s="512"/>
      <c r="I114" s="788"/>
      <c r="J114" s="513"/>
      <c r="K114" s="514"/>
      <c r="L114" s="482"/>
      <c r="M114" s="475"/>
      <c r="N114" s="104"/>
      <c r="O114" s="131"/>
      <c r="P114" s="428"/>
      <c r="Q114" s="424"/>
      <c r="R114" s="528"/>
      <c r="S114" s="536"/>
      <c r="T114" s="536"/>
      <c r="U114" s="127"/>
    </row>
    <row r="115" spans="2:21" ht="14.25" thickTop="1" thickBot="1" x14ac:dyDescent="0.25">
      <c r="B115" s="802"/>
      <c r="C115" s="787"/>
      <c r="D115" s="787"/>
      <c r="E115" s="201" t="s">
        <v>28</v>
      </c>
      <c r="F115" s="237">
        <v>150</v>
      </c>
      <c r="G115" s="238">
        <v>2</v>
      </c>
      <c r="H115" s="512"/>
      <c r="I115" s="788"/>
      <c r="J115" s="513"/>
      <c r="K115" s="514"/>
      <c r="L115" s="482"/>
      <c r="M115" s="475"/>
      <c r="N115" s="104"/>
      <c r="O115" s="131"/>
      <c r="P115" s="428"/>
      <c r="Q115" s="424"/>
      <c r="R115" s="528"/>
      <c r="S115" s="536"/>
      <c r="T115" s="536"/>
      <c r="U115" s="127"/>
    </row>
    <row r="116" spans="2:21" ht="14.25" thickTop="1" thickBot="1" x14ac:dyDescent="0.25">
      <c r="B116" s="684" t="s">
        <v>215</v>
      </c>
      <c r="C116" s="954">
        <v>159</v>
      </c>
      <c r="D116" s="954">
        <v>108</v>
      </c>
      <c r="E116" s="201" t="s">
        <v>36</v>
      </c>
      <c r="F116" s="237">
        <v>32</v>
      </c>
      <c r="G116" s="238">
        <v>2</v>
      </c>
      <c r="H116" s="512"/>
      <c r="I116" s="788"/>
      <c r="J116" s="513"/>
      <c r="K116" s="514"/>
      <c r="L116" s="482"/>
      <c r="M116" s="475"/>
      <c r="N116" s="104"/>
      <c r="O116" s="131"/>
      <c r="P116" s="428"/>
      <c r="Q116" s="424"/>
      <c r="R116" s="528"/>
      <c r="S116" s="536"/>
      <c r="T116" s="536"/>
      <c r="U116" s="127"/>
    </row>
    <row r="117" spans="2:21" ht="14.25" thickTop="1" thickBot="1" x14ac:dyDescent="0.25">
      <c r="B117" s="1006" t="s">
        <v>216</v>
      </c>
      <c r="C117" s="955"/>
      <c r="D117" s="955"/>
      <c r="E117" s="201" t="s">
        <v>28</v>
      </c>
      <c r="F117" s="237">
        <v>150</v>
      </c>
      <c r="G117" s="238">
        <v>2</v>
      </c>
      <c r="H117" s="512"/>
      <c r="I117" s="788"/>
      <c r="J117" s="513"/>
      <c r="K117" s="514"/>
      <c r="L117" s="482">
        <v>20</v>
      </c>
      <c r="M117" s="475">
        <v>88</v>
      </c>
      <c r="N117" s="104"/>
      <c r="O117" s="131">
        <v>108</v>
      </c>
      <c r="P117" s="428"/>
      <c r="Q117" s="424"/>
      <c r="R117" s="528">
        <v>108</v>
      </c>
      <c r="S117" s="536">
        <v>108</v>
      </c>
      <c r="T117" s="536"/>
      <c r="U117" s="127"/>
    </row>
    <row r="118" spans="2:21" ht="14.25" thickTop="1" thickBot="1" x14ac:dyDescent="0.25">
      <c r="B118" s="1007"/>
      <c r="C118" s="941"/>
      <c r="D118" s="787"/>
      <c r="E118" s="201" t="s">
        <v>28</v>
      </c>
      <c r="F118" s="237">
        <v>100</v>
      </c>
      <c r="G118" s="238">
        <v>2</v>
      </c>
      <c r="H118" s="512"/>
      <c r="I118" s="788"/>
      <c r="J118" s="513"/>
      <c r="K118" s="514"/>
      <c r="L118" s="482"/>
      <c r="M118" s="475"/>
      <c r="N118" s="104"/>
      <c r="O118" s="131"/>
      <c r="P118" s="428"/>
      <c r="Q118" s="424"/>
      <c r="R118" s="528"/>
      <c r="S118" s="536"/>
      <c r="T118" s="536"/>
      <c r="U118" s="127"/>
    </row>
    <row r="119" spans="2:21" ht="14.25" thickTop="1" thickBot="1" x14ac:dyDescent="0.25">
      <c r="B119" s="626" t="s">
        <v>217</v>
      </c>
      <c r="C119" s="936">
        <v>89</v>
      </c>
      <c r="D119" s="936"/>
      <c r="E119" s="631" t="s">
        <v>28</v>
      </c>
      <c r="F119" s="619">
        <v>100</v>
      </c>
      <c r="G119" s="639">
        <v>2</v>
      </c>
      <c r="H119" s="640"/>
      <c r="I119" s="799"/>
      <c r="J119" s="652"/>
      <c r="K119" s="653" t="s">
        <v>136</v>
      </c>
      <c r="L119" s="482"/>
      <c r="M119" s="475"/>
      <c r="N119" s="104"/>
      <c r="O119" s="131"/>
      <c r="P119" s="428"/>
      <c r="Q119" s="424"/>
      <c r="R119" s="528"/>
      <c r="S119" s="536"/>
      <c r="T119" s="536"/>
      <c r="U119" s="127"/>
    </row>
    <row r="120" spans="2:21" ht="14.25" thickTop="1" thickBot="1" x14ac:dyDescent="0.25">
      <c r="B120" s="662" t="s">
        <v>218</v>
      </c>
      <c r="C120" s="935"/>
      <c r="D120" s="935"/>
      <c r="E120" s="631"/>
      <c r="F120" s="619"/>
      <c r="G120" s="639"/>
      <c r="H120" s="640"/>
      <c r="I120" s="799"/>
      <c r="J120" s="652"/>
      <c r="K120" s="653"/>
      <c r="L120" s="482"/>
      <c r="M120" s="475"/>
      <c r="N120" s="104"/>
      <c r="O120" s="131"/>
      <c r="P120" s="428"/>
      <c r="Q120" s="424"/>
      <c r="R120" s="528"/>
      <c r="S120" s="536"/>
      <c r="T120" s="536"/>
      <c r="U120" s="127"/>
    </row>
    <row r="121" spans="2:21" ht="14.25" thickTop="1" thickBot="1" x14ac:dyDescent="0.25">
      <c r="B121" s="588" t="s">
        <v>219</v>
      </c>
      <c r="C121" s="1020">
        <v>108</v>
      </c>
      <c r="D121" s="1020">
        <v>227.4</v>
      </c>
      <c r="E121" s="201" t="s">
        <v>28</v>
      </c>
      <c r="F121" s="237">
        <v>100</v>
      </c>
      <c r="G121" s="238">
        <v>2</v>
      </c>
      <c r="H121" s="512"/>
      <c r="I121" s="788"/>
      <c r="J121" s="513"/>
      <c r="K121" s="514"/>
      <c r="L121" s="483">
        <v>210.4</v>
      </c>
      <c r="M121" s="475">
        <v>17</v>
      </c>
      <c r="N121" s="104"/>
      <c r="O121" s="131">
        <v>227.4</v>
      </c>
      <c r="P121" s="428"/>
      <c r="Q121" s="424"/>
      <c r="R121" s="528">
        <v>227.4</v>
      </c>
      <c r="S121" s="536">
        <v>227.4</v>
      </c>
      <c r="T121" s="536"/>
      <c r="U121" s="127"/>
    </row>
    <row r="122" spans="2:21" ht="14.25" thickTop="1" thickBot="1" x14ac:dyDescent="0.25">
      <c r="B122" s="681" t="s">
        <v>88</v>
      </c>
      <c r="C122" s="1021"/>
      <c r="D122" s="1021"/>
      <c r="E122" s="201"/>
      <c r="F122" s="237"/>
      <c r="G122" s="238"/>
      <c r="H122" s="512"/>
      <c r="I122" s="788"/>
      <c r="J122" s="513"/>
      <c r="K122" s="514"/>
      <c r="L122" s="482"/>
      <c r="M122" s="475"/>
      <c r="N122" s="104"/>
      <c r="O122" s="131"/>
      <c r="P122" s="428"/>
      <c r="Q122" s="424"/>
      <c r="R122" s="528"/>
      <c r="S122" s="536"/>
      <c r="T122" s="536"/>
      <c r="U122" s="127"/>
    </row>
    <row r="123" spans="2:21" ht="14.25" thickTop="1" thickBot="1" x14ac:dyDescent="0.25">
      <c r="B123" s="715" t="s">
        <v>220</v>
      </c>
      <c r="C123" s="1022">
        <v>325</v>
      </c>
      <c r="D123" s="1015">
        <v>50</v>
      </c>
      <c r="E123" s="201" t="s">
        <v>36</v>
      </c>
      <c r="F123" s="237">
        <v>32</v>
      </c>
      <c r="G123" s="238">
        <v>2</v>
      </c>
      <c r="H123" s="512"/>
      <c r="I123" s="788"/>
      <c r="J123" s="788"/>
      <c r="K123" s="692"/>
      <c r="L123" s="482"/>
      <c r="M123" s="475"/>
      <c r="N123" s="104"/>
      <c r="O123" s="131"/>
      <c r="P123" s="428"/>
      <c r="Q123" s="424"/>
      <c r="R123" s="528"/>
      <c r="S123" s="536"/>
      <c r="T123" s="536"/>
      <c r="U123" s="127"/>
    </row>
    <row r="124" spans="2:21" ht="12.75" customHeight="1" thickTop="1" thickBot="1" x14ac:dyDescent="0.25">
      <c r="B124" s="716"/>
      <c r="C124" s="1023"/>
      <c r="D124" s="1016"/>
      <c r="E124" s="201" t="s">
        <v>28</v>
      </c>
      <c r="F124" s="237">
        <v>150</v>
      </c>
      <c r="G124" s="238">
        <v>2</v>
      </c>
      <c r="H124" s="512"/>
      <c r="I124" s="788" t="s">
        <v>358</v>
      </c>
      <c r="J124" s="513"/>
      <c r="K124" s="514"/>
      <c r="L124" s="482"/>
      <c r="M124" s="475">
        <v>50</v>
      </c>
      <c r="N124" s="104"/>
      <c r="O124" s="131">
        <v>50</v>
      </c>
      <c r="P124" s="428">
        <v>50</v>
      </c>
      <c r="Q124" s="424"/>
      <c r="R124" s="528"/>
      <c r="S124" s="536"/>
      <c r="T124" s="536">
        <v>50</v>
      </c>
      <c r="U124" s="127"/>
    </row>
    <row r="125" spans="2:21" ht="15" customHeight="1" thickTop="1" thickBot="1" x14ac:dyDescent="0.25">
      <c r="B125" s="589" t="s">
        <v>221</v>
      </c>
      <c r="C125" s="1024"/>
      <c r="D125" s="1017"/>
      <c r="E125" s="201" t="s">
        <v>28</v>
      </c>
      <c r="F125" s="237">
        <v>50</v>
      </c>
      <c r="G125" s="238">
        <v>2</v>
      </c>
      <c r="H125" s="512"/>
      <c r="I125" s="788"/>
      <c r="J125" s="513"/>
      <c r="K125" s="514"/>
      <c r="L125" s="482"/>
      <c r="M125" s="475"/>
      <c r="N125" s="104"/>
      <c r="O125" s="131"/>
      <c r="P125" s="428"/>
      <c r="Q125" s="424"/>
      <c r="R125" s="528"/>
      <c r="S125" s="536"/>
      <c r="T125" s="536"/>
      <c r="U125" s="127"/>
    </row>
    <row r="126" spans="2:21" ht="14.25" thickTop="1" thickBot="1" x14ac:dyDescent="0.25">
      <c r="B126" s="588"/>
      <c r="C126" s="785"/>
      <c r="D126" s="785"/>
      <c r="E126" s="201" t="s">
        <v>28</v>
      </c>
      <c r="F126" s="237">
        <v>50</v>
      </c>
      <c r="G126" s="238">
        <v>2</v>
      </c>
      <c r="H126" s="512"/>
      <c r="I126" s="788"/>
      <c r="J126" s="513"/>
      <c r="K126" s="514"/>
      <c r="L126" s="482"/>
      <c r="M126" s="475"/>
      <c r="N126" s="104"/>
      <c r="O126" s="131"/>
      <c r="P126" s="428"/>
      <c r="Q126" s="424"/>
      <c r="R126" s="528"/>
      <c r="S126" s="536"/>
      <c r="T126" s="536"/>
      <c r="U126" s="127"/>
    </row>
    <row r="127" spans="2:21" ht="14.25" thickTop="1" thickBot="1" x14ac:dyDescent="0.25">
      <c r="B127" s="130"/>
      <c r="C127" s="787"/>
      <c r="D127" s="787"/>
      <c r="E127" s="201" t="s">
        <v>28</v>
      </c>
      <c r="F127" s="237">
        <v>150</v>
      </c>
      <c r="G127" s="238">
        <v>2</v>
      </c>
      <c r="H127" s="512"/>
      <c r="I127" s="788"/>
      <c r="J127" s="513"/>
      <c r="K127" s="514"/>
      <c r="L127" s="482"/>
      <c r="M127" s="475"/>
      <c r="N127" s="104"/>
      <c r="O127" s="131"/>
      <c r="P127" s="428"/>
      <c r="Q127" s="424"/>
      <c r="R127" s="528"/>
      <c r="S127" s="536"/>
      <c r="T127" s="536"/>
      <c r="U127" s="127"/>
    </row>
    <row r="128" spans="2:21" ht="27" thickTop="1" thickBot="1" x14ac:dyDescent="0.25">
      <c r="B128" s="588" t="s">
        <v>222</v>
      </c>
      <c r="C128" s="785">
        <v>159</v>
      </c>
      <c r="D128" s="785">
        <v>132</v>
      </c>
      <c r="E128" s="201" t="s">
        <v>34</v>
      </c>
      <c r="F128" s="237"/>
      <c r="G128" s="238"/>
      <c r="H128" s="512" t="s">
        <v>327</v>
      </c>
      <c r="I128" s="788"/>
      <c r="J128" s="513" t="s">
        <v>327</v>
      </c>
      <c r="K128" s="780" t="s">
        <v>386</v>
      </c>
      <c r="L128" s="482"/>
      <c r="M128" s="475">
        <v>132</v>
      </c>
      <c r="N128" s="104"/>
      <c r="O128" s="131">
        <v>132</v>
      </c>
      <c r="P128" s="428">
        <v>62</v>
      </c>
      <c r="Q128" s="424">
        <v>70</v>
      </c>
      <c r="R128" s="528"/>
      <c r="S128" s="596">
        <v>70</v>
      </c>
      <c r="T128" s="596">
        <v>62</v>
      </c>
      <c r="U128" s="511" t="s">
        <v>575</v>
      </c>
    </row>
    <row r="129" spans="2:21" ht="14.25" thickTop="1" thickBot="1" x14ac:dyDescent="0.25">
      <c r="B129" s="130" t="s">
        <v>223</v>
      </c>
      <c r="C129" s="787"/>
      <c r="D129" s="787"/>
      <c r="E129" s="201" t="s">
        <v>28</v>
      </c>
      <c r="F129" s="237">
        <v>100</v>
      </c>
      <c r="G129" s="238">
        <v>2</v>
      </c>
      <c r="H129" s="512"/>
      <c r="I129" s="788"/>
      <c r="J129" s="513"/>
      <c r="K129" s="780"/>
      <c r="L129" s="482"/>
      <c r="M129" s="475"/>
      <c r="N129" s="104"/>
      <c r="O129" s="131"/>
      <c r="P129" s="428"/>
      <c r="Q129" s="424"/>
      <c r="R129" s="528"/>
      <c r="S129" s="536"/>
      <c r="T129" s="536"/>
      <c r="U129" s="127"/>
    </row>
    <row r="130" spans="2:21" ht="14.25" thickTop="1" thickBot="1" x14ac:dyDescent="0.25">
      <c r="B130" s="130"/>
      <c r="C130" s="786"/>
      <c r="D130" s="786"/>
      <c r="E130" s="201" t="s">
        <v>28</v>
      </c>
      <c r="F130" s="237">
        <v>80</v>
      </c>
      <c r="G130" s="238">
        <v>2</v>
      </c>
      <c r="H130" s="512"/>
      <c r="I130" s="788"/>
      <c r="J130" s="513"/>
      <c r="K130" s="780"/>
      <c r="L130" s="482"/>
      <c r="M130" s="475"/>
      <c r="N130" s="104"/>
      <c r="O130" s="131"/>
      <c r="P130" s="428"/>
      <c r="Q130" s="424"/>
      <c r="R130" s="528"/>
      <c r="S130" s="536"/>
      <c r="T130" s="536"/>
      <c r="U130" s="127"/>
    </row>
    <row r="131" spans="2:21" ht="11.25" customHeight="1" thickTop="1" thickBot="1" x14ac:dyDescent="0.25">
      <c r="B131" s="717" t="s">
        <v>224</v>
      </c>
      <c r="C131" s="1015">
        <v>89</v>
      </c>
      <c r="D131" s="954">
        <v>30</v>
      </c>
      <c r="E131" s="201" t="s">
        <v>28</v>
      </c>
      <c r="F131" s="237">
        <v>100</v>
      </c>
      <c r="G131" s="238">
        <v>2</v>
      </c>
      <c r="H131" s="512" t="s">
        <v>296</v>
      </c>
      <c r="I131" s="809"/>
      <c r="J131" s="694"/>
      <c r="K131" s="985" t="s">
        <v>365</v>
      </c>
      <c r="L131" s="482"/>
      <c r="M131" s="475"/>
      <c r="N131" s="104"/>
      <c r="O131" s="131"/>
      <c r="P131" s="428"/>
      <c r="Q131" s="424"/>
      <c r="R131" s="528"/>
      <c r="S131" s="536"/>
      <c r="T131" s="536"/>
      <c r="U131" s="127"/>
    </row>
    <row r="132" spans="2:21" ht="11.25" customHeight="1" thickTop="1" thickBot="1" x14ac:dyDescent="0.25">
      <c r="B132" s="718"/>
      <c r="C132" s="1016"/>
      <c r="D132" s="955"/>
      <c r="E132" s="201" t="s">
        <v>28</v>
      </c>
      <c r="F132" s="237">
        <v>80</v>
      </c>
      <c r="G132" s="238">
        <v>2</v>
      </c>
      <c r="H132" s="512"/>
      <c r="I132" s="518"/>
      <c r="J132" s="519" t="s">
        <v>330</v>
      </c>
      <c r="K132" s="1014"/>
      <c r="L132" s="482"/>
      <c r="M132" s="475">
        <v>30</v>
      </c>
      <c r="N132" s="104"/>
      <c r="O132" s="131">
        <v>30</v>
      </c>
      <c r="P132" s="428"/>
      <c r="Q132" s="424">
        <v>30</v>
      </c>
      <c r="R132" s="528"/>
      <c r="S132" s="596">
        <v>30</v>
      </c>
      <c r="T132" s="536"/>
      <c r="U132" s="127"/>
    </row>
    <row r="133" spans="2:21" ht="12" customHeight="1" thickTop="1" thickBot="1" x14ac:dyDescent="0.25">
      <c r="B133" s="718"/>
      <c r="C133" s="1016"/>
      <c r="D133" s="955"/>
      <c r="E133" s="201" t="s">
        <v>34</v>
      </c>
      <c r="F133" s="237">
        <v>40</v>
      </c>
      <c r="G133" s="238">
        <v>4</v>
      </c>
      <c r="H133" s="512"/>
      <c r="I133" s="518"/>
      <c r="J133" s="519"/>
      <c r="K133" s="1014"/>
      <c r="L133" s="482"/>
      <c r="M133" s="475"/>
      <c r="N133" s="104"/>
      <c r="O133" s="131"/>
      <c r="P133" s="428"/>
      <c r="Q133" s="424"/>
      <c r="R133" s="528"/>
      <c r="S133" s="536"/>
      <c r="T133" s="536"/>
      <c r="U133" s="127"/>
    </row>
    <row r="134" spans="2:21" ht="16.5" customHeight="1" thickTop="1" thickBot="1" x14ac:dyDescent="0.25">
      <c r="B134" s="719" t="s">
        <v>90</v>
      </c>
      <c r="C134" s="1017"/>
      <c r="D134" s="941"/>
      <c r="E134" s="201" t="s">
        <v>96</v>
      </c>
      <c r="F134" s="237">
        <v>89</v>
      </c>
      <c r="G134" s="238">
        <v>2</v>
      </c>
      <c r="H134" s="512" t="s">
        <v>296</v>
      </c>
      <c r="I134" s="788"/>
      <c r="J134" s="513"/>
      <c r="K134" s="994"/>
      <c r="L134" s="482"/>
      <c r="M134" s="475"/>
      <c r="N134" s="104"/>
      <c r="O134" s="131"/>
      <c r="P134" s="428"/>
      <c r="Q134" s="424"/>
      <c r="R134" s="528"/>
      <c r="S134" s="536"/>
      <c r="T134" s="536"/>
      <c r="U134" s="127"/>
    </row>
    <row r="135" spans="2:21" ht="14.25" thickTop="1" thickBot="1" x14ac:dyDescent="0.25">
      <c r="B135" s="717" t="s">
        <v>225</v>
      </c>
      <c r="C135" s="792">
        <v>45</v>
      </c>
      <c r="D135" s="786">
        <v>80</v>
      </c>
      <c r="E135" s="201" t="s">
        <v>28</v>
      </c>
      <c r="F135" s="237">
        <v>150</v>
      </c>
      <c r="G135" s="238">
        <v>2</v>
      </c>
      <c r="H135" s="512"/>
      <c r="I135" s="788"/>
      <c r="J135" s="513"/>
      <c r="K135" s="780"/>
      <c r="L135" s="482"/>
      <c r="M135" s="475">
        <v>80</v>
      </c>
      <c r="N135" s="104"/>
      <c r="O135" s="131">
        <v>80</v>
      </c>
      <c r="P135" s="429"/>
      <c r="Q135" s="424">
        <v>80</v>
      </c>
      <c r="R135" s="528"/>
      <c r="S135" s="536">
        <v>80</v>
      </c>
      <c r="T135" s="536"/>
      <c r="U135" s="127"/>
    </row>
    <row r="136" spans="2:21" ht="14.25" thickTop="1" thickBot="1" x14ac:dyDescent="0.25">
      <c r="B136" s="718"/>
      <c r="C136" s="793"/>
      <c r="D136" s="786"/>
      <c r="E136" s="201" t="s">
        <v>28</v>
      </c>
      <c r="F136" s="237">
        <v>80</v>
      </c>
      <c r="G136" s="238">
        <v>2</v>
      </c>
      <c r="H136" s="512"/>
      <c r="I136" s="788"/>
      <c r="J136" s="513"/>
      <c r="K136" s="780"/>
      <c r="L136" s="482"/>
      <c r="M136" s="475"/>
      <c r="N136" s="104"/>
      <c r="O136" s="131"/>
      <c r="P136" s="428"/>
      <c r="Q136" s="424"/>
      <c r="R136" s="528"/>
      <c r="S136" s="536"/>
      <c r="T136" s="536"/>
      <c r="U136" s="127"/>
    </row>
    <row r="137" spans="2:21" ht="14.25" thickTop="1" thickBot="1" x14ac:dyDescent="0.25">
      <c r="B137" s="193" t="s">
        <v>451</v>
      </c>
      <c r="C137" s="793"/>
      <c r="D137" s="786"/>
      <c r="E137" s="201" t="s">
        <v>34</v>
      </c>
      <c r="F137" s="237">
        <v>40</v>
      </c>
      <c r="G137" s="238">
        <v>4</v>
      </c>
      <c r="H137" s="512"/>
      <c r="I137" s="788"/>
      <c r="J137" s="513"/>
      <c r="K137" s="780"/>
      <c r="L137" s="482"/>
      <c r="M137" s="475"/>
      <c r="N137" s="104"/>
      <c r="O137" s="131"/>
      <c r="P137" s="428"/>
      <c r="Q137" s="424"/>
      <c r="R137" s="528"/>
      <c r="S137" s="536"/>
      <c r="T137" s="536"/>
      <c r="U137" s="127"/>
    </row>
    <row r="138" spans="2:21" ht="27" thickTop="1" thickBot="1" x14ac:dyDescent="0.25">
      <c r="B138" s="717" t="s">
        <v>225</v>
      </c>
      <c r="C138" s="1015">
        <v>108</v>
      </c>
      <c r="D138" s="955">
        <v>140</v>
      </c>
      <c r="E138" s="201" t="s">
        <v>28</v>
      </c>
      <c r="F138" s="237">
        <v>150</v>
      </c>
      <c r="G138" s="238">
        <v>2</v>
      </c>
      <c r="H138" s="512" t="s">
        <v>310</v>
      </c>
      <c r="I138" s="788"/>
      <c r="J138" s="519" t="s">
        <v>330</v>
      </c>
      <c r="K138" s="780" t="s">
        <v>311</v>
      </c>
      <c r="L138" s="482"/>
      <c r="M138" s="475"/>
      <c r="N138" s="104"/>
      <c r="O138" s="131"/>
      <c r="P138" s="428"/>
      <c r="Q138" s="424"/>
      <c r="R138" s="528"/>
      <c r="S138" s="536"/>
      <c r="T138" s="536"/>
      <c r="U138" s="127"/>
    </row>
    <row r="139" spans="2:21" ht="35.25" thickTop="1" thickBot="1" x14ac:dyDescent="0.25">
      <c r="B139" s="718"/>
      <c r="C139" s="1016"/>
      <c r="D139" s="955"/>
      <c r="E139" s="201" t="s">
        <v>28</v>
      </c>
      <c r="F139" s="237">
        <v>80</v>
      </c>
      <c r="G139" s="238">
        <v>2</v>
      </c>
      <c r="H139" s="512"/>
      <c r="I139" s="788"/>
      <c r="J139" s="513" t="s">
        <v>433</v>
      </c>
      <c r="K139" s="780" t="s">
        <v>435</v>
      </c>
      <c r="L139" s="482"/>
      <c r="M139" s="475">
        <v>140</v>
      </c>
      <c r="N139" s="104"/>
      <c r="O139" s="131">
        <v>140</v>
      </c>
      <c r="P139" s="428"/>
      <c r="Q139" s="424">
        <v>140</v>
      </c>
      <c r="R139" s="528"/>
      <c r="S139" s="596">
        <v>140</v>
      </c>
      <c r="T139" s="536"/>
      <c r="U139" s="511">
        <v>140</v>
      </c>
    </row>
    <row r="140" spans="2:21" ht="14.25" thickTop="1" thickBot="1" x14ac:dyDescent="0.25">
      <c r="B140" s="719" t="s">
        <v>226</v>
      </c>
      <c r="C140" s="1016"/>
      <c r="D140" s="955"/>
      <c r="E140" s="201" t="s">
        <v>34</v>
      </c>
      <c r="F140" s="237">
        <v>40</v>
      </c>
      <c r="G140" s="238">
        <v>4</v>
      </c>
      <c r="H140" s="512"/>
      <c r="I140" s="788"/>
      <c r="J140" s="513"/>
      <c r="K140" s="514"/>
      <c r="L140" s="482"/>
      <c r="M140" s="475"/>
      <c r="N140" s="104"/>
      <c r="O140" s="131"/>
      <c r="P140" s="428"/>
      <c r="Q140" s="424"/>
      <c r="R140" s="528"/>
      <c r="S140" s="536"/>
      <c r="T140" s="536"/>
      <c r="U140" s="127"/>
    </row>
    <row r="141" spans="2:21" ht="13.5" hidden="1" customHeight="1" thickBot="1" x14ac:dyDescent="0.25">
      <c r="B141" s="719"/>
      <c r="C141" s="1017"/>
      <c r="D141" s="941"/>
      <c r="E141" s="201"/>
      <c r="F141" s="237"/>
      <c r="G141" s="238"/>
      <c r="H141" s="512"/>
      <c r="I141" s="788"/>
      <c r="J141" s="513"/>
      <c r="K141" s="514"/>
      <c r="L141" s="482"/>
      <c r="M141" s="475"/>
      <c r="N141" s="104"/>
      <c r="O141" s="131"/>
      <c r="P141" s="428"/>
      <c r="Q141" s="424"/>
      <c r="R141" s="528"/>
      <c r="S141" s="536"/>
      <c r="T141" s="536"/>
      <c r="U141" s="127"/>
    </row>
    <row r="142" spans="2:21" ht="14.25" thickTop="1" thickBot="1" x14ac:dyDescent="0.25">
      <c r="B142" s="588" t="s">
        <v>222</v>
      </c>
      <c r="C142" s="785">
        <v>325</v>
      </c>
      <c r="D142" s="785">
        <v>2</v>
      </c>
      <c r="E142" s="201" t="s">
        <v>28</v>
      </c>
      <c r="F142" s="237">
        <v>150</v>
      </c>
      <c r="G142" s="238">
        <v>2</v>
      </c>
      <c r="H142" s="512"/>
      <c r="I142" s="788"/>
      <c r="J142" s="513"/>
      <c r="K142" s="514"/>
      <c r="L142" s="482"/>
      <c r="M142" s="475">
        <v>2</v>
      </c>
      <c r="N142" s="104"/>
      <c r="O142" s="131">
        <v>2</v>
      </c>
      <c r="P142" s="428">
        <v>2</v>
      </c>
      <c r="Q142" s="424"/>
      <c r="R142" s="528"/>
      <c r="S142" s="536"/>
      <c r="T142" s="536">
        <v>2</v>
      </c>
      <c r="U142" s="127"/>
    </row>
    <row r="143" spans="2:21" ht="14.25" thickTop="1" thickBot="1" x14ac:dyDescent="0.25">
      <c r="B143" s="130" t="s">
        <v>227</v>
      </c>
      <c r="C143" s="787"/>
      <c r="D143" s="787"/>
      <c r="E143" s="201" t="s">
        <v>28</v>
      </c>
      <c r="F143" s="237">
        <v>150</v>
      </c>
      <c r="G143" s="238">
        <v>2</v>
      </c>
      <c r="H143" s="512"/>
      <c r="I143" s="788"/>
      <c r="J143" s="513"/>
      <c r="K143" s="514"/>
      <c r="L143" s="482"/>
      <c r="M143" s="475"/>
      <c r="N143" s="104"/>
      <c r="O143" s="131"/>
      <c r="P143" s="428"/>
      <c r="Q143" s="424"/>
      <c r="R143" s="528"/>
      <c r="S143" s="536"/>
      <c r="T143" s="536"/>
      <c r="U143" s="127"/>
    </row>
    <row r="144" spans="2:21" ht="14.25" thickTop="1" thickBot="1" x14ac:dyDescent="0.25">
      <c r="B144" s="588" t="s">
        <v>228</v>
      </c>
      <c r="C144" s="785">
        <v>159</v>
      </c>
      <c r="D144" s="785">
        <v>70</v>
      </c>
      <c r="E144" s="201" t="s">
        <v>28</v>
      </c>
      <c r="F144" s="237">
        <v>150</v>
      </c>
      <c r="G144" s="238">
        <v>2</v>
      </c>
      <c r="H144" s="512"/>
      <c r="I144" s="788"/>
      <c r="J144" s="513"/>
      <c r="K144" s="514"/>
      <c r="L144" s="482"/>
      <c r="M144" s="475">
        <v>70</v>
      </c>
      <c r="N144" s="104"/>
      <c r="O144" s="131">
        <v>70</v>
      </c>
      <c r="P144" s="428">
        <v>70</v>
      </c>
      <c r="Q144" s="424"/>
      <c r="R144" s="528"/>
      <c r="S144" s="536"/>
      <c r="T144" s="536">
        <v>70</v>
      </c>
      <c r="U144" s="127"/>
    </row>
    <row r="145" spans="2:22" ht="14.25" thickTop="1" thickBot="1" x14ac:dyDescent="0.25">
      <c r="B145" s="130" t="s">
        <v>229</v>
      </c>
      <c r="C145" s="787"/>
      <c r="D145" s="787"/>
      <c r="E145" s="201" t="s">
        <v>28</v>
      </c>
      <c r="F145" s="237">
        <v>50</v>
      </c>
      <c r="G145" s="238">
        <v>2</v>
      </c>
      <c r="H145" s="512"/>
      <c r="I145" s="788"/>
      <c r="J145" s="513"/>
      <c r="K145" s="514"/>
      <c r="L145" s="482"/>
      <c r="M145" s="475"/>
      <c r="N145" s="104"/>
      <c r="O145" s="131"/>
      <c r="P145" s="428"/>
      <c r="Q145" s="424"/>
      <c r="R145" s="528"/>
      <c r="S145" s="536"/>
      <c r="T145" s="536"/>
      <c r="U145" s="127"/>
    </row>
    <row r="146" spans="2:22" ht="23.25" customHeight="1" thickTop="1" thickBot="1" x14ac:dyDescent="0.25">
      <c r="B146" s="720" t="s">
        <v>299</v>
      </c>
      <c r="C146" s="721">
        <v>57</v>
      </c>
      <c r="D146" s="721">
        <v>18</v>
      </c>
      <c r="E146" s="722" t="s">
        <v>28</v>
      </c>
      <c r="F146" s="723">
        <v>50</v>
      </c>
      <c r="G146" s="724">
        <v>4</v>
      </c>
      <c r="H146" s="725" t="s">
        <v>296</v>
      </c>
      <c r="I146" s="689"/>
      <c r="J146" s="513" t="s">
        <v>433</v>
      </c>
      <c r="K146" s="985" t="s">
        <v>301</v>
      </c>
      <c r="L146" s="482"/>
      <c r="M146" s="475">
        <v>18</v>
      </c>
      <c r="N146" s="104"/>
      <c r="O146" s="131">
        <v>18</v>
      </c>
      <c r="P146" s="428"/>
      <c r="Q146" s="424">
        <v>18</v>
      </c>
      <c r="R146" s="528"/>
      <c r="S146" s="596">
        <v>18</v>
      </c>
      <c r="T146" s="536"/>
      <c r="U146" s="511">
        <v>17</v>
      </c>
    </row>
    <row r="147" spans="2:22" ht="23.25" customHeight="1" thickTop="1" thickBot="1" x14ac:dyDescent="0.25">
      <c r="B147" s="720" t="s">
        <v>300</v>
      </c>
      <c r="C147" s="800"/>
      <c r="D147" s="800"/>
      <c r="E147" s="722" t="s">
        <v>96</v>
      </c>
      <c r="F147" s="723">
        <v>57</v>
      </c>
      <c r="G147" s="724">
        <v>4</v>
      </c>
      <c r="H147" s="725" t="s">
        <v>296</v>
      </c>
      <c r="I147" s="726"/>
      <c r="J147" s="727"/>
      <c r="K147" s="986"/>
      <c r="L147" s="482"/>
      <c r="M147" s="475"/>
      <c r="N147" s="104"/>
      <c r="O147" s="131"/>
      <c r="P147" s="428"/>
      <c r="Q147" s="424"/>
      <c r="R147" s="528"/>
      <c r="S147" s="536"/>
      <c r="T147" s="536"/>
      <c r="U147" s="127"/>
    </row>
    <row r="148" spans="2:22" ht="14.25" thickTop="1" thickBot="1" x14ac:dyDescent="0.25">
      <c r="B148" s="588" t="s">
        <v>230</v>
      </c>
      <c r="C148" s="785">
        <v>325</v>
      </c>
      <c r="D148" s="785">
        <v>65</v>
      </c>
      <c r="E148" s="201" t="s">
        <v>28</v>
      </c>
      <c r="F148" s="237">
        <v>150</v>
      </c>
      <c r="G148" s="238">
        <v>2</v>
      </c>
      <c r="H148" s="512"/>
      <c r="I148" s="788"/>
      <c r="J148" s="513"/>
      <c r="K148" s="780"/>
      <c r="L148" s="482"/>
      <c r="M148" s="475">
        <v>65</v>
      </c>
      <c r="N148" s="104"/>
      <c r="O148" s="131">
        <v>65</v>
      </c>
      <c r="P148" s="428">
        <v>65</v>
      </c>
      <c r="Q148" s="424"/>
      <c r="R148" s="528"/>
      <c r="S148" s="536"/>
      <c r="T148" s="536">
        <v>65</v>
      </c>
      <c r="U148" s="127"/>
    </row>
    <row r="149" spans="2:22" ht="14.25" thickTop="1" thickBot="1" x14ac:dyDescent="0.25">
      <c r="B149" s="130" t="s">
        <v>231</v>
      </c>
      <c r="C149" s="787"/>
      <c r="D149" s="787"/>
      <c r="E149" s="201"/>
      <c r="F149" s="237"/>
      <c r="G149" s="238"/>
      <c r="H149" s="282"/>
      <c r="I149" s="282"/>
      <c r="J149" s="728"/>
      <c r="K149" s="780"/>
      <c r="L149" s="482"/>
      <c r="M149" s="475"/>
      <c r="N149" s="104"/>
      <c r="O149" s="131"/>
      <c r="P149" s="428"/>
      <c r="Q149" s="424"/>
      <c r="R149" s="528"/>
      <c r="S149" s="536"/>
      <c r="T149" s="536"/>
      <c r="U149" s="127"/>
    </row>
    <row r="150" spans="2:22" ht="14.25" thickTop="1" thickBot="1" x14ac:dyDescent="0.25">
      <c r="B150" s="588" t="s">
        <v>232</v>
      </c>
      <c r="C150" s="785">
        <v>325</v>
      </c>
      <c r="D150" s="785">
        <v>50</v>
      </c>
      <c r="E150" s="201"/>
      <c r="F150" s="237"/>
      <c r="G150" s="238"/>
      <c r="H150" s="512"/>
      <c r="I150" s="788"/>
      <c r="J150" s="513"/>
      <c r="K150" s="780"/>
      <c r="L150" s="482"/>
      <c r="M150" s="475">
        <v>50</v>
      </c>
      <c r="N150" s="104"/>
      <c r="O150" s="131">
        <v>50</v>
      </c>
      <c r="P150" s="428">
        <v>50</v>
      </c>
      <c r="Q150" s="424"/>
      <c r="R150" s="528"/>
      <c r="S150" s="536"/>
      <c r="T150" s="536">
        <v>50</v>
      </c>
      <c r="U150" s="127"/>
    </row>
    <row r="151" spans="2:22" ht="14.25" thickTop="1" thickBot="1" x14ac:dyDescent="0.25">
      <c r="B151" s="105" t="s">
        <v>233</v>
      </c>
      <c r="C151" s="826"/>
      <c r="D151" s="826"/>
      <c r="E151" s="12" t="s">
        <v>28</v>
      </c>
      <c r="F151" s="829">
        <v>100</v>
      </c>
      <c r="G151" s="94">
        <v>2</v>
      </c>
      <c r="H151" s="100"/>
      <c r="I151" s="423"/>
      <c r="J151" s="404"/>
      <c r="K151" s="410"/>
      <c r="L151" s="482"/>
      <c r="M151" s="475"/>
      <c r="N151" s="104"/>
      <c r="O151" s="131"/>
      <c r="P151" s="428"/>
      <c r="Q151" s="424"/>
      <c r="R151" s="528"/>
      <c r="S151" s="536"/>
      <c r="T151" s="536"/>
      <c r="U151" s="127"/>
    </row>
    <row r="152" spans="2:22" ht="24" thickTop="1" thickBot="1" x14ac:dyDescent="0.25">
      <c r="B152" s="626" t="s">
        <v>234</v>
      </c>
      <c r="C152" s="789">
        <v>108</v>
      </c>
      <c r="D152" s="789"/>
      <c r="E152" s="631" t="s">
        <v>28</v>
      </c>
      <c r="F152" s="619">
        <v>100</v>
      </c>
      <c r="G152" s="639">
        <v>2</v>
      </c>
      <c r="H152" s="640"/>
      <c r="I152" s="799"/>
      <c r="J152" s="652"/>
      <c r="K152" s="664" t="s">
        <v>517</v>
      </c>
      <c r="L152" s="649"/>
      <c r="M152" s="650"/>
      <c r="N152" s="104"/>
      <c r="O152" s="131"/>
      <c r="P152" s="428"/>
      <c r="Q152" s="424"/>
      <c r="R152" s="528"/>
      <c r="S152" s="536"/>
      <c r="T152" s="536"/>
      <c r="U152" s="127"/>
      <c r="V152">
        <v>23</v>
      </c>
    </row>
    <row r="153" spans="2:22" ht="14.25" thickTop="1" thickBot="1" x14ac:dyDescent="0.25">
      <c r="B153" s="662" t="s">
        <v>235</v>
      </c>
      <c r="C153" s="790"/>
      <c r="D153" s="790"/>
      <c r="E153" s="631" t="s">
        <v>34</v>
      </c>
      <c r="F153" s="619">
        <v>50</v>
      </c>
      <c r="G153" s="639">
        <v>2</v>
      </c>
      <c r="H153" s="640"/>
      <c r="I153" s="799"/>
      <c r="J153" s="652"/>
      <c r="K153" s="664"/>
      <c r="L153" s="649"/>
      <c r="M153" s="650"/>
      <c r="N153" s="104"/>
      <c r="O153" s="131"/>
      <c r="P153" s="428"/>
      <c r="Q153" s="424"/>
      <c r="R153" s="528"/>
      <c r="S153" s="536"/>
      <c r="T153" s="536"/>
      <c r="U153" s="127"/>
    </row>
    <row r="154" spans="2:22" ht="14.25" thickTop="1" thickBot="1" x14ac:dyDescent="0.25">
      <c r="B154" s="626" t="s">
        <v>236</v>
      </c>
      <c r="C154" s="789">
        <v>89</v>
      </c>
      <c r="D154" s="798"/>
      <c r="E154" s="631"/>
      <c r="F154" s="619"/>
      <c r="G154" s="619"/>
      <c r="H154" s="790"/>
      <c r="I154" s="799"/>
      <c r="J154" s="652"/>
      <c r="K154" s="1018" t="s">
        <v>404</v>
      </c>
      <c r="L154" s="649"/>
      <c r="M154" s="650"/>
      <c r="N154" s="104"/>
      <c r="O154" s="131"/>
      <c r="P154" s="428"/>
      <c r="Q154" s="424"/>
      <c r="R154" s="528"/>
      <c r="S154" s="536"/>
      <c r="T154" s="536"/>
      <c r="U154" s="127"/>
      <c r="V154">
        <v>9</v>
      </c>
    </row>
    <row r="155" spans="2:22" ht="18" customHeight="1" thickTop="1" thickBot="1" x14ac:dyDescent="0.25">
      <c r="B155" s="662" t="s">
        <v>300</v>
      </c>
      <c r="C155" s="798">
        <v>108</v>
      </c>
      <c r="D155" s="798"/>
      <c r="E155" s="631"/>
      <c r="F155" s="619"/>
      <c r="G155" s="619"/>
      <c r="H155" s="790"/>
      <c r="I155" s="799"/>
      <c r="J155" s="652"/>
      <c r="K155" s="1019"/>
      <c r="L155" s="649"/>
      <c r="M155" s="650"/>
      <c r="N155" s="104"/>
      <c r="O155" s="131"/>
      <c r="P155" s="428"/>
      <c r="Q155" s="424"/>
      <c r="R155" s="528"/>
      <c r="S155" s="822"/>
      <c r="T155" s="822"/>
      <c r="U155" s="807"/>
      <c r="V155">
        <v>47</v>
      </c>
    </row>
    <row r="156" spans="2:22" ht="14.25" thickTop="1" thickBot="1" x14ac:dyDescent="0.25">
      <c r="B156" s="669" t="s">
        <v>237</v>
      </c>
      <c r="C156" s="729">
        <v>325</v>
      </c>
      <c r="D156" s="729">
        <v>60</v>
      </c>
      <c r="E156" s="730" t="s">
        <v>28</v>
      </c>
      <c r="F156" s="731">
        <v>100</v>
      </c>
      <c r="G156" s="731">
        <v>2</v>
      </c>
      <c r="H156" s="732"/>
      <c r="I156" s="733"/>
      <c r="J156" s="733"/>
      <c r="K156" s="765"/>
      <c r="L156" s="482"/>
      <c r="M156" s="475">
        <v>60</v>
      </c>
      <c r="N156" s="104"/>
      <c r="O156" s="131">
        <v>60</v>
      </c>
      <c r="P156" s="428">
        <v>60</v>
      </c>
      <c r="Q156" s="424"/>
      <c r="R156" s="528"/>
      <c r="S156" s="822"/>
      <c r="T156" s="822">
        <v>60</v>
      </c>
      <c r="U156" s="807"/>
    </row>
    <row r="157" spans="2:22" ht="14.25" customHeight="1" thickTop="1" thickBot="1" x14ac:dyDescent="0.25">
      <c r="B157" s="734" t="s">
        <v>238</v>
      </c>
      <c r="C157" s="787"/>
      <c r="D157" s="787"/>
      <c r="E157" s="201" t="s">
        <v>28</v>
      </c>
      <c r="F157" s="237">
        <v>125</v>
      </c>
      <c r="G157" s="238">
        <v>2</v>
      </c>
      <c r="H157" s="512"/>
      <c r="I157" s="788"/>
      <c r="J157" s="513"/>
      <c r="K157" s="780"/>
      <c r="L157" s="482"/>
      <c r="M157" s="475"/>
      <c r="N157" s="104"/>
      <c r="O157" s="131"/>
      <c r="P157" s="428"/>
      <c r="Q157" s="424"/>
      <c r="R157" s="528"/>
      <c r="S157" s="536"/>
      <c r="T157" s="536"/>
      <c r="U157" s="127"/>
    </row>
    <row r="158" spans="2:22" ht="18" customHeight="1" thickTop="1" thickBot="1" x14ac:dyDescent="0.25">
      <c r="B158" s="674" t="s">
        <v>239</v>
      </c>
      <c r="C158" s="735">
        <v>108</v>
      </c>
      <c r="D158" s="735">
        <v>100</v>
      </c>
      <c r="E158" s="736" t="s">
        <v>28</v>
      </c>
      <c r="F158" s="668">
        <v>125</v>
      </c>
      <c r="G158" s="737">
        <v>2</v>
      </c>
      <c r="H158" s="735" t="s">
        <v>327</v>
      </c>
      <c r="I158" s="738" t="s">
        <v>358</v>
      </c>
      <c r="J158" s="739" t="s">
        <v>327</v>
      </c>
      <c r="K158" s="766" t="s">
        <v>366</v>
      </c>
      <c r="L158" s="482"/>
      <c r="M158" s="475">
        <v>100</v>
      </c>
      <c r="N158" s="104"/>
      <c r="O158" s="131">
        <v>100</v>
      </c>
      <c r="P158" s="428">
        <v>100</v>
      </c>
      <c r="Q158" s="424"/>
      <c r="R158" s="528"/>
      <c r="S158" s="536"/>
      <c r="T158" s="596">
        <v>100</v>
      </c>
      <c r="U158" s="127"/>
    </row>
    <row r="159" spans="2:22" ht="14.25" thickTop="1" thickBot="1" x14ac:dyDescent="0.25">
      <c r="B159" s="801" t="s">
        <v>240</v>
      </c>
      <c r="C159" s="955"/>
      <c r="D159" s="955"/>
      <c r="E159" s="516" t="s">
        <v>28</v>
      </c>
      <c r="F159" s="237">
        <v>80</v>
      </c>
      <c r="G159" s="237">
        <v>1</v>
      </c>
      <c r="H159" s="787"/>
      <c r="I159" s="788"/>
      <c r="J159" s="513"/>
      <c r="K159" s="780"/>
      <c r="L159" s="482"/>
      <c r="M159" s="475"/>
      <c r="N159" s="104"/>
      <c r="O159" s="131"/>
      <c r="P159" s="428"/>
      <c r="Q159" s="424"/>
      <c r="R159" s="528"/>
      <c r="S159" s="536"/>
      <c r="T159" s="536"/>
      <c r="U159" s="127"/>
    </row>
    <row r="160" spans="2:22" ht="14.25" thickTop="1" thickBot="1" x14ac:dyDescent="0.25">
      <c r="B160" s="802"/>
      <c r="C160" s="941"/>
      <c r="D160" s="969"/>
      <c r="E160" s="238" t="s">
        <v>28</v>
      </c>
      <c r="F160" s="682">
        <v>50</v>
      </c>
      <c r="G160" s="238">
        <v>1</v>
      </c>
      <c r="H160" s="512"/>
      <c r="I160" s="788"/>
      <c r="J160" s="513"/>
      <c r="K160" s="780"/>
      <c r="L160" s="482"/>
      <c r="M160" s="475"/>
      <c r="N160" s="104"/>
      <c r="O160" s="131"/>
      <c r="P160" s="428"/>
      <c r="Q160" s="424"/>
      <c r="R160" s="528"/>
      <c r="S160" s="536"/>
      <c r="T160" s="536"/>
      <c r="U160" s="127"/>
    </row>
    <row r="161" spans="2:21" ht="21" customHeight="1" thickTop="1" thickBot="1" x14ac:dyDescent="0.25">
      <c r="B161" s="801" t="s">
        <v>91</v>
      </c>
      <c r="C161" s="954">
        <v>89</v>
      </c>
      <c r="D161" s="954">
        <v>58</v>
      </c>
      <c r="E161" s="517" t="s">
        <v>28</v>
      </c>
      <c r="F161" s="237">
        <v>80</v>
      </c>
      <c r="G161" s="238">
        <v>2</v>
      </c>
      <c r="H161" s="512"/>
      <c r="I161" s="788" t="s">
        <v>360</v>
      </c>
      <c r="J161" s="513" t="s">
        <v>330</v>
      </c>
      <c r="K161" s="780" t="s">
        <v>367</v>
      </c>
      <c r="L161" s="482"/>
      <c r="M161" s="475">
        <v>58</v>
      </c>
      <c r="N161" s="104"/>
      <c r="O161" s="131">
        <v>58</v>
      </c>
      <c r="P161" s="428"/>
      <c r="Q161" s="424">
        <v>58</v>
      </c>
      <c r="R161" s="528"/>
      <c r="S161" s="596">
        <v>58</v>
      </c>
      <c r="T161" s="536"/>
      <c r="U161" s="511">
        <v>58</v>
      </c>
    </row>
    <row r="162" spans="2:21" ht="14.25" thickTop="1" thickBot="1" x14ac:dyDescent="0.25">
      <c r="B162" s="1006" t="s">
        <v>92</v>
      </c>
      <c r="C162" s="955"/>
      <c r="D162" s="955"/>
      <c r="E162" s="238"/>
      <c r="F162" s="682"/>
      <c r="G162" s="238"/>
      <c r="H162" s="512"/>
      <c r="I162" s="788"/>
      <c r="J162" s="513"/>
      <c r="K162" s="780"/>
      <c r="L162" s="482"/>
      <c r="M162" s="475"/>
      <c r="N162" s="104"/>
      <c r="O162" s="131"/>
      <c r="P162" s="428"/>
      <c r="Q162" s="424"/>
      <c r="R162" s="528"/>
      <c r="S162" s="536"/>
      <c r="T162" s="536"/>
      <c r="U162" s="127"/>
    </row>
    <row r="163" spans="2:21" ht="1.5" customHeight="1" thickTop="1" thickBot="1" x14ac:dyDescent="0.25">
      <c r="B163" s="1007"/>
      <c r="C163" s="941"/>
      <c r="D163" s="787"/>
      <c r="E163" s="201"/>
      <c r="F163" s="237"/>
      <c r="G163" s="238"/>
      <c r="H163" s="512"/>
      <c r="I163" s="788"/>
      <c r="J163" s="513"/>
      <c r="K163" s="780"/>
      <c r="L163" s="482"/>
      <c r="M163" s="475"/>
      <c r="N163" s="104"/>
      <c r="O163" s="131"/>
      <c r="P163" s="428"/>
      <c r="Q163" s="424"/>
      <c r="R163" s="528"/>
      <c r="S163" s="536"/>
      <c r="T163" s="536"/>
      <c r="U163" s="127"/>
    </row>
    <row r="164" spans="2:21" ht="14.25" thickTop="1" thickBot="1" x14ac:dyDescent="0.25">
      <c r="B164" s="740" t="s">
        <v>91</v>
      </c>
      <c r="C164" s="954">
        <v>108</v>
      </c>
      <c r="D164" s="954">
        <v>38</v>
      </c>
      <c r="E164" s="517" t="s">
        <v>28</v>
      </c>
      <c r="F164" s="237">
        <v>80</v>
      </c>
      <c r="G164" s="238">
        <v>2</v>
      </c>
      <c r="H164" s="512" t="s">
        <v>327</v>
      </c>
      <c r="I164" s="788" t="s">
        <v>360</v>
      </c>
      <c r="J164" s="513"/>
      <c r="K164" s="942" t="s">
        <v>368</v>
      </c>
      <c r="L164" s="482"/>
      <c r="M164" s="475">
        <v>38</v>
      </c>
      <c r="N164" s="104"/>
      <c r="O164" s="131">
        <v>38</v>
      </c>
      <c r="P164" s="428">
        <v>38</v>
      </c>
      <c r="Q164" s="424"/>
      <c r="R164" s="528"/>
      <c r="S164" s="536"/>
      <c r="T164" s="596">
        <v>38</v>
      </c>
      <c r="U164" s="127"/>
    </row>
    <row r="165" spans="2:21" ht="15" customHeight="1" thickTop="1" thickBot="1" x14ac:dyDescent="0.25">
      <c r="B165" s="1006" t="s">
        <v>93</v>
      </c>
      <c r="C165" s="955"/>
      <c r="D165" s="955"/>
      <c r="E165" s="238" t="s">
        <v>28</v>
      </c>
      <c r="F165" s="682">
        <v>50</v>
      </c>
      <c r="G165" s="238">
        <v>1</v>
      </c>
      <c r="H165" s="512"/>
      <c r="I165" s="788"/>
      <c r="J165" s="513" t="s">
        <v>327</v>
      </c>
      <c r="K165" s="943"/>
      <c r="L165" s="482"/>
      <c r="M165" s="475"/>
      <c r="N165" s="104"/>
      <c r="O165" s="131"/>
      <c r="P165" s="428"/>
      <c r="Q165" s="424"/>
      <c r="R165" s="528"/>
      <c r="S165" s="536"/>
      <c r="T165" s="536"/>
      <c r="U165" s="127"/>
    </row>
    <row r="166" spans="2:21" ht="14.25" thickTop="1" thickBot="1" x14ac:dyDescent="0.25">
      <c r="B166" s="1007"/>
      <c r="C166" s="941"/>
      <c r="D166" s="787"/>
      <c r="E166" s="238"/>
      <c r="F166" s="682"/>
      <c r="G166" s="238"/>
      <c r="H166" s="512"/>
      <c r="I166" s="788"/>
      <c r="J166" s="513"/>
      <c r="K166" s="780"/>
      <c r="L166" s="482"/>
      <c r="M166" s="475"/>
      <c r="N166" s="104"/>
      <c r="O166" s="131"/>
      <c r="P166" s="428"/>
      <c r="Q166" s="424"/>
      <c r="R166" s="528"/>
      <c r="S166" s="536"/>
      <c r="T166" s="536"/>
      <c r="U166" s="127"/>
    </row>
    <row r="167" spans="2:21" ht="35.25" thickTop="1" thickBot="1" x14ac:dyDescent="0.25">
      <c r="B167" s="588" t="s">
        <v>241</v>
      </c>
      <c r="C167" s="785">
        <v>89</v>
      </c>
      <c r="D167" s="785">
        <v>95</v>
      </c>
      <c r="E167" s="201" t="s">
        <v>28</v>
      </c>
      <c r="F167" s="237">
        <v>50</v>
      </c>
      <c r="G167" s="238">
        <v>1</v>
      </c>
      <c r="H167" s="512" t="s">
        <v>330</v>
      </c>
      <c r="I167" s="788"/>
      <c r="J167" s="513" t="s">
        <v>418</v>
      </c>
      <c r="K167" s="780" t="s">
        <v>422</v>
      </c>
      <c r="L167" s="482"/>
      <c r="M167" s="475">
        <v>95</v>
      </c>
      <c r="N167" s="104"/>
      <c r="O167" s="131">
        <v>95</v>
      </c>
      <c r="P167" s="428"/>
      <c r="Q167" s="424"/>
      <c r="R167" s="528">
        <v>95</v>
      </c>
      <c r="S167" s="596">
        <v>95</v>
      </c>
      <c r="T167" s="536"/>
      <c r="U167" s="127"/>
    </row>
    <row r="168" spans="2:21" ht="35.25" thickTop="1" thickBot="1" x14ac:dyDescent="0.25">
      <c r="B168" s="805" t="s">
        <v>242</v>
      </c>
      <c r="C168" s="787"/>
      <c r="D168" s="787"/>
      <c r="E168" s="201" t="s">
        <v>36</v>
      </c>
      <c r="F168" s="237">
        <v>25</v>
      </c>
      <c r="G168" s="238">
        <v>2</v>
      </c>
      <c r="H168" s="512"/>
      <c r="I168" s="788"/>
      <c r="J168" s="513" t="s">
        <v>420</v>
      </c>
      <c r="K168" s="780" t="s">
        <v>421</v>
      </c>
      <c r="L168" s="482"/>
      <c r="M168" s="475"/>
      <c r="N168" s="104"/>
      <c r="O168" s="131"/>
      <c r="P168" s="428"/>
      <c r="Q168" s="424"/>
      <c r="R168" s="528"/>
      <c r="S168" s="596"/>
      <c r="T168" s="536"/>
      <c r="U168" s="127"/>
    </row>
    <row r="169" spans="2:21" ht="14.25" thickTop="1" thickBot="1" x14ac:dyDescent="0.25">
      <c r="B169" s="588" t="s">
        <v>243</v>
      </c>
      <c r="C169" s="785">
        <v>32</v>
      </c>
      <c r="D169" s="785">
        <v>10</v>
      </c>
      <c r="E169" s="201" t="s">
        <v>36</v>
      </c>
      <c r="F169" s="237">
        <v>25</v>
      </c>
      <c r="G169" s="238">
        <v>2</v>
      </c>
      <c r="H169" s="512"/>
      <c r="I169" s="788"/>
      <c r="J169" s="513"/>
      <c r="K169" s="514"/>
      <c r="L169" s="482"/>
      <c r="M169" s="477">
        <v>10</v>
      </c>
      <c r="N169" s="104"/>
      <c r="O169" s="131">
        <v>10</v>
      </c>
      <c r="P169" s="428"/>
      <c r="Q169" s="424"/>
      <c r="R169" s="528">
        <v>10</v>
      </c>
      <c r="S169" s="536">
        <v>10</v>
      </c>
      <c r="T169" s="536"/>
      <c r="U169" s="127"/>
    </row>
    <row r="170" spans="2:21" ht="14.25" thickTop="1" thickBot="1" x14ac:dyDescent="0.25">
      <c r="B170" s="151" t="s">
        <v>135</v>
      </c>
      <c r="C170" s="787"/>
      <c r="D170" s="787"/>
      <c r="E170" s="201"/>
      <c r="F170" s="237"/>
      <c r="G170" s="238"/>
      <c r="H170" s="512"/>
      <c r="I170" s="788"/>
      <c r="J170" s="513"/>
      <c r="K170" s="514"/>
      <c r="L170" s="482"/>
      <c r="M170" s="475"/>
      <c r="N170" s="104"/>
      <c r="O170" s="131"/>
      <c r="P170" s="428"/>
      <c r="Q170" s="424"/>
      <c r="R170" s="528"/>
      <c r="S170" s="536"/>
      <c r="T170" s="536"/>
      <c r="U170" s="127"/>
    </row>
    <row r="171" spans="2:21" ht="37.5" customHeight="1" thickTop="1" thickBot="1" x14ac:dyDescent="0.25">
      <c r="B171" s="1025" t="s">
        <v>244</v>
      </c>
      <c r="C171" s="791">
        <v>89</v>
      </c>
      <c r="D171" s="786">
        <v>28</v>
      </c>
      <c r="E171" s="201"/>
      <c r="F171" s="237"/>
      <c r="G171" s="238"/>
      <c r="H171" s="512" t="s">
        <v>307</v>
      </c>
      <c r="I171" s="788"/>
      <c r="J171" s="513" t="s">
        <v>419</v>
      </c>
      <c r="K171" s="780" t="s">
        <v>355</v>
      </c>
      <c r="L171" s="482"/>
      <c r="M171" s="475">
        <v>28</v>
      </c>
      <c r="N171" s="104"/>
      <c r="O171" s="131">
        <v>28</v>
      </c>
      <c r="P171" s="428"/>
      <c r="Q171" s="424"/>
      <c r="R171" s="528">
        <v>28</v>
      </c>
      <c r="S171" s="597">
        <v>28</v>
      </c>
      <c r="T171" s="536"/>
      <c r="U171" t="s">
        <v>561</v>
      </c>
    </row>
    <row r="172" spans="2:21" ht="37.5" customHeight="1" thickTop="1" thickBot="1" x14ac:dyDescent="0.25">
      <c r="B172" s="1026"/>
      <c r="C172" s="791"/>
      <c r="D172" s="786"/>
      <c r="E172" s="201"/>
      <c r="F172" s="237"/>
      <c r="G172" s="238"/>
      <c r="H172" s="512"/>
      <c r="I172" s="788"/>
      <c r="J172" s="513" t="s">
        <v>418</v>
      </c>
      <c r="K172" s="780" t="s">
        <v>423</v>
      </c>
      <c r="L172" s="482"/>
      <c r="M172" s="475"/>
      <c r="N172" s="104"/>
      <c r="O172" s="131"/>
      <c r="P172" s="428"/>
      <c r="Q172" s="424"/>
      <c r="R172" s="528"/>
      <c r="S172" s="536"/>
      <c r="T172" s="536"/>
      <c r="U172" s="127"/>
    </row>
    <row r="173" spans="2:21" ht="24" thickTop="1" thickBot="1" x14ac:dyDescent="0.25">
      <c r="B173" s="811" t="s">
        <v>245</v>
      </c>
      <c r="C173" s="791">
        <v>76</v>
      </c>
      <c r="D173" s="786">
        <v>11</v>
      </c>
      <c r="E173" s="201"/>
      <c r="F173" s="237"/>
      <c r="G173" s="238"/>
      <c r="H173" s="512"/>
      <c r="I173" s="788"/>
      <c r="J173" s="513" t="s">
        <v>418</v>
      </c>
      <c r="K173" s="780" t="s">
        <v>424</v>
      </c>
      <c r="L173" s="482"/>
      <c r="M173" s="475">
        <v>11</v>
      </c>
      <c r="N173" s="104"/>
      <c r="O173" s="131">
        <v>11</v>
      </c>
      <c r="P173" s="428"/>
      <c r="Q173" s="424"/>
      <c r="R173" s="528">
        <v>11</v>
      </c>
      <c r="S173" s="536">
        <v>11</v>
      </c>
      <c r="T173" s="536"/>
      <c r="U173" s="127"/>
    </row>
    <row r="174" spans="2:21" ht="22.5" customHeight="1" thickTop="1" thickBot="1" x14ac:dyDescent="0.25">
      <c r="B174" s="811" t="s">
        <v>246</v>
      </c>
      <c r="C174" s="791">
        <v>76</v>
      </c>
      <c r="D174" s="786">
        <v>30</v>
      </c>
      <c r="E174" s="201"/>
      <c r="F174" s="237"/>
      <c r="G174" s="238"/>
      <c r="H174" s="512"/>
      <c r="I174" s="788"/>
      <c r="J174" s="513" t="s">
        <v>419</v>
      </c>
      <c r="K174" s="780" t="s">
        <v>356</v>
      </c>
      <c r="L174" s="482"/>
      <c r="M174" s="475">
        <v>30</v>
      </c>
      <c r="N174" s="104"/>
      <c r="O174" s="131">
        <v>30</v>
      </c>
      <c r="P174" s="428"/>
      <c r="Q174" s="424"/>
      <c r="R174" s="528">
        <v>30</v>
      </c>
      <c r="S174" s="596">
        <v>30</v>
      </c>
      <c r="T174" s="536"/>
      <c r="U174" t="s">
        <v>562</v>
      </c>
    </row>
    <row r="175" spans="2:21" ht="14.25" thickTop="1" thickBot="1" x14ac:dyDescent="0.25">
      <c r="B175" s="811"/>
      <c r="C175" s="791">
        <v>57</v>
      </c>
      <c r="D175" s="786">
        <v>22</v>
      </c>
      <c r="E175" s="201"/>
      <c r="F175" s="237"/>
      <c r="G175" s="238"/>
      <c r="H175" s="512"/>
      <c r="I175" s="788"/>
      <c r="J175" s="513"/>
      <c r="K175" s="780"/>
      <c r="L175" s="482"/>
      <c r="M175" s="475">
        <v>22</v>
      </c>
      <c r="N175" s="104"/>
      <c r="O175" s="131">
        <v>22</v>
      </c>
      <c r="P175" s="428"/>
      <c r="Q175" s="424"/>
      <c r="R175" s="528">
        <v>22</v>
      </c>
      <c r="S175" s="536">
        <v>22</v>
      </c>
      <c r="T175" s="536"/>
      <c r="U175" s="127"/>
    </row>
    <row r="176" spans="2:21" ht="14.25" thickTop="1" thickBot="1" x14ac:dyDescent="0.25">
      <c r="B176" s="811"/>
      <c r="C176" s="791">
        <v>57</v>
      </c>
      <c r="D176" s="786">
        <v>22</v>
      </c>
      <c r="E176" s="201"/>
      <c r="F176" s="237"/>
      <c r="G176" s="238"/>
      <c r="H176" s="512"/>
      <c r="I176" s="788"/>
      <c r="J176" s="513"/>
      <c r="K176" s="780" t="s">
        <v>247</v>
      </c>
      <c r="L176" s="482"/>
      <c r="M176" s="475">
        <v>22</v>
      </c>
      <c r="N176" s="104">
        <v>22</v>
      </c>
      <c r="O176" s="131"/>
      <c r="P176" s="428"/>
      <c r="Q176" s="424"/>
      <c r="R176" s="528">
        <v>22</v>
      </c>
      <c r="S176" s="536">
        <v>22</v>
      </c>
      <c r="T176" s="536"/>
      <c r="U176" s="127"/>
    </row>
    <row r="177" spans="1:21" ht="14.25" thickTop="1" thickBot="1" x14ac:dyDescent="0.25">
      <c r="B177" s="811"/>
      <c r="C177" s="791">
        <v>57</v>
      </c>
      <c r="D177" s="786">
        <v>17</v>
      </c>
      <c r="E177" s="201"/>
      <c r="F177" s="237"/>
      <c r="G177" s="238"/>
      <c r="H177" s="512"/>
      <c r="I177" s="788"/>
      <c r="J177" s="513"/>
      <c r="K177" s="780" t="s">
        <v>247</v>
      </c>
      <c r="L177" s="482"/>
      <c r="M177" s="475">
        <v>17</v>
      </c>
      <c r="N177" s="104">
        <v>17</v>
      </c>
      <c r="O177" s="131"/>
      <c r="P177" s="428"/>
      <c r="Q177" s="424"/>
      <c r="R177" s="528">
        <v>17</v>
      </c>
      <c r="S177" s="536">
        <v>17</v>
      </c>
      <c r="T177" s="536"/>
      <c r="U177" s="127"/>
    </row>
    <row r="178" spans="1:21" ht="14.25" thickTop="1" thickBot="1" x14ac:dyDescent="0.25">
      <c r="B178" s="835" t="s">
        <v>248</v>
      </c>
      <c r="C178" s="741">
        <v>325</v>
      </c>
      <c r="D178" s="785">
        <v>143</v>
      </c>
      <c r="E178" s="201" t="s">
        <v>28</v>
      </c>
      <c r="F178" s="237">
        <v>125</v>
      </c>
      <c r="G178" s="238">
        <v>2</v>
      </c>
      <c r="H178" s="512"/>
      <c r="I178" s="788"/>
      <c r="J178" s="788"/>
      <c r="K178" s="692"/>
      <c r="L178" s="482"/>
      <c r="M178" s="475">
        <v>143</v>
      </c>
      <c r="N178" s="104"/>
      <c r="O178" s="131">
        <v>143</v>
      </c>
      <c r="P178" s="428">
        <v>143</v>
      </c>
      <c r="Q178" s="424"/>
      <c r="R178" s="528"/>
      <c r="S178" s="536"/>
      <c r="T178" s="536">
        <v>143</v>
      </c>
      <c r="U178" s="127"/>
    </row>
    <row r="179" spans="1:21" ht="14.25" thickTop="1" thickBot="1" x14ac:dyDescent="0.25">
      <c r="B179" s="811" t="s">
        <v>249</v>
      </c>
      <c r="C179" s="808"/>
      <c r="D179" s="787"/>
      <c r="E179" s="201" t="s">
        <v>36</v>
      </c>
      <c r="F179" s="237">
        <v>50</v>
      </c>
      <c r="G179" s="238">
        <v>2</v>
      </c>
      <c r="H179" s="512"/>
      <c r="I179" s="788"/>
      <c r="J179" s="788"/>
      <c r="K179" s="692"/>
      <c r="L179" s="482"/>
      <c r="M179" s="475"/>
      <c r="N179" s="104"/>
      <c r="O179" s="131"/>
      <c r="P179" s="428"/>
      <c r="Q179" s="424"/>
      <c r="R179" s="528"/>
      <c r="S179" s="536"/>
      <c r="T179" s="536"/>
      <c r="U179" s="127"/>
    </row>
    <row r="180" spans="1:21" ht="14.25" thickTop="1" thickBot="1" x14ac:dyDescent="0.25">
      <c r="A180" s="150"/>
      <c r="B180" s="835" t="s">
        <v>250</v>
      </c>
      <c r="C180" s="742">
        <v>133</v>
      </c>
      <c r="D180" s="791">
        <v>131</v>
      </c>
      <c r="E180" s="201" t="s">
        <v>95</v>
      </c>
      <c r="F180" s="237">
        <v>219</v>
      </c>
      <c r="G180" s="238">
        <v>2</v>
      </c>
      <c r="H180" s="512"/>
      <c r="I180" s="788"/>
      <c r="J180" s="788"/>
      <c r="K180" s="692"/>
      <c r="L180" s="482"/>
      <c r="M180" s="475">
        <v>131</v>
      </c>
      <c r="N180" s="104"/>
      <c r="O180" s="131">
        <v>131</v>
      </c>
      <c r="P180" s="428">
        <v>131</v>
      </c>
      <c r="Q180" s="424"/>
      <c r="R180" s="528"/>
      <c r="S180" s="536"/>
      <c r="T180" s="536">
        <v>131</v>
      </c>
      <c r="U180" s="127"/>
    </row>
    <row r="181" spans="1:21" ht="14.25" thickTop="1" thickBot="1" x14ac:dyDescent="0.25">
      <c r="A181" s="150"/>
      <c r="B181" s="384" t="s">
        <v>251</v>
      </c>
      <c r="C181" s="742"/>
      <c r="D181" s="791"/>
      <c r="E181" s="201" t="s">
        <v>28</v>
      </c>
      <c r="F181" s="237">
        <v>150</v>
      </c>
      <c r="G181" s="238">
        <v>4</v>
      </c>
      <c r="H181" s="512"/>
      <c r="I181" s="788"/>
      <c r="J181" s="788"/>
      <c r="K181" s="692"/>
      <c r="L181" s="482"/>
      <c r="M181" s="475"/>
      <c r="N181" s="104"/>
      <c r="O181" s="131"/>
      <c r="P181" s="428"/>
      <c r="Q181" s="424"/>
      <c r="R181" s="528"/>
      <c r="S181" s="536"/>
      <c r="T181" s="536"/>
      <c r="U181" s="127"/>
    </row>
    <row r="182" spans="1:21" ht="14.25" thickTop="1" thickBot="1" x14ac:dyDescent="0.25">
      <c r="B182" s="384"/>
      <c r="C182" s="742"/>
      <c r="D182" s="791"/>
      <c r="E182" s="201"/>
      <c r="F182" s="237">
        <v>219</v>
      </c>
      <c r="G182" s="238"/>
      <c r="H182" s="512"/>
      <c r="I182" s="788"/>
      <c r="J182" s="788"/>
      <c r="K182" s="692"/>
      <c r="L182" s="482"/>
      <c r="M182" s="475"/>
      <c r="N182" s="104"/>
      <c r="O182" s="131"/>
      <c r="P182" s="428"/>
      <c r="Q182" s="424"/>
      <c r="R182" s="528"/>
      <c r="S182" s="536"/>
      <c r="T182" s="536"/>
      <c r="U182" s="127"/>
    </row>
    <row r="183" spans="1:21" ht="14.25" thickTop="1" thickBot="1" x14ac:dyDescent="0.25">
      <c r="B183" s="384"/>
      <c r="C183" s="743"/>
      <c r="D183" s="791"/>
      <c r="E183" s="201"/>
      <c r="F183" s="237">
        <v>80</v>
      </c>
      <c r="G183" s="238">
        <v>2</v>
      </c>
      <c r="H183" s="512"/>
      <c r="I183" s="788"/>
      <c r="J183" s="788"/>
      <c r="K183" s="692"/>
      <c r="L183" s="482"/>
      <c r="M183" s="475"/>
      <c r="N183" s="104"/>
      <c r="O183" s="131"/>
      <c r="P183" s="428"/>
      <c r="Q183" s="424"/>
      <c r="R183" s="528"/>
      <c r="S183" s="536"/>
      <c r="T183" s="536"/>
      <c r="U183" s="127"/>
    </row>
    <row r="184" spans="1:21" ht="14.25" thickTop="1" thickBot="1" x14ac:dyDescent="0.25">
      <c r="B184" s="588" t="s">
        <v>97</v>
      </c>
      <c r="C184" s="785">
        <v>133</v>
      </c>
      <c r="D184" s="785">
        <v>47</v>
      </c>
      <c r="E184" s="201" t="s">
        <v>28</v>
      </c>
      <c r="F184" s="237">
        <v>80</v>
      </c>
      <c r="G184" s="238">
        <v>2</v>
      </c>
      <c r="H184" s="512"/>
      <c r="I184" s="788"/>
      <c r="J184" s="788"/>
      <c r="K184" s="692"/>
      <c r="L184" s="482"/>
      <c r="M184" s="475">
        <v>47</v>
      </c>
      <c r="N184" s="104"/>
      <c r="O184" s="131">
        <v>47</v>
      </c>
      <c r="P184" s="428">
        <v>47</v>
      </c>
      <c r="Q184" s="424"/>
      <c r="R184" s="528"/>
      <c r="S184" s="536"/>
      <c r="T184" s="536">
        <v>47</v>
      </c>
      <c r="U184" s="127"/>
    </row>
    <row r="185" spans="1:21" ht="14.25" thickTop="1" thickBot="1" x14ac:dyDescent="0.25">
      <c r="B185" s="130" t="s">
        <v>98</v>
      </c>
      <c r="C185" s="787"/>
      <c r="D185" s="787"/>
      <c r="E185" s="201" t="s">
        <v>28</v>
      </c>
      <c r="F185" s="237">
        <v>80</v>
      </c>
      <c r="G185" s="238">
        <v>2</v>
      </c>
      <c r="H185" s="512"/>
      <c r="I185" s="788"/>
      <c r="J185" s="788"/>
      <c r="K185" s="692"/>
      <c r="L185" s="482"/>
      <c r="M185" s="475"/>
      <c r="N185" s="104"/>
      <c r="O185" s="131"/>
      <c r="P185" s="428"/>
      <c r="Q185" s="424"/>
      <c r="R185" s="528"/>
      <c r="S185" s="1027">
        <v>15</v>
      </c>
      <c r="T185" s="822"/>
      <c r="U185" s="807"/>
    </row>
    <row r="186" spans="1:21" ht="11.25" customHeight="1" thickTop="1" thickBot="1" x14ac:dyDescent="0.25">
      <c r="B186" s="588" t="s">
        <v>254</v>
      </c>
      <c r="C186" s="785">
        <v>89</v>
      </c>
      <c r="D186" s="785">
        <v>15</v>
      </c>
      <c r="E186" s="201" t="s">
        <v>28</v>
      </c>
      <c r="F186" s="237">
        <v>80</v>
      </c>
      <c r="G186" s="238">
        <v>2</v>
      </c>
      <c r="H186" s="512"/>
      <c r="I186" s="788"/>
      <c r="J186" s="788"/>
      <c r="K186" s="692"/>
      <c r="L186" s="482"/>
      <c r="M186" s="478">
        <v>15</v>
      </c>
      <c r="N186" s="104"/>
      <c r="O186" s="131">
        <v>15</v>
      </c>
      <c r="P186" s="428"/>
      <c r="Q186" s="424"/>
      <c r="R186" s="528">
        <v>15</v>
      </c>
      <c r="S186" s="1027"/>
      <c r="T186" s="1027"/>
      <c r="U186" s="807"/>
    </row>
    <row r="187" spans="1:21" ht="14.25" thickTop="1" thickBot="1" x14ac:dyDescent="0.25">
      <c r="B187" s="130" t="s">
        <v>252</v>
      </c>
      <c r="C187" s="787"/>
      <c r="D187" s="787"/>
      <c r="E187" s="201" t="s">
        <v>28</v>
      </c>
      <c r="F187" s="237">
        <v>80</v>
      </c>
      <c r="G187" s="238">
        <v>2</v>
      </c>
      <c r="H187" s="512"/>
      <c r="I187" s="788"/>
      <c r="J187" s="788"/>
      <c r="K187" s="692"/>
      <c r="L187" s="482"/>
      <c r="M187" s="475"/>
      <c r="N187" s="104"/>
      <c r="O187" s="131"/>
      <c r="P187" s="428"/>
      <c r="Q187" s="424"/>
      <c r="R187" s="528"/>
      <c r="S187" s="1027"/>
      <c r="T187" s="1027"/>
      <c r="U187" s="807"/>
    </row>
    <row r="188" spans="1:21" ht="14.25" thickTop="1" thickBot="1" x14ac:dyDescent="0.25">
      <c r="B188" s="744" t="s">
        <v>253</v>
      </c>
      <c r="C188" s="741">
        <v>89</v>
      </c>
      <c r="D188" s="785">
        <v>50</v>
      </c>
      <c r="E188" s="201" t="s">
        <v>28</v>
      </c>
      <c r="F188" s="237"/>
      <c r="G188" s="238"/>
      <c r="H188" s="512"/>
      <c r="I188" s="788"/>
      <c r="J188" s="745" t="s">
        <v>450</v>
      </c>
      <c r="K188" s="692" t="s">
        <v>407</v>
      </c>
      <c r="L188" s="482"/>
      <c r="M188" s="475">
        <v>50</v>
      </c>
      <c r="N188" s="104"/>
      <c r="O188" s="131">
        <v>50</v>
      </c>
      <c r="P188" s="428"/>
      <c r="Q188" s="424"/>
      <c r="R188" s="528">
        <v>50</v>
      </c>
      <c r="S188" s="536">
        <v>50</v>
      </c>
      <c r="T188" s="536"/>
      <c r="U188" s="127"/>
    </row>
    <row r="189" spans="1:21" ht="14.25" thickTop="1" thickBot="1" x14ac:dyDescent="0.25">
      <c r="B189" s="746" t="s">
        <v>134</v>
      </c>
      <c r="C189" s="1028">
        <v>57</v>
      </c>
      <c r="D189" s="786"/>
      <c r="E189" s="201" t="s">
        <v>28</v>
      </c>
      <c r="F189" s="237">
        <v>50</v>
      </c>
      <c r="G189" s="238">
        <v>2</v>
      </c>
      <c r="H189" s="512"/>
      <c r="I189" s="788"/>
      <c r="J189" s="788"/>
      <c r="K189" s="692"/>
      <c r="L189" s="482"/>
      <c r="M189" s="475"/>
      <c r="N189" s="104"/>
      <c r="O189" s="131"/>
      <c r="P189" s="428"/>
      <c r="Q189" s="424"/>
      <c r="R189" s="528"/>
      <c r="S189" s="536"/>
      <c r="T189" s="536"/>
      <c r="U189" s="127"/>
    </row>
    <row r="190" spans="1:21" ht="14.25" thickTop="1" thickBot="1" x14ac:dyDescent="0.25">
      <c r="B190" s="747"/>
      <c r="C190" s="1029"/>
      <c r="D190" s="787">
        <v>34</v>
      </c>
      <c r="E190" s="201" t="s">
        <v>36</v>
      </c>
      <c r="F190" s="237">
        <v>80</v>
      </c>
      <c r="G190" s="238">
        <v>4</v>
      </c>
      <c r="H190" s="512"/>
      <c r="I190" s="788" t="s">
        <v>408</v>
      </c>
      <c r="J190" s="745" t="s">
        <v>450</v>
      </c>
      <c r="K190" s="692" t="s">
        <v>407</v>
      </c>
      <c r="L190" s="482"/>
      <c r="M190" s="475">
        <v>34</v>
      </c>
      <c r="N190" s="104"/>
      <c r="O190" s="131">
        <v>34</v>
      </c>
      <c r="P190" s="428"/>
      <c r="Q190" s="424"/>
      <c r="R190" s="528">
        <v>34</v>
      </c>
      <c r="S190" s="536">
        <v>34</v>
      </c>
      <c r="T190" s="536"/>
      <c r="U190" s="127"/>
    </row>
    <row r="191" spans="1:21" ht="14.25" thickTop="1" thickBot="1" x14ac:dyDescent="0.25">
      <c r="B191" s="746" t="s">
        <v>99</v>
      </c>
      <c r="C191" s="1015">
        <v>57</v>
      </c>
      <c r="D191" s="954">
        <v>6</v>
      </c>
      <c r="E191" s="201" t="s">
        <v>28</v>
      </c>
      <c r="F191" s="237">
        <v>50</v>
      </c>
      <c r="G191" s="238">
        <v>2</v>
      </c>
      <c r="H191" s="512"/>
      <c r="I191" s="788"/>
      <c r="J191" s="788"/>
      <c r="K191" s="692"/>
      <c r="L191" s="482"/>
      <c r="M191" s="475">
        <v>6</v>
      </c>
      <c r="N191" s="104"/>
      <c r="O191" s="131">
        <v>6</v>
      </c>
      <c r="P191" s="428"/>
      <c r="Q191" s="424"/>
      <c r="R191" s="528">
        <v>6</v>
      </c>
      <c r="S191" s="536">
        <v>6</v>
      </c>
      <c r="T191" s="536"/>
      <c r="U191" s="127"/>
    </row>
    <row r="192" spans="1:21" ht="14.25" thickTop="1" thickBot="1" x14ac:dyDescent="0.25">
      <c r="B192" s="747" t="s">
        <v>100</v>
      </c>
      <c r="C192" s="1016"/>
      <c r="D192" s="955"/>
      <c r="E192" s="201" t="s">
        <v>28</v>
      </c>
      <c r="F192" s="237">
        <v>80</v>
      </c>
      <c r="G192" s="238">
        <v>4</v>
      </c>
      <c r="H192" s="512"/>
      <c r="I192" s="788"/>
      <c r="J192" s="788"/>
      <c r="K192" s="692"/>
      <c r="L192" s="482"/>
      <c r="M192" s="475"/>
      <c r="N192" s="104"/>
      <c r="O192" s="131"/>
      <c r="P192" s="428"/>
      <c r="Q192" s="424"/>
      <c r="R192" s="528"/>
      <c r="S192" s="536"/>
      <c r="T192" s="536"/>
      <c r="U192" s="127"/>
    </row>
    <row r="193" spans="2:21" ht="0.75" customHeight="1" thickTop="1" thickBot="1" x14ac:dyDescent="0.25">
      <c r="B193" s="747"/>
      <c r="C193" s="1017"/>
      <c r="D193" s="941"/>
      <c r="E193" s="201"/>
      <c r="F193" s="237"/>
      <c r="G193" s="238"/>
      <c r="H193" s="512"/>
      <c r="I193" s="788"/>
      <c r="J193" s="788"/>
      <c r="K193" s="692"/>
      <c r="L193" s="482"/>
      <c r="M193" s="475"/>
      <c r="N193" s="104"/>
      <c r="O193" s="131"/>
      <c r="P193" s="428"/>
      <c r="Q193" s="424"/>
      <c r="R193" s="528"/>
      <c r="S193" s="536"/>
      <c r="T193" s="536"/>
      <c r="U193" s="127"/>
    </row>
    <row r="194" spans="2:21" ht="14.25" thickTop="1" thickBot="1" x14ac:dyDescent="0.25">
      <c r="B194" s="746" t="s">
        <v>255</v>
      </c>
      <c r="C194" s="1015">
        <v>57</v>
      </c>
      <c r="D194" s="954">
        <v>47</v>
      </c>
      <c r="E194" s="201" t="s">
        <v>28</v>
      </c>
      <c r="F194" s="237">
        <v>50</v>
      </c>
      <c r="G194" s="238">
        <v>2</v>
      </c>
      <c r="H194" s="512"/>
      <c r="I194" s="788"/>
      <c r="J194" s="788"/>
      <c r="K194" s="692"/>
      <c r="L194" s="482"/>
      <c r="M194" s="475">
        <v>47</v>
      </c>
      <c r="N194" s="104"/>
      <c r="O194" s="131">
        <v>47</v>
      </c>
      <c r="P194" s="428"/>
      <c r="Q194" s="424"/>
      <c r="R194" s="528">
        <v>47</v>
      </c>
      <c r="S194" s="536">
        <v>47</v>
      </c>
      <c r="T194" s="536"/>
      <c r="U194" s="127"/>
    </row>
    <row r="195" spans="2:21" ht="14.25" thickTop="1" thickBot="1" x14ac:dyDescent="0.25">
      <c r="B195" s="746" t="s">
        <v>256</v>
      </c>
      <c r="C195" s="1016"/>
      <c r="D195" s="955"/>
      <c r="E195" s="201" t="s">
        <v>28</v>
      </c>
      <c r="F195" s="237">
        <v>80</v>
      </c>
      <c r="G195" s="238">
        <v>4</v>
      </c>
      <c r="H195" s="512"/>
      <c r="I195" s="788"/>
      <c r="J195" s="788"/>
      <c r="K195" s="692"/>
      <c r="L195" s="482"/>
      <c r="M195" s="475"/>
      <c r="N195" s="104"/>
      <c r="O195" s="131"/>
      <c r="P195" s="428"/>
      <c r="Q195" s="424"/>
      <c r="R195" s="528"/>
      <c r="S195" s="536"/>
      <c r="T195" s="536"/>
      <c r="U195" s="127"/>
    </row>
    <row r="196" spans="2:21" ht="14.25" hidden="1" customHeight="1" thickTop="1" thickBot="1" x14ac:dyDescent="0.25">
      <c r="B196" s="747"/>
      <c r="C196" s="1017"/>
      <c r="D196" s="941"/>
      <c r="E196" s="201"/>
      <c r="F196" s="237"/>
      <c r="G196" s="238"/>
      <c r="H196" s="512"/>
      <c r="I196" s="788"/>
      <c r="J196" s="788"/>
      <c r="K196" s="692"/>
      <c r="L196" s="482"/>
      <c r="M196" s="475"/>
      <c r="N196" s="104"/>
      <c r="O196" s="131"/>
      <c r="P196" s="428"/>
      <c r="Q196" s="424"/>
      <c r="R196" s="528"/>
      <c r="S196" s="536"/>
      <c r="T196" s="536"/>
      <c r="U196" s="127"/>
    </row>
    <row r="197" spans="2:21" ht="22.5" customHeight="1" thickTop="1" thickBot="1" x14ac:dyDescent="0.25">
      <c r="B197" s="626" t="s">
        <v>257</v>
      </c>
      <c r="C197" s="789">
        <v>89</v>
      </c>
      <c r="D197" s="789"/>
      <c r="E197" s="631" t="s">
        <v>28</v>
      </c>
      <c r="F197" s="619">
        <v>80</v>
      </c>
      <c r="G197" s="639">
        <v>2</v>
      </c>
      <c r="H197" s="640"/>
      <c r="I197" s="799"/>
      <c r="J197" s="799"/>
      <c r="K197" s="1018" t="s">
        <v>412</v>
      </c>
      <c r="L197" s="649"/>
      <c r="M197" s="650"/>
      <c r="N197" s="104"/>
      <c r="O197" s="131"/>
      <c r="P197" s="428"/>
      <c r="Q197" s="424"/>
      <c r="R197" s="528"/>
      <c r="S197" s="536"/>
      <c r="T197" s="536"/>
      <c r="U197" s="127"/>
    </row>
    <row r="198" spans="2:21" ht="20.25" customHeight="1" thickTop="1" thickBot="1" x14ac:dyDescent="0.25">
      <c r="B198" s="662" t="s">
        <v>258</v>
      </c>
      <c r="C198" s="790"/>
      <c r="D198" s="790"/>
      <c r="E198" s="631" t="s">
        <v>28</v>
      </c>
      <c r="F198" s="619">
        <v>100</v>
      </c>
      <c r="G198" s="639">
        <v>4</v>
      </c>
      <c r="H198" s="640"/>
      <c r="I198" s="799"/>
      <c r="J198" s="799"/>
      <c r="K198" s="1030"/>
      <c r="L198" s="649"/>
      <c r="M198" s="650"/>
      <c r="N198" s="104"/>
      <c r="O198" s="131"/>
      <c r="P198" s="428"/>
      <c r="Q198" s="424"/>
      <c r="R198" s="528"/>
      <c r="S198" s="536"/>
      <c r="T198" s="536"/>
      <c r="U198" s="127"/>
    </row>
    <row r="199" spans="2:21" ht="13.5" customHeight="1" thickTop="1" thickBot="1" x14ac:dyDescent="0.25">
      <c r="B199" s="638" t="s">
        <v>259</v>
      </c>
      <c r="C199" s="789">
        <v>89</v>
      </c>
      <c r="D199" s="789"/>
      <c r="E199" s="631" t="s">
        <v>28</v>
      </c>
      <c r="F199" s="619">
        <v>100</v>
      </c>
      <c r="G199" s="639">
        <v>4</v>
      </c>
      <c r="H199" s="640"/>
      <c r="I199" s="799"/>
      <c r="J199" s="799"/>
      <c r="K199" s="937"/>
      <c r="L199" s="649"/>
      <c r="M199" s="650"/>
      <c r="N199" s="104"/>
      <c r="O199" s="131"/>
      <c r="P199" s="428"/>
      <c r="Q199" s="424"/>
      <c r="R199" s="528"/>
      <c r="S199" s="536"/>
      <c r="T199" s="536"/>
      <c r="U199" s="127"/>
    </row>
    <row r="200" spans="2:21" ht="14.25" hidden="1" thickTop="1" thickBot="1" x14ac:dyDescent="0.25">
      <c r="B200" s="662" t="s">
        <v>260</v>
      </c>
      <c r="C200" s="790"/>
      <c r="D200" s="790"/>
      <c r="E200" s="631"/>
      <c r="F200" s="619"/>
      <c r="G200" s="639"/>
      <c r="H200" s="640"/>
      <c r="I200" s="799"/>
      <c r="J200" s="799"/>
      <c r="K200" s="938"/>
      <c r="L200" s="649"/>
      <c r="M200" s="650"/>
      <c r="N200" s="104"/>
      <c r="O200" s="131"/>
      <c r="P200" s="428"/>
      <c r="Q200" s="424"/>
      <c r="R200" s="528"/>
      <c r="S200" s="536"/>
      <c r="T200" s="536"/>
      <c r="U200" s="127"/>
    </row>
    <row r="201" spans="2:21" ht="14.25" thickTop="1" thickBot="1" x14ac:dyDescent="0.25">
      <c r="B201" s="663" t="s">
        <v>250</v>
      </c>
      <c r="C201" s="803">
        <v>159</v>
      </c>
      <c r="D201" s="412">
        <v>58</v>
      </c>
      <c r="E201" s="12" t="s">
        <v>95</v>
      </c>
      <c r="F201" s="829">
        <v>219</v>
      </c>
      <c r="G201" s="94">
        <v>2</v>
      </c>
      <c r="H201" s="100"/>
      <c r="I201" s="423"/>
      <c r="J201" s="423"/>
      <c r="K201" s="767"/>
      <c r="L201" s="482"/>
      <c r="M201" s="475">
        <v>58</v>
      </c>
      <c r="N201" s="104"/>
      <c r="O201" s="131">
        <v>58</v>
      </c>
      <c r="P201" s="428">
        <v>58</v>
      </c>
      <c r="Q201" s="424"/>
      <c r="R201" s="528"/>
      <c r="S201" s="536"/>
      <c r="T201" s="536">
        <v>58</v>
      </c>
      <c r="U201" s="127"/>
    </row>
    <row r="202" spans="2:21" ht="14.25" thickTop="1" thickBot="1" x14ac:dyDescent="0.25">
      <c r="B202" s="194" t="s">
        <v>261</v>
      </c>
      <c r="C202" s="803"/>
      <c r="D202" s="791"/>
      <c r="E202" s="201" t="s">
        <v>28</v>
      </c>
      <c r="F202" s="237">
        <v>150</v>
      </c>
      <c r="G202" s="238">
        <v>4</v>
      </c>
      <c r="H202" s="512"/>
      <c r="I202" s="788"/>
      <c r="J202" s="513"/>
      <c r="K202" s="780"/>
      <c r="L202" s="482"/>
      <c r="M202" s="475"/>
      <c r="N202" s="104"/>
      <c r="O202" s="131"/>
      <c r="P202" s="428"/>
      <c r="Q202" s="424"/>
      <c r="R202" s="528"/>
      <c r="S202" s="536"/>
      <c r="T202" s="536"/>
      <c r="U202" s="127"/>
    </row>
    <row r="203" spans="2:21" ht="8.25" customHeight="1" thickTop="1" thickBot="1" x14ac:dyDescent="0.25">
      <c r="B203" s="193"/>
      <c r="C203" s="803"/>
      <c r="D203" s="791"/>
      <c r="E203" s="201" t="s">
        <v>96</v>
      </c>
      <c r="F203" s="237">
        <v>219</v>
      </c>
      <c r="G203" s="238"/>
      <c r="H203" s="512"/>
      <c r="I203" s="788"/>
      <c r="J203" s="513"/>
      <c r="K203" s="780"/>
      <c r="L203" s="482"/>
      <c r="M203" s="475"/>
      <c r="N203" s="104"/>
      <c r="O203" s="131"/>
      <c r="P203" s="428"/>
      <c r="Q203" s="424"/>
      <c r="R203" s="528"/>
      <c r="S203" s="536"/>
      <c r="T203" s="536"/>
      <c r="U203" s="127"/>
    </row>
    <row r="204" spans="2:21" ht="10.5" customHeight="1" thickTop="1" thickBot="1" x14ac:dyDescent="0.25">
      <c r="B204" s="194"/>
      <c r="C204" s="804"/>
      <c r="D204" s="791"/>
      <c r="E204" s="201" t="s">
        <v>28</v>
      </c>
      <c r="F204" s="237">
        <v>80</v>
      </c>
      <c r="G204" s="238">
        <v>2</v>
      </c>
      <c r="H204" s="512"/>
      <c r="I204" s="788"/>
      <c r="J204" s="513"/>
      <c r="K204" s="780"/>
      <c r="L204" s="482"/>
      <c r="M204" s="475"/>
      <c r="N204" s="104"/>
      <c r="O204" s="131"/>
      <c r="P204" s="428"/>
      <c r="Q204" s="424"/>
      <c r="R204" s="528"/>
      <c r="S204" s="536"/>
      <c r="T204" s="536"/>
      <c r="U204" s="127"/>
    </row>
    <row r="205" spans="2:21" ht="14.25" thickTop="1" thickBot="1" x14ac:dyDescent="0.25">
      <c r="B205" s="588" t="s">
        <v>101</v>
      </c>
      <c r="C205" s="785"/>
      <c r="D205" s="785"/>
      <c r="E205" s="201" t="s">
        <v>28</v>
      </c>
      <c r="F205" s="237">
        <v>80</v>
      </c>
      <c r="G205" s="238">
        <v>2</v>
      </c>
      <c r="H205" s="512"/>
      <c r="I205" s="788"/>
      <c r="J205" s="513"/>
      <c r="K205" s="780"/>
      <c r="L205" s="482"/>
      <c r="M205" s="475"/>
      <c r="N205" s="104"/>
      <c r="O205" s="131"/>
      <c r="P205" s="428"/>
      <c r="Q205" s="424"/>
      <c r="R205" s="528"/>
      <c r="S205" s="536"/>
      <c r="T205" s="536"/>
      <c r="U205" s="127"/>
    </row>
    <row r="206" spans="2:21" ht="14.25" thickTop="1" thickBot="1" x14ac:dyDescent="0.25">
      <c r="B206" s="130" t="s">
        <v>103</v>
      </c>
      <c r="C206" s="787">
        <v>159</v>
      </c>
      <c r="D206" s="787">
        <v>89</v>
      </c>
      <c r="E206" s="201" t="s">
        <v>28</v>
      </c>
      <c r="F206" s="237">
        <v>80</v>
      </c>
      <c r="G206" s="238">
        <v>2</v>
      </c>
      <c r="H206" s="512"/>
      <c r="I206" s="788"/>
      <c r="J206" s="513"/>
      <c r="K206" s="780"/>
      <c r="L206" s="482"/>
      <c r="M206" s="475">
        <v>89</v>
      </c>
      <c r="N206" s="104"/>
      <c r="O206" s="131">
        <v>89</v>
      </c>
      <c r="P206" s="428">
        <v>89</v>
      </c>
      <c r="Q206" s="424"/>
      <c r="R206" s="528"/>
      <c r="S206" s="536"/>
      <c r="T206" s="536">
        <v>89</v>
      </c>
      <c r="U206" s="127"/>
    </row>
    <row r="207" spans="2:21" ht="15.75" customHeight="1" thickTop="1" thickBot="1" x14ac:dyDescent="0.25">
      <c r="B207" s="626" t="s">
        <v>262</v>
      </c>
      <c r="C207" s="789">
        <v>89</v>
      </c>
      <c r="D207" s="789"/>
      <c r="E207" s="631" t="s">
        <v>28</v>
      </c>
      <c r="F207" s="619">
        <v>80</v>
      </c>
      <c r="G207" s="639">
        <v>2</v>
      </c>
      <c r="H207" s="640"/>
      <c r="I207" s="799"/>
      <c r="J207" s="652" t="s">
        <v>379</v>
      </c>
      <c r="K207" s="664" t="s">
        <v>405</v>
      </c>
      <c r="L207" s="649"/>
      <c r="M207" s="650"/>
      <c r="N207" s="104"/>
      <c r="O207" s="131"/>
      <c r="P207" s="428"/>
      <c r="Q207" s="424"/>
      <c r="R207" s="528"/>
      <c r="S207" s="536"/>
      <c r="T207" s="536"/>
      <c r="U207" s="127"/>
    </row>
    <row r="208" spans="2:21" ht="9" customHeight="1" thickTop="1" thickBot="1" x14ac:dyDescent="0.25">
      <c r="B208" s="662" t="s">
        <v>263</v>
      </c>
      <c r="C208" s="790"/>
      <c r="D208" s="790"/>
      <c r="E208" s="631" t="s">
        <v>96</v>
      </c>
      <c r="F208" s="619">
        <v>89</v>
      </c>
      <c r="G208" s="639">
        <v>2</v>
      </c>
      <c r="H208" s="640"/>
      <c r="I208" s="799"/>
      <c r="J208" s="652"/>
      <c r="K208" s="664"/>
      <c r="L208" s="649"/>
      <c r="M208" s="650"/>
      <c r="N208" s="104"/>
      <c r="O208" s="131"/>
      <c r="P208" s="428"/>
      <c r="Q208" s="424"/>
      <c r="R208" s="528"/>
      <c r="S208" s="536"/>
      <c r="T208" s="536"/>
      <c r="U208" s="127"/>
    </row>
    <row r="209" spans="2:24" ht="14.25" thickTop="1" thickBot="1" x14ac:dyDescent="0.25">
      <c r="B209" s="588" t="s">
        <v>102</v>
      </c>
      <c r="C209" s="785">
        <v>89</v>
      </c>
      <c r="D209" s="785"/>
      <c r="E209" s="201" t="s">
        <v>28</v>
      </c>
      <c r="F209" s="237">
        <v>80</v>
      </c>
      <c r="G209" s="238">
        <v>2</v>
      </c>
      <c r="H209" s="512"/>
      <c r="I209" s="788"/>
      <c r="J209" s="513"/>
      <c r="K209" s="780" t="s">
        <v>413</v>
      </c>
      <c r="L209" s="482"/>
      <c r="M209" s="475"/>
      <c r="N209" s="104"/>
      <c r="O209" s="131"/>
      <c r="P209" s="428"/>
      <c r="Q209" s="424"/>
      <c r="R209" s="528"/>
      <c r="S209" s="536"/>
      <c r="T209" s="536"/>
      <c r="U209" s="127"/>
    </row>
    <row r="210" spans="2:24" ht="14.25" thickTop="1" thickBot="1" x14ac:dyDescent="0.25">
      <c r="B210" s="130" t="s">
        <v>103</v>
      </c>
      <c r="C210" s="787"/>
      <c r="D210" s="787"/>
      <c r="E210" s="201" t="s">
        <v>28</v>
      </c>
      <c r="F210" s="237">
        <v>100</v>
      </c>
      <c r="G210" s="238">
        <v>2</v>
      </c>
      <c r="H210" s="512"/>
      <c r="I210" s="788"/>
      <c r="J210" s="513"/>
      <c r="K210" s="780"/>
      <c r="L210" s="482"/>
      <c r="M210" s="475"/>
      <c r="N210" s="104"/>
      <c r="O210" s="131"/>
      <c r="P210" s="428"/>
      <c r="Q210" s="424"/>
      <c r="R210" s="528"/>
      <c r="S210" s="536"/>
      <c r="T210" s="536"/>
      <c r="U210" s="127"/>
    </row>
    <row r="211" spans="2:24" ht="20.25" customHeight="1" thickTop="1" thickBot="1" x14ac:dyDescent="0.25">
      <c r="B211" s="588" t="s">
        <v>104</v>
      </c>
      <c r="C211" s="785">
        <v>108</v>
      </c>
      <c r="D211" s="785">
        <v>37</v>
      </c>
      <c r="E211" s="201" t="s">
        <v>28</v>
      </c>
      <c r="F211" s="237">
        <v>100</v>
      </c>
      <c r="G211" s="238">
        <v>2</v>
      </c>
      <c r="H211" s="954" t="s">
        <v>291</v>
      </c>
      <c r="I211" s="809" t="s">
        <v>358</v>
      </c>
      <c r="J211" s="513" t="s">
        <v>330</v>
      </c>
      <c r="K211" s="985" t="s">
        <v>305</v>
      </c>
      <c r="L211" s="482"/>
      <c r="M211" s="475">
        <v>37</v>
      </c>
      <c r="N211" s="104"/>
      <c r="O211" s="131">
        <v>37</v>
      </c>
      <c r="P211" s="428"/>
      <c r="Q211" s="424">
        <v>37</v>
      </c>
      <c r="R211" s="528"/>
      <c r="S211" s="596">
        <v>37</v>
      </c>
      <c r="T211" s="536"/>
      <c r="U211" s="511" t="s">
        <v>583</v>
      </c>
    </row>
    <row r="212" spans="2:24" ht="16.5" customHeight="1" thickTop="1" thickBot="1" x14ac:dyDescent="0.25">
      <c r="B212" s="130" t="s">
        <v>105</v>
      </c>
      <c r="C212" s="787"/>
      <c r="D212" s="787"/>
      <c r="E212" s="201" t="s">
        <v>96</v>
      </c>
      <c r="F212" s="237">
        <v>108</v>
      </c>
      <c r="G212" s="238">
        <v>2</v>
      </c>
      <c r="H212" s="993"/>
      <c r="I212" s="700"/>
      <c r="J212" s="697"/>
      <c r="K212" s="994"/>
      <c r="L212" s="482"/>
      <c r="M212" s="475"/>
      <c r="N212" s="104"/>
      <c r="O212" s="131"/>
      <c r="P212" s="428"/>
      <c r="Q212" s="424"/>
      <c r="R212" s="528"/>
      <c r="S212" s="536"/>
      <c r="T212" s="536"/>
      <c r="U212" s="127"/>
    </row>
    <row r="213" spans="2:24" ht="14.25" thickTop="1" thickBot="1" x14ac:dyDescent="0.25">
      <c r="B213" s="588" t="s">
        <v>104</v>
      </c>
      <c r="C213" s="785">
        <v>159</v>
      </c>
      <c r="D213" s="785">
        <v>30</v>
      </c>
      <c r="E213" s="201" t="s">
        <v>28</v>
      </c>
      <c r="F213" s="237">
        <v>100</v>
      </c>
      <c r="G213" s="238">
        <v>2</v>
      </c>
      <c r="H213" s="512"/>
      <c r="I213" s="788"/>
      <c r="J213" s="513"/>
      <c r="K213" s="780"/>
      <c r="L213" s="482"/>
      <c r="M213" s="475">
        <v>30</v>
      </c>
      <c r="N213" s="104"/>
      <c r="O213" s="131">
        <v>30</v>
      </c>
      <c r="P213" s="428">
        <v>30</v>
      </c>
      <c r="Q213" s="424"/>
      <c r="R213" s="528"/>
      <c r="S213" s="536"/>
      <c r="T213" s="536">
        <v>30</v>
      </c>
      <c r="U213" s="127"/>
    </row>
    <row r="214" spans="2:24" ht="14.25" thickTop="1" thickBot="1" x14ac:dyDescent="0.25">
      <c r="B214" s="130" t="s">
        <v>106</v>
      </c>
      <c r="C214" s="787">
        <v>108</v>
      </c>
      <c r="D214" s="787">
        <v>14</v>
      </c>
      <c r="E214" s="201" t="s">
        <v>28</v>
      </c>
      <c r="F214" s="237">
        <v>100</v>
      </c>
      <c r="G214" s="238">
        <v>2</v>
      </c>
      <c r="H214" s="512"/>
      <c r="I214" s="788"/>
      <c r="J214" s="513"/>
      <c r="K214" s="780"/>
      <c r="L214" s="482"/>
      <c r="M214" s="475">
        <v>14</v>
      </c>
      <c r="N214" s="104"/>
      <c r="O214" s="131">
        <v>14</v>
      </c>
      <c r="P214" s="428"/>
      <c r="Q214" s="424"/>
      <c r="R214" s="528">
        <v>14</v>
      </c>
      <c r="S214" s="536">
        <v>14</v>
      </c>
      <c r="T214" s="536"/>
      <c r="U214" s="127"/>
    </row>
    <row r="215" spans="2:24" ht="27" thickTop="1" thickBot="1" x14ac:dyDescent="0.25">
      <c r="B215" s="588" t="s">
        <v>264</v>
      </c>
      <c r="C215" s="785">
        <v>76</v>
      </c>
      <c r="D215" s="785">
        <v>4</v>
      </c>
      <c r="E215" s="201" t="s">
        <v>28</v>
      </c>
      <c r="F215" s="237">
        <v>100</v>
      </c>
      <c r="G215" s="238">
        <v>2</v>
      </c>
      <c r="H215" s="512"/>
      <c r="I215" s="788" t="s">
        <v>358</v>
      </c>
      <c r="J215" s="513" t="s">
        <v>330</v>
      </c>
      <c r="K215" s="780" t="s">
        <v>369</v>
      </c>
      <c r="L215" s="482"/>
      <c r="M215" s="475">
        <v>4</v>
      </c>
      <c r="N215" s="104"/>
      <c r="O215" s="131">
        <v>4</v>
      </c>
      <c r="P215" s="428"/>
      <c r="Q215" s="424"/>
      <c r="R215" s="528">
        <v>4</v>
      </c>
      <c r="S215" s="596">
        <v>4</v>
      </c>
      <c r="T215" s="537"/>
      <c r="U215" s="464"/>
      <c r="V215" s="770"/>
      <c r="W215" s="770"/>
      <c r="X215" s="770"/>
    </row>
    <row r="216" spans="2:24" ht="27" thickTop="1" thickBot="1" x14ac:dyDescent="0.25">
      <c r="B216" s="130" t="s">
        <v>127</v>
      </c>
      <c r="C216" s="787">
        <v>89</v>
      </c>
      <c r="D216" s="787">
        <v>20</v>
      </c>
      <c r="E216" s="201"/>
      <c r="F216" s="237"/>
      <c r="G216" s="238"/>
      <c r="H216" s="512"/>
      <c r="I216" s="788"/>
      <c r="J216" s="513" t="s">
        <v>330</v>
      </c>
      <c r="K216" s="780" t="s">
        <v>370</v>
      </c>
      <c r="L216" s="482"/>
      <c r="M216" s="475">
        <v>20</v>
      </c>
      <c r="N216" s="104"/>
      <c r="O216" s="131">
        <v>20</v>
      </c>
      <c r="P216" s="428"/>
      <c r="Q216" s="424"/>
      <c r="R216" s="528">
        <v>20</v>
      </c>
      <c r="S216" s="596">
        <v>20</v>
      </c>
      <c r="T216" s="537"/>
      <c r="U216" s="464"/>
      <c r="V216" s="770"/>
      <c r="W216" s="770"/>
      <c r="X216" s="770"/>
    </row>
    <row r="217" spans="2:24" ht="27" thickTop="1" thickBot="1" x14ac:dyDescent="0.25">
      <c r="B217" s="588" t="s">
        <v>264</v>
      </c>
      <c r="C217" s="791">
        <v>57</v>
      </c>
      <c r="D217" s="786">
        <v>35</v>
      </c>
      <c r="E217" s="201"/>
      <c r="F217" s="237"/>
      <c r="G217" s="238"/>
      <c r="H217" s="512"/>
      <c r="I217" s="788"/>
      <c r="J217" s="513" t="s">
        <v>330</v>
      </c>
      <c r="K217" s="780" t="s">
        <v>371</v>
      </c>
      <c r="L217" s="482"/>
      <c r="M217" s="475">
        <v>35</v>
      </c>
      <c r="N217" s="104"/>
      <c r="O217" s="131">
        <v>35</v>
      </c>
      <c r="P217" s="428"/>
      <c r="Q217" s="424"/>
      <c r="R217" s="528">
        <v>35</v>
      </c>
      <c r="S217" s="596">
        <v>35</v>
      </c>
      <c r="T217" s="537"/>
      <c r="U217" s="464"/>
      <c r="V217" s="771"/>
      <c r="W217" s="771"/>
      <c r="X217" s="770"/>
    </row>
    <row r="218" spans="2:24" ht="24" thickTop="1" thickBot="1" x14ac:dyDescent="0.25">
      <c r="B218" s="151" t="s">
        <v>265</v>
      </c>
      <c r="C218" s="791"/>
      <c r="D218" s="786"/>
      <c r="E218" s="201"/>
      <c r="F218" s="237"/>
      <c r="G218" s="238"/>
      <c r="H218" s="512"/>
      <c r="I218" s="788"/>
      <c r="J218" s="513"/>
      <c r="K218" s="780" t="s">
        <v>364</v>
      </c>
      <c r="L218" s="482"/>
      <c r="M218" s="475"/>
      <c r="N218" s="104"/>
      <c r="O218" s="131"/>
      <c r="P218" s="428"/>
      <c r="Q218" s="424"/>
      <c r="R218" s="528"/>
      <c r="S218" s="536"/>
      <c r="T218" s="822"/>
      <c r="U218" s="807"/>
      <c r="V218" s="807"/>
      <c r="W218" s="771"/>
      <c r="X218" s="770"/>
    </row>
    <row r="219" spans="2:24" ht="14.25" thickTop="1" thickBot="1" x14ac:dyDescent="0.25">
      <c r="B219" s="190" t="s">
        <v>266</v>
      </c>
      <c r="C219" s="813">
        <v>159</v>
      </c>
      <c r="D219" s="817">
        <v>70</v>
      </c>
      <c r="E219" s="177" t="s">
        <v>28</v>
      </c>
      <c r="F219" s="178">
        <v>100</v>
      </c>
      <c r="G219" s="179">
        <v>2</v>
      </c>
      <c r="H219" s="180"/>
      <c r="I219" s="271"/>
      <c r="J219" s="405"/>
      <c r="K219" s="402"/>
      <c r="L219" s="482"/>
      <c r="M219" s="475">
        <v>70</v>
      </c>
      <c r="N219" s="104"/>
      <c r="O219" s="131">
        <v>70</v>
      </c>
      <c r="P219" s="428">
        <v>70</v>
      </c>
      <c r="Q219" s="424"/>
      <c r="R219" s="528"/>
      <c r="S219" s="536"/>
      <c r="T219" s="537">
        <v>70</v>
      </c>
      <c r="U219" s="464"/>
      <c r="V219" s="464"/>
      <c r="W219" s="771"/>
      <c r="X219" s="770"/>
    </row>
    <row r="220" spans="2:24" ht="14.25" thickTop="1" thickBot="1" x14ac:dyDescent="0.25">
      <c r="B220" s="191" t="s">
        <v>267</v>
      </c>
      <c r="C220" s="248"/>
      <c r="D220" s="815"/>
      <c r="E220" s="177" t="s">
        <v>28</v>
      </c>
      <c r="F220" s="178">
        <v>100</v>
      </c>
      <c r="G220" s="179">
        <v>4</v>
      </c>
      <c r="H220" s="180"/>
      <c r="I220" s="271"/>
      <c r="J220" s="405"/>
      <c r="K220" s="402"/>
      <c r="L220" s="482"/>
      <c r="M220" s="475"/>
      <c r="N220" s="104"/>
      <c r="O220" s="131"/>
      <c r="P220" s="428"/>
      <c r="Q220" s="424"/>
      <c r="R220" s="528"/>
      <c r="S220" s="536"/>
      <c r="T220" s="537"/>
      <c r="U220" s="464"/>
      <c r="V220" s="464"/>
      <c r="W220" s="771"/>
      <c r="X220" s="770"/>
    </row>
    <row r="221" spans="2:24" ht="14.25" thickTop="1" thickBot="1" x14ac:dyDescent="0.25">
      <c r="B221" s="192"/>
      <c r="C221" s="814"/>
      <c r="D221" s="816"/>
      <c r="E221" s="177" t="s">
        <v>28</v>
      </c>
      <c r="F221" s="178">
        <v>80</v>
      </c>
      <c r="G221" s="179">
        <v>2</v>
      </c>
      <c r="H221" s="180"/>
      <c r="I221" s="271"/>
      <c r="J221" s="405"/>
      <c r="K221" s="402"/>
      <c r="L221" s="482"/>
      <c r="M221" s="475"/>
      <c r="N221" s="104"/>
      <c r="O221" s="131"/>
      <c r="P221" s="428"/>
      <c r="Q221" s="424"/>
      <c r="R221" s="528"/>
      <c r="S221" s="536"/>
      <c r="T221" s="537"/>
      <c r="U221" s="464"/>
      <c r="V221" s="464"/>
      <c r="W221" s="771"/>
      <c r="X221" s="770"/>
    </row>
    <row r="222" spans="2:24" ht="24" customHeight="1" thickTop="1" thickBot="1" x14ac:dyDescent="0.25">
      <c r="B222" s="97" t="s">
        <v>268</v>
      </c>
      <c r="C222" s="1031">
        <v>76</v>
      </c>
      <c r="D222" s="1034">
        <v>77</v>
      </c>
      <c r="E222" s="12" t="s">
        <v>28</v>
      </c>
      <c r="F222" s="237">
        <v>100</v>
      </c>
      <c r="G222" s="238">
        <v>4</v>
      </c>
      <c r="H222" s="100" t="s">
        <v>291</v>
      </c>
      <c r="I222" s="809" t="s">
        <v>360</v>
      </c>
      <c r="J222" s="404" t="s">
        <v>330</v>
      </c>
      <c r="K222" s="1037" t="s">
        <v>306</v>
      </c>
      <c r="L222" s="484"/>
      <c r="M222" s="475"/>
      <c r="N222" s="104"/>
      <c r="O222" s="131"/>
      <c r="P222" s="428"/>
      <c r="Q222" s="424"/>
      <c r="R222" s="528"/>
      <c r="S222" s="536"/>
      <c r="T222" s="822"/>
      <c r="U222" s="807"/>
      <c r="V222" s="807"/>
      <c r="W222" s="771"/>
      <c r="X222" s="770"/>
    </row>
    <row r="223" spans="2:24" ht="12.75" customHeight="1" thickTop="1" thickBot="1" x14ac:dyDescent="0.25">
      <c r="B223" s="97"/>
      <c r="C223" s="1032"/>
      <c r="D223" s="1035"/>
      <c r="E223" s="12" t="s">
        <v>28</v>
      </c>
      <c r="F223" s="237">
        <v>80</v>
      </c>
      <c r="G223" s="238">
        <v>2</v>
      </c>
      <c r="H223" s="1040" t="s">
        <v>291</v>
      </c>
      <c r="I223" s="273"/>
      <c r="J223" s="407"/>
      <c r="K223" s="1038"/>
      <c r="L223" s="482"/>
      <c r="M223" s="475">
        <v>77</v>
      </c>
      <c r="N223" s="104"/>
      <c r="O223" s="131">
        <v>77</v>
      </c>
      <c r="P223" s="428"/>
      <c r="Q223" s="424"/>
      <c r="R223" s="528">
        <v>77</v>
      </c>
      <c r="S223" s="596">
        <v>77</v>
      </c>
      <c r="T223" s="822"/>
      <c r="U223" s="807"/>
      <c r="V223" s="807"/>
      <c r="W223" s="771"/>
      <c r="X223" s="770"/>
    </row>
    <row r="224" spans="2:24" ht="17.25" customHeight="1" thickTop="1" thickBot="1" x14ac:dyDescent="0.25">
      <c r="B224" s="98" t="s">
        <v>107</v>
      </c>
      <c r="C224" s="1033"/>
      <c r="D224" s="1036"/>
      <c r="E224" s="12" t="s">
        <v>96</v>
      </c>
      <c r="F224" s="237">
        <v>76</v>
      </c>
      <c r="G224" s="238">
        <v>10</v>
      </c>
      <c r="H224" s="1041"/>
      <c r="I224" s="265"/>
      <c r="J224" s="781"/>
      <c r="K224" s="1039"/>
      <c r="L224" s="482"/>
      <c r="M224" s="475"/>
      <c r="N224" s="104"/>
      <c r="O224" s="131"/>
      <c r="P224" s="428"/>
      <c r="Q224" s="424"/>
      <c r="R224" s="528"/>
      <c r="S224" s="536"/>
      <c r="T224" s="537"/>
      <c r="U224" s="464"/>
      <c r="V224" s="771"/>
      <c r="W224" s="771"/>
      <c r="X224" s="770"/>
    </row>
    <row r="225" spans="2:24" ht="14.25" thickTop="1" thickBot="1" x14ac:dyDescent="0.25">
      <c r="B225" s="191" t="s">
        <v>268</v>
      </c>
      <c r="C225" s="1050">
        <v>89</v>
      </c>
      <c r="D225" s="1034">
        <v>44</v>
      </c>
      <c r="E225" s="177" t="s">
        <v>28</v>
      </c>
      <c r="F225" s="178">
        <v>100</v>
      </c>
      <c r="G225" s="179">
        <v>4</v>
      </c>
      <c r="H225" s="180" t="s">
        <v>296</v>
      </c>
      <c r="I225" s="809"/>
      <c r="J225" s="408"/>
      <c r="K225" s="1053" t="s">
        <v>297</v>
      </c>
      <c r="L225" s="482"/>
      <c r="M225" s="475"/>
      <c r="N225" s="104"/>
      <c r="O225" s="131"/>
      <c r="P225" s="428"/>
      <c r="Q225" s="424"/>
      <c r="R225" s="528"/>
      <c r="S225" s="536"/>
      <c r="T225" s="537"/>
      <c r="U225" s="464"/>
      <c r="V225" s="771"/>
      <c r="W225" s="771"/>
      <c r="X225" s="770"/>
    </row>
    <row r="226" spans="2:24" ht="12" customHeight="1" thickTop="1" thickBot="1" x14ac:dyDescent="0.25">
      <c r="B226" s="191"/>
      <c r="C226" s="1051"/>
      <c r="D226" s="1035"/>
      <c r="E226" s="177" t="s">
        <v>28</v>
      </c>
      <c r="F226" s="178">
        <v>80</v>
      </c>
      <c r="G226" s="179">
        <v>2</v>
      </c>
      <c r="H226" s="1042" t="s">
        <v>296</v>
      </c>
      <c r="I226" s="518" t="s">
        <v>360</v>
      </c>
      <c r="J226" s="1056" t="s">
        <v>330</v>
      </c>
      <c r="K226" s="1054"/>
      <c r="L226" s="482"/>
      <c r="M226" s="475">
        <v>44</v>
      </c>
      <c r="N226" s="104"/>
      <c r="O226" s="131">
        <v>44</v>
      </c>
      <c r="P226" s="428"/>
      <c r="Q226" s="424"/>
      <c r="R226" s="528">
        <v>44</v>
      </c>
      <c r="S226" s="596">
        <v>44</v>
      </c>
      <c r="T226" s="537"/>
      <c r="U226" s="770" t="s">
        <v>563</v>
      </c>
      <c r="V226" s="770"/>
      <c r="W226" s="770"/>
      <c r="X226" s="770"/>
    </row>
    <row r="227" spans="2:24" ht="15.75" customHeight="1" thickTop="1" thickBot="1" x14ac:dyDescent="0.25">
      <c r="B227" s="192" t="s">
        <v>127</v>
      </c>
      <c r="C227" s="1052"/>
      <c r="D227" s="1036"/>
      <c r="E227" s="177" t="s">
        <v>96</v>
      </c>
      <c r="F227" s="178">
        <v>89</v>
      </c>
      <c r="G227" s="179">
        <v>4</v>
      </c>
      <c r="H227" s="1041"/>
      <c r="I227" s="265"/>
      <c r="J227" s="1057"/>
      <c r="K227" s="1054"/>
      <c r="L227" s="482"/>
      <c r="M227" s="475"/>
      <c r="N227" s="104"/>
      <c r="O227" s="131"/>
      <c r="P227" s="428"/>
      <c r="Q227" s="424"/>
      <c r="R227" s="528"/>
      <c r="S227" s="536"/>
      <c r="T227" s="536"/>
      <c r="U227" s="127"/>
    </row>
    <row r="228" spans="2:24" ht="14.25" thickTop="1" thickBot="1" x14ac:dyDescent="0.25">
      <c r="B228" s="151" t="s">
        <v>268</v>
      </c>
      <c r="C228" s="1058">
        <v>89</v>
      </c>
      <c r="E228" s="177"/>
      <c r="F228" s="178"/>
      <c r="G228" s="179"/>
      <c r="H228" s="180"/>
      <c r="I228" s="271"/>
      <c r="J228" s="405"/>
      <c r="K228" s="1054"/>
      <c r="L228" s="482"/>
      <c r="M228" s="475">
        <v>39</v>
      </c>
      <c r="N228" s="104"/>
      <c r="O228" s="131">
        <v>39</v>
      </c>
      <c r="P228" s="428"/>
      <c r="Q228" s="424"/>
      <c r="R228" s="528">
        <v>39</v>
      </c>
      <c r="S228" s="596">
        <v>39</v>
      </c>
      <c r="T228" s="536"/>
      <c r="U228" s="127"/>
    </row>
    <row r="229" spans="2:24" ht="32.25" customHeight="1" thickTop="1" thickBot="1" x14ac:dyDescent="0.25">
      <c r="B229" s="195" t="s">
        <v>127</v>
      </c>
      <c r="C229" s="1059"/>
      <c r="D229" s="818">
        <v>39</v>
      </c>
      <c r="E229" s="1060" t="s">
        <v>294</v>
      </c>
      <c r="F229" s="1061"/>
      <c r="G229" s="179"/>
      <c r="H229" s="180"/>
      <c r="I229" s="271"/>
      <c r="J229" s="405"/>
      <c r="K229" s="1055"/>
      <c r="L229" s="482"/>
      <c r="M229" s="475"/>
      <c r="N229" s="104"/>
      <c r="O229" s="131"/>
      <c r="P229" s="428"/>
      <c r="Q229" s="424"/>
      <c r="R229" s="528"/>
      <c r="S229" s="536"/>
      <c r="T229" s="536"/>
      <c r="U229" s="127"/>
    </row>
    <row r="230" spans="2:24" ht="20.25" customHeight="1" thickTop="1" thickBot="1" x14ac:dyDescent="0.25">
      <c r="B230" s="9" t="s">
        <v>101</v>
      </c>
      <c r="C230" s="795">
        <v>89</v>
      </c>
      <c r="D230" s="817">
        <v>78</v>
      </c>
      <c r="E230" s="3" t="s">
        <v>28</v>
      </c>
      <c r="F230" s="829">
        <v>80</v>
      </c>
      <c r="G230" s="94">
        <v>2</v>
      </c>
      <c r="H230" s="1042" t="s">
        <v>291</v>
      </c>
      <c r="I230" s="624" t="s">
        <v>360</v>
      </c>
      <c r="J230" s="404" t="s">
        <v>330</v>
      </c>
      <c r="K230" s="1037" t="s">
        <v>312</v>
      </c>
      <c r="L230" s="482"/>
      <c r="M230" s="475">
        <v>78</v>
      </c>
      <c r="N230" s="104"/>
      <c r="O230" s="131">
        <v>78</v>
      </c>
      <c r="P230" s="428"/>
      <c r="Q230" s="424">
        <v>78</v>
      </c>
      <c r="R230" s="528"/>
      <c r="S230" s="596">
        <v>78</v>
      </c>
      <c r="T230" s="536"/>
      <c r="U230" s="511" t="s">
        <v>584</v>
      </c>
      <c r="V230" s="863"/>
    </row>
    <row r="231" spans="2:24" ht="48" customHeight="1" thickTop="1" thickBot="1" x14ac:dyDescent="0.25">
      <c r="B231" s="105" t="s">
        <v>108</v>
      </c>
      <c r="C231" s="826"/>
      <c r="D231" s="826"/>
      <c r="E231" s="4" t="s">
        <v>96</v>
      </c>
      <c r="F231" s="829">
        <v>89</v>
      </c>
      <c r="G231" s="94">
        <v>2</v>
      </c>
      <c r="H231" s="1041"/>
      <c r="I231" s="265"/>
      <c r="J231" s="781"/>
      <c r="K231" s="1039"/>
      <c r="L231" s="482"/>
      <c r="M231" s="475"/>
      <c r="N231" s="104"/>
      <c r="O231" s="131"/>
      <c r="P231" s="428"/>
      <c r="Q231" s="424"/>
      <c r="R231" s="528"/>
      <c r="S231" s="536"/>
      <c r="T231" s="536"/>
      <c r="U231" s="127"/>
    </row>
    <row r="232" spans="2:24" ht="14.25" thickTop="1" thickBot="1" x14ac:dyDescent="0.25">
      <c r="B232" s="196" t="s">
        <v>250</v>
      </c>
      <c r="C232" s="197">
        <v>219</v>
      </c>
      <c r="D232" s="412">
        <v>30</v>
      </c>
      <c r="E232" s="177" t="s">
        <v>95</v>
      </c>
      <c r="F232" s="178">
        <v>219</v>
      </c>
      <c r="G232" s="179">
        <v>2</v>
      </c>
      <c r="H232" s="180" t="s">
        <v>317</v>
      </c>
      <c r="I232" s="271" t="s">
        <v>381</v>
      </c>
      <c r="J232" s="405"/>
      <c r="K232" s="409"/>
      <c r="L232" s="482"/>
      <c r="M232" s="475"/>
      <c r="N232" s="104"/>
      <c r="O232" s="131"/>
      <c r="P232" s="428"/>
      <c r="Q232" s="424"/>
      <c r="R232" s="528"/>
      <c r="S232" s="536"/>
      <c r="T232" s="596"/>
      <c r="U232" s="127"/>
    </row>
    <row r="233" spans="2:24" ht="27" thickTop="1" thickBot="1" x14ac:dyDescent="0.25">
      <c r="B233" s="198"/>
      <c r="C233" s="197"/>
      <c r="D233" s="248"/>
      <c r="E233" s="177" t="s">
        <v>28</v>
      </c>
      <c r="F233" s="178">
        <v>150</v>
      </c>
      <c r="G233" s="179">
        <v>4</v>
      </c>
      <c r="H233" s="180" t="s">
        <v>327</v>
      </c>
      <c r="I233" s="832" t="s">
        <v>382</v>
      </c>
      <c r="J233" s="405" t="s">
        <v>327</v>
      </c>
      <c r="K233" s="409" t="s">
        <v>380</v>
      </c>
      <c r="L233" s="482"/>
      <c r="M233" s="477">
        <v>30</v>
      </c>
      <c r="N233" s="104"/>
      <c r="O233" s="131">
        <v>30</v>
      </c>
      <c r="P233" s="428">
        <v>30</v>
      </c>
      <c r="Q233" s="424"/>
      <c r="R233" s="528"/>
      <c r="S233" s="536"/>
      <c r="T233" s="596">
        <v>30</v>
      </c>
      <c r="U233" s="127"/>
    </row>
    <row r="234" spans="2:24" ht="14.25" thickTop="1" thickBot="1" x14ac:dyDescent="0.25">
      <c r="B234" s="198"/>
      <c r="C234" s="197"/>
      <c r="D234" s="248"/>
      <c r="E234" s="177" t="s">
        <v>96</v>
      </c>
      <c r="F234" s="178">
        <v>219</v>
      </c>
      <c r="G234" s="179"/>
      <c r="H234" s="180"/>
      <c r="I234" s="271" t="s">
        <v>383</v>
      </c>
      <c r="J234" s="405"/>
      <c r="K234" s="409"/>
      <c r="L234" s="482"/>
      <c r="M234" s="475"/>
      <c r="N234" s="104"/>
      <c r="O234" s="131"/>
      <c r="P234" s="428"/>
      <c r="Q234" s="424"/>
      <c r="R234" s="528"/>
      <c r="S234" s="536"/>
      <c r="T234" s="536"/>
      <c r="U234" s="127"/>
    </row>
    <row r="235" spans="2:24" ht="14.25" thickTop="1" thickBot="1" x14ac:dyDescent="0.25">
      <c r="B235" s="199" t="s">
        <v>269</v>
      </c>
      <c r="C235" s="200"/>
      <c r="D235" s="248"/>
      <c r="E235" s="177" t="s">
        <v>28</v>
      </c>
      <c r="F235" s="178">
        <v>100</v>
      </c>
      <c r="G235" s="179">
        <v>2</v>
      </c>
      <c r="H235" s="180"/>
      <c r="I235" s="271" t="s">
        <v>382</v>
      </c>
      <c r="J235" s="405"/>
      <c r="K235" s="409"/>
      <c r="L235" s="482"/>
      <c r="M235" s="475"/>
      <c r="N235" s="104"/>
      <c r="O235" s="131"/>
      <c r="P235" s="428"/>
      <c r="Q235" s="424"/>
      <c r="R235" s="528"/>
      <c r="S235" s="536"/>
      <c r="T235" s="536"/>
      <c r="U235" s="127"/>
      <c r="W235" t="s">
        <v>490</v>
      </c>
      <c r="X235" t="s">
        <v>491</v>
      </c>
    </row>
    <row r="236" spans="2:24" ht="14.25" thickTop="1" thickBot="1" x14ac:dyDescent="0.25">
      <c r="B236" s="1043" t="s">
        <v>270</v>
      </c>
      <c r="C236" s="795">
        <v>89</v>
      </c>
      <c r="D236" s="817">
        <v>29</v>
      </c>
      <c r="E236" s="201" t="s">
        <v>28</v>
      </c>
      <c r="F236" s="829"/>
      <c r="G236" s="94">
        <v>2</v>
      </c>
      <c r="H236" s="100"/>
      <c r="I236" s="423"/>
      <c r="J236" s="1045" t="s">
        <v>433</v>
      </c>
      <c r="K236" s="1046" t="s">
        <v>434</v>
      </c>
      <c r="L236" s="482"/>
      <c r="M236" s="475">
        <v>29</v>
      </c>
      <c r="N236" s="104"/>
      <c r="O236" s="131">
        <v>29</v>
      </c>
      <c r="P236" s="428">
        <v>29</v>
      </c>
      <c r="Q236" s="424"/>
      <c r="R236" s="528"/>
      <c r="S236" s="536"/>
      <c r="T236" s="596">
        <v>29</v>
      </c>
      <c r="U236" s="127"/>
    </row>
    <row r="237" spans="2:24" ht="29.25" customHeight="1" thickTop="1" thickBot="1" x14ac:dyDescent="0.25">
      <c r="B237" s="1044"/>
      <c r="C237" s="826"/>
      <c r="D237" s="819"/>
      <c r="E237" s="12" t="s">
        <v>28</v>
      </c>
      <c r="F237" s="829">
        <v>80</v>
      </c>
      <c r="G237" s="94">
        <v>2</v>
      </c>
      <c r="H237" s="100"/>
      <c r="I237" s="832"/>
      <c r="J237" s="984"/>
      <c r="K237" s="1047"/>
      <c r="L237" s="482"/>
      <c r="M237" s="475"/>
      <c r="N237" s="104"/>
      <c r="O237" s="131"/>
      <c r="P237" s="428"/>
      <c r="Q237" s="424"/>
      <c r="R237" s="528"/>
      <c r="S237" s="536"/>
      <c r="T237" s="536"/>
      <c r="U237" s="127"/>
    </row>
    <row r="238" spans="2:24" ht="35.25" thickTop="1" thickBot="1" x14ac:dyDescent="0.25">
      <c r="B238" s="1048" t="s">
        <v>109</v>
      </c>
      <c r="C238" s="783">
        <v>89</v>
      </c>
      <c r="D238" s="817">
        <v>16</v>
      </c>
      <c r="E238" s="177" t="s">
        <v>28</v>
      </c>
      <c r="F238" s="178">
        <v>80</v>
      </c>
      <c r="G238" s="179">
        <v>2</v>
      </c>
      <c r="H238" s="180"/>
      <c r="I238" s="832"/>
      <c r="J238" s="697" t="s">
        <v>433</v>
      </c>
      <c r="K238" s="409" t="s">
        <v>446</v>
      </c>
      <c r="L238" s="482"/>
      <c r="M238" s="475">
        <v>16</v>
      </c>
      <c r="N238" s="104"/>
      <c r="O238" s="131">
        <v>16</v>
      </c>
      <c r="P238" s="428"/>
      <c r="Q238" s="424">
        <v>16</v>
      </c>
      <c r="R238" s="528"/>
      <c r="S238" s="596">
        <v>16</v>
      </c>
      <c r="T238" s="536"/>
      <c r="U238" s="511">
        <v>16</v>
      </c>
    </row>
    <row r="239" spans="2:24" ht="14.25" thickTop="1" thickBot="1" x14ac:dyDescent="0.25">
      <c r="B239" s="1049"/>
      <c r="C239" s="816"/>
      <c r="D239" s="816"/>
      <c r="E239" s="177"/>
      <c r="F239" s="178"/>
      <c r="G239" s="179"/>
      <c r="H239" s="180"/>
      <c r="I239" s="832"/>
      <c r="J239" s="405"/>
      <c r="K239" s="409"/>
      <c r="L239" s="482"/>
      <c r="M239" s="475"/>
      <c r="N239" s="104"/>
      <c r="O239" s="131"/>
      <c r="P239" s="428"/>
      <c r="Q239" s="424"/>
      <c r="R239" s="528"/>
      <c r="S239" s="536"/>
      <c r="T239" s="536"/>
      <c r="U239" s="127"/>
    </row>
    <row r="240" spans="2:24" ht="24" customHeight="1" thickTop="1" thickBot="1" x14ac:dyDescent="0.25">
      <c r="B240" s="626" t="s">
        <v>271</v>
      </c>
      <c r="C240" s="789">
        <v>89</v>
      </c>
      <c r="D240" s="789"/>
      <c r="E240" s="631" t="s">
        <v>28</v>
      </c>
      <c r="F240" s="619">
        <v>80</v>
      </c>
      <c r="G240" s="639">
        <v>2</v>
      </c>
      <c r="H240" s="640"/>
      <c r="I240" s="799"/>
      <c r="J240" s="652"/>
      <c r="K240" s="664" t="s">
        <v>445</v>
      </c>
      <c r="L240" s="482"/>
      <c r="M240" s="475"/>
      <c r="N240" s="104"/>
      <c r="O240" s="131"/>
      <c r="P240" s="428"/>
      <c r="Q240" s="424"/>
      <c r="R240" s="528"/>
      <c r="S240" s="536"/>
      <c r="T240" s="536"/>
      <c r="U240" s="127"/>
    </row>
    <row r="241" spans="2:21" ht="14.25" hidden="1" thickTop="1" thickBot="1" x14ac:dyDescent="0.25">
      <c r="B241" s="403" t="s">
        <v>94</v>
      </c>
      <c r="C241" s="826"/>
      <c r="D241" s="826"/>
      <c r="E241" s="12"/>
      <c r="F241" s="829"/>
      <c r="G241" s="94"/>
      <c r="H241" s="100"/>
      <c r="I241" s="832"/>
      <c r="J241" s="423"/>
      <c r="K241" s="410"/>
      <c r="L241" s="482"/>
      <c r="M241" s="475"/>
      <c r="N241" s="104"/>
      <c r="O241" s="131"/>
      <c r="P241" s="428"/>
      <c r="Q241" s="424"/>
      <c r="R241" s="528"/>
      <c r="S241" s="536"/>
      <c r="T241" s="536"/>
      <c r="U241" s="127"/>
    </row>
    <row r="242" spans="2:21" ht="33" customHeight="1" thickTop="1" thickBot="1" x14ac:dyDescent="0.25">
      <c r="B242" s="186" t="s">
        <v>270</v>
      </c>
      <c r="C242" s="783">
        <v>219</v>
      </c>
      <c r="D242" s="817">
        <v>41</v>
      </c>
      <c r="E242" s="177"/>
      <c r="F242" s="178"/>
      <c r="G242" s="179"/>
      <c r="H242" s="180" t="s">
        <v>327</v>
      </c>
      <c r="I242" s="832"/>
      <c r="J242" s="271" t="s">
        <v>327</v>
      </c>
      <c r="K242" s="409" t="s">
        <v>372</v>
      </c>
      <c r="L242" s="482"/>
      <c r="M242" s="475">
        <v>41</v>
      </c>
      <c r="N242" s="104"/>
      <c r="O242" s="131">
        <v>41</v>
      </c>
      <c r="P242" s="428">
        <v>41</v>
      </c>
      <c r="Q242" s="424"/>
      <c r="R242" s="528"/>
      <c r="S242" s="536"/>
      <c r="T242" s="596">
        <v>41</v>
      </c>
      <c r="U242" s="127"/>
    </row>
    <row r="243" spans="2:21" ht="12.75" customHeight="1" thickTop="1" thickBot="1" x14ac:dyDescent="0.25">
      <c r="B243" s="187" t="s">
        <v>272</v>
      </c>
      <c r="C243" s="816"/>
      <c r="D243" s="816"/>
      <c r="E243" s="177"/>
      <c r="F243" s="178"/>
      <c r="G243" s="179"/>
      <c r="H243" s="180"/>
      <c r="I243" s="832"/>
      <c r="J243" s="271"/>
      <c r="K243" s="768"/>
      <c r="L243" s="482"/>
      <c r="M243" s="475"/>
      <c r="N243" s="104"/>
      <c r="O243" s="131"/>
      <c r="P243" s="428"/>
      <c r="Q243" s="424"/>
      <c r="R243" s="528"/>
      <c r="S243" s="536"/>
      <c r="T243" s="536"/>
      <c r="U243" s="127"/>
    </row>
    <row r="244" spans="2:21" ht="19.5" customHeight="1" thickTop="1" thickBot="1" x14ac:dyDescent="0.25">
      <c r="B244" s="9" t="s">
        <v>273</v>
      </c>
      <c r="C244" s="795">
        <v>89</v>
      </c>
      <c r="D244" s="817">
        <v>42</v>
      </c>
      <c r="E244" s="12" t="s">
        <v>28</v>
      </c>
      <c r="F244" s="829">
        <v>80</v>
      </c>
      <c r="G244" s="94">
        <v>2</v>
      </c>
      <c r="H244" s="180" t="s">
        <v>296</v>
      </c>
      <c r="I244" s="624" t="s">
        <v>360</v>
      </c>
      <c r="J244" s="812" t="s">
        <v>330</v>
      </c>
      <c r="K244" s="1067" t="s">
        <v>304</v>
      </c>
      <c r="L244" s="482"/>
      <c r="M244" s="475">
        <v>42</v>
      </c>
      <c r="N244" s="104"/>
      <c r="O244" s="131">
        <v>42</v>
      </c>
      <c r="P244" s="428"/>
      <c r="Q244" s="424">
        <v>42</v>
      </c>
      <c r="R244" s="528"/>
      <c r="S244" s="596">
        <v>42</v>
      </c>
      <c r="T244" s="536"/>
      <c r="U244" s="511">
        <v>44</v>
      </c>
    </row>
    <row r="245" spans="2:21" ht="18" customHeight="1" thickTop="1" thickBot="1" x14ac:dyDescent="0.25">
      <c r="B245" s="105" t="s">
        <v>110</v>
      </c>
      <c r="C245" s="826"/>
      <c r="D245" s="826"/>
      <c r="E245" s="12" t="s">
        <v>96</v>
      </c>
      <c r="F245" s="829">
        <v>89</v>
      </c>
      <c r="G245" s="94">
        <v>2</v>
      </c>
      <c r="H245" s="180" t="s">
        <v>296</v>
      </c>
      <c r="I245" s="832"/>
      <c r="J245" s="271"/>
      <c r="K245" s="1039"/>
      <c r="L245" s="482"/>
      <c r="M245" s="475"/>
      <c r="N245" s="104"/>
      <c r="O245" s="131"/>
      <c r="P245" s="428"/>
      <c r="Q245" s="424"/>
      <c r="R245" s="528"/>
      <c r="S245" s="536"/>
      <c r="T245" s="536"/>
      <c r="U245" s="127"/>
    </row>
    <row r="246" spans="2:21" ht="18" customHeight="1" thickTop="1" thickBot="1" x14ac:dyDescent="0.25">
      <c r="B246" s="239" t="s">
        <v>328</v>
      </c>
      <c r="C246" s="240">
        <v>219</v>
      </c>
      <c r="D246" s="818">
        <v>30</v>
      </c>
      <c r="E246" s="241" t="s">
        <v>28</v>
      </c>
      <c r="F246" s="242"/>
      <c r="G246" s="243"/>
      <c r="H246" s="244"/>
      <c r="I246" s="625" t="s">
        <v>384</v>
      </c>
      <c r="J246" s="271" t="s">
        <v>327</v>
      </c>
      <c r="K246" s="1068" t="s">
        <v>380</v>
      </c>
      <c r="L246" s="482"/>
      <c r="M246" s="475">
        <v>30</v>
      </c>
      <c r="N246" s="104"/>
      <c r="O246" s="131">
        <v>30</v>
      </c>
      <c r="P246" s="428">
        <v>30</v>
      </c>
      <c r="Q246" s="424"/>
      <c r="R246" s="528"/>
      <c r="S246" s="536"/>
      <c r="T246" s="596">
        <v>30</v>
      </c>
      <c r="U246" s="127"/>
    </row>
    <row r="247" spans="2:21" ht="18" customHeight="1" thickTop="1" thickBot="1" x14ac:dyDescent="0.25">
      <c r="B247" s="239" t="s">
        <v>329</v>
      </c>
      <c r="C247" s="240"/>
      <c r="D247" s="240"/>
      <c r="E247" s="241"/>
      <c r="F247" s="242"/>
      <c r="G247" s="243"/>
      <c r="H247" s="244"/>
      <c r="I247" s="625"/>
      <c r="J247" s="274"/>
      <c r="K247" s="1069"/>
      <c r="L247" s="482"/>
      <c r="M247" s="475"/>
      <c r="N247" s="104"/>
      <c r="O247" s="131"/>
      <c r="P247" s="428"/>
      <c r="Q247" s="424"/>
      <c r="R247" s="528"/>
      <c r="S247" s="536"/>
      <c r="T247" s="536"/>
      <c r="U247" s="127"/>
    </row>
    <row r="248" spans="2:21" ht="25.5" customHeight="1" thickTop="1" thickBot="1" x14ac:dyDescent="0.25">
      <c r="B248" s="186" t="s">
        <v>274</v>
      </c>
      <c r="C248" s="783">
        <v>57</v>
      </c>
      <c r="D248" s="817">
        <v>36</v>
      </c>
      <c r="E248" s="177" t="s">
        <v>28</v>
      </c>
      <c r="F248" s="178">
        <v>50</v>
      </c>
      <c r="G248" s="179">
        <v>2</v>
      </c>
      <c r="H248" s="180" t="s">
        <v>296</v>
      </c>
      <c r="I248" s="624" t="s">
        <v>360</v>
      </c>
      <c r="J248" s="812" t="s">
        <v>330</v>
      </c>
      <c r="K248" s="1070" t="s">
        <v>302</v>
      </c>
      <c r="L248" s="482"/>
      <c r="M248" s="475">
        <v>36</v>
      </c>
      <c r="N248" s="104"/>
      <c r="O248" s="131">
        <v>36</v>
      </c>
      <c r="P248" s="428"/>
      <c r="Q248" s="424">
        <v>36</v>
      </c>
      <c r="R248" s="528"/>
      <c r="S248" s="596">
        <v>36</v>
      </c>
      <c r="T248" s="536"/>
      <c r="U248" s="511">
        <v>33</v>
      </c>
    </row>
    <row r="249" spans="2:21" ht="10.5" customHeight="1" thickTop="1" thickBot="1" x14ac:dyDescent="0.25">
      <c r="B249" s="187" t="s">
        <v>108</v>
      </c>
      <c r="C249" s="816"/>
      <c r="D249" s="787"/>
      <c r="E249" s="177" t="s">
        <v>96</v>
      </c>
      <c r="F249" s="178">
        <v>57</v>
      </c>
      <c r="G249" s="179">
        <v>4</v>
      </c>
      <c r="H249" s="180" t="s">
        <v>296</v>
      </c>
      <c r="I249" s="832"/>
      <c r="J249" s="271"/>
      <c r="K249" s="1071"/>
      <c r="L249" s="482"/>
      <c r="M249" s="475"/>
      <c r="N249" s="104"/>
      <c r="O249" s="131"/>
      <c r="P249" s="428"/>
      <c r="Q249" s="424"/>
      <c r="R249" s="528"/>
      <c r="S249" s="536"/>
      <c r="T249" s="536"/>
      <c r="U249" s="127"/>
    </row>
    <row r="250" spans="2:21" ht="11.25" customHeight="1" thickTop="1" thickBot="1" x14ac:dyDescent="0.25">
      <c r="B250" s="9" t="s">
        <v>275</v>
      </c>
      <c r="C250" s="795">
        <v>219</v>
      </c>
      <c r="D250" s="817">
        <v>68</v>
      </c>
      <c r="E250" s="12" t="s">
        <v>28</v>
      </c>
      <c r="F250" s="829">
        <v>50</v>
      </c>
      <c r="G250" s="94">
        <v>2</v>
      </c>
      <c r="H250" s="100" t="s">
        <v>327</v>
      </c>
      <c r="I250" s="832"/>
      <c r="J250" s="423" t="s">
        <v>327</v>
      </c>
      <c r="K250" s="1072" t="s">
        <v>373</v>
      </c>
      <c r="L250" s="482"/>
      <c r="M250" s="475"/>
      <c r="N250" s="104"/>
      <c r="O250" s="131"/>
      <c r="P250" s="428"/>
      <c r="Q250" s="424"/>
      <c r="R250" s="528"/>
      <c r="S250" s="536"/>
      <c r="T250" s="536"/>
      <c r="U250" s="127"/>
    </row>
    <row r="251" spans="2:21" ht="28.5" customHeight="1" thickTop="1" thickBot="1" x14ac:dyDescent="0.25">
      <c r="B251" s="105" t="s">
        <v>276</v>
      </c>
      <c r="C251" s="826"/>
      <c r="D251" s="826"/>
      <c r="E251" s="12" t="s">
        <v>34</v>
      </c>
      <c r="F251" s="829">
        <v>40</v>
      </c>
      <c r="G251" s="94">
        <v>2</v>
      </c>
      <c r="H251" s="100"/>
      <c r="I251" s="832"/>
      <c r="J251" s="423"/>
      <c r="K251" s="1073"/>
      <c r="L251" s="482"/>
      <c r="M251" s="475">
        <v>68</v>
      </c>
      <c r="N251" s="104"/>
      <c r="O251" s="131">
        <v>68</v>
      </c>
      <c r="P251" s="428">
        <v>68</v>
      </c>
      <c r="Q251" s="424"/>
      <c r="R251" s="528"/>
      <c r="S251" s="536"/>
      <c r="T251" s="596">
        <v>68</v>
      </c>
      <c r="U251" s="127"/>
    </row>
    <row r="252" spans="2:21" ht="14.25" thickTop="1" thickBot="1" x14ac:dyDescent="0.25">
      <c r="B252" s="204" t="s">
        <v>277</v>
      </c>
      <c r="C252" s="1074">
        <v>133</v>
      </c>
      <c r="D252" s="1076">
        <v>10</v>
      </c>
      <c r="E252" s="205" t="s">
        <v>95</v>
      </c>
      <c r="F252" s="206">
        <v>250</v>
      </c>
      <c r="G252" s="206">
        <v>2</v>
      </c>
      <c r="H252" s="207"/>
      <c r="I252" s="275" t="s">
        <v>381</v>
      </c>
      <c r="J252" s="275"/>
      <c r="K252" s="247"/>
      <c r="L252" s="482"/>
      <c r="M252" s="475"/>
      <c r="N252" s="104"/>
      <c r="O252" s="131"/>
      <c r="P252" s="428"/>
      <c r="Q252" s="424"/>
      <c r="R252" s="528"/>
      <c r="S252" s="536"/>
      <c r="T252" s="536"/>
      <c r="U252" s="127"/>
    </row>
    <row r="253" spans="2:21" ht="14.25" thickTop="1" thickBot="1" x14ac:dyDescent="0.25">
      <c r="B253" s="208"/>
      <c r="C253" s="1075"/>
      <c r="D253" s="1077"/>
      <c r="E253" s="177" t="s">
        <v>28</v>
      </c>
      <c r="F253" s="178">
        <v>150</v>
      </c>
      <c r="G253" s="179">
        <v>4</v>
      </c>
      <c r="H253" s="180"/>
      <c r="I253" s="271" t="s">
        <v>385</v>
      </c>
      <c r="J253" s="271"/>
      <c r="K253" s="245"/>
      <c r="L253" s="482"/>
      <c r="M253" s="475">
        <v>10</v>
      </c>
      <c r="N253" s="104"/>
      <c r="O253" s="131">
        <v>10</v>
      </c>
      <c r="P253" s="428">
        <v>10</v>
      </c>
      <c r="Q253" s="424"/>
      <c r="R253" s="528"/>
      <c r="S253" s="536"/>
      <c r="T253" s="536">
        <v>10</v>
      </c>
      <c r="U253" s="127"/>
    </row>
    <row r="254" spans="2:21" ht="14.25" thickTop="1" thickBot="1" x14ac:dyDescent="0.25">
      <c r="B254" s="208"/>
      <c r="C254" s="1075"/>
      <c r="D254" s="1077"/>
      <c r="E254" s="177" t="s">
        <v>111</v>
      </c>
      <c r="F254" s="178">
        <v>50</v>
      </c>
      <c r="G254" s="179"/>
      <c r="H254" s="180"/>
      <c r="I254" s="271"/>
      <c r="J254" s="271"/>
      <c r="K254" s="245"/>
      <c r="L254" s="482"/>
      <c r="M254" s="475"/>
      <c r="N254" s="104"/>
      <c r="O254" s="131"/>
      <c r="P254" s="428"/>
      <c r="Q254" s="424"/>
      <c r="R254" s="528"/>
      <c r="S254" s="536"/>
      <c r="T254" s="536"/>
      <c r="U254" s="127"/>
    </row>
    <row r="255" spans="2:21" ht="39.75" thickTop="1" thickBot="1" x14ac:dyDescent="0.25">
      <c r="B255" s="208" t="s">
        <v>278</v>
      </c>
      <c r="C255" s="202">
        <v>108</v>
      </c>
      <c r="D255" s="411">
        <v>72</v>
      </c>
      <c r="E255" s="203"/>
      <c r="F255" s="203"/>
      <c r="G255" s="203"/>
      <c r="H255" s="202"/>
      <c r="I255" s="665"/>
      <c r="J255" s="276" t="s">
        <v>497</v>
      </c>
      <c r="K255" s="558" t="s">
        <v>498</v>
      </c>
      <c r="L255" s="482"/>
      <c r="M255" s="475">
        <v>72</v>
      </c>
      <c r="N255" s="104"/>
      <c r="O255" s="131">
        <v>72</v>
      </c>
      <c r="P255" s="428">
        <v>72</v>
      </c>
      <c r="Q255" s="424"/>
      <c r="R255" s="528"/>
      <c r="S255" s="536"/>
      <c r="T255" s="536">
        <v>72</v>
      </c>
      <c r="U255" s="127"/>
    </row>
    <row r="256" spans="2:21" ht="14.25" thickTop="1" thickBot="1" x14ac:dyDescent="0.25">
      <c r="B256" s="96" t="s">
        <v>279</v>
      </c>
      <c r="C256" s="1062">
        <v>108</v>
      </c>
      <c r="D256" s="818">
        <v>60</v>
      </c>
      <c r="E256" s="12" t="s">
        <v>28</v>
      </c>
      <c r="F256" s="829">
        <v>100</v>
      </c>
      <c r="G256" s="94">
        <v>4</v>
      </c>
      <c r="H256" s="100"/>
      <c r="I256" s="423"/>
      <c r="J256" s="423"/>
      <c r="K256" s="246"/>
      <c r="L256" s="482"/>
      <c r="M256" s="475">
        <v>60</v>
      </c>
      <c r="N256" s="104"/>
      <c r="O256" s="131">
        <v>60</v>
      </c>
      <c r="P256" s="428">
        <v>60</v>
      </c>
      <c r="Q256" s="424"/>
      <c r="R256" s="528"/>
      <c r="S256" s="536"/>
      <c r="T256" s="536">
        <v>60</v>
      </c>
      <c r="U256" s="127"/>
    </row>
    <row r="257" spans="2:21" ht="14.25" thickTop="1" thickBot="1" x14ac:dyDescent="0.25">
      <c r="B257" s="97"/>
      <c r="C257" s="1063"/>
      <c r="D257" s="1065"/>
      <c r="E257" s="12" t="s">
        <v>28</v>
      </c>
      <c r="F257" s="829">
        <v>80</v>
      </c>
      <c r="G257" s="94">
        <v>2</v>
      </c>
      <c r="H257" s="100"/>
      <c r="I257" s="423"/>
      <c r="J257" s="423"/>
      <c r="K257" s="246"/>
      <c r="L257" s="482"/>
      <c r="M257" s="475"/>
      <c r="N257" s="104"/>
      <c r="O257" s="131"/>
      <c r="P257" s="428"/>
      <c r="Q257" s="424"/>
      <c r="R257" s="528"/>
      <c r="S257" s="536"/>
      <c r="T257" s="536"/>
      <c r="U257" s="127"/>
    </row>
    <row r="258" spans="2:21" ht="14.25" thickTop="1" thickBot="1" x14ac:dyDescent="0.25">
      <c r="B258" s="97" t="s">
        <v>280</v>
      </c>
      <c r="C258" s="1063"/>
      <c r="D258" s="1065"/>
      <c r="E258" s="12" t="s">
        <v>28</v>
      </c>
      <c r="F258" s="829">
        <v>100</v>
      </c>
      <c r="G258" s="94">
        <v>2</v>
      </c>
      <c r="H258" s="100"/>
      <c r="I258" s="423"/>
      <c r="J258" s="423"/>
      <c r="K258" s="246"/>
      <c r="L258" s="482"/>
      <c r="M258" s="475"/>
      <c r="N258" s="104"/>
      <c r="O258" s="131"/>
      <c r="P258" s="428"/>
      <c r="Q258" s="424"/>
      <c r="R258" s="528"/>
      <c r="S258" s="536"/>
      <c r="T258" s="536"/>
      <c r="U258" s="127"/>
    </row>
    <row r="259" spans="2:21" ht="14.25" thickTop="1" thickBot="1" x14ac:dyDescent="0.25">
      <c r="B259" s="98"/>
      <c r="C259" s="1064"/>
      <c r="D259" s="1066"/>
      <c r="E259" s="12" t="s">
        <v>28</v>
      </c>
      <c r="F259" s="829">
        <v>50</v>
      </c>
      <c r="G259" s="94">
        <v>2</v>
      </c>
      <c r="H259" s="100"/>
      <c r="I259" s="423"/>
      <c r="J259" s="423"/>
      <c r="K259" s="246"/>
      <c r="L259" s="482"/>
      <c r="M259" s="475"/>
      <c r="N259" s="104"/>
      <c r="O259" s="131"/>
      <c r="P259" s="428"/>
      <c r="Q259" s="424"/>
      <c r="R259" s="528"/>
      <c r="S259" s="536"/>
      <c r="T259" s="536"/>
      <c r="U259" s="127"/>
    </row>
    <row r="260" spans="2:21" ht="14.25" thickTop="1" thickBot="1" x14ac:dyDescent="0.25">
      <c r="B260" s="191" t="s">
        <v>112</v>
      </c>
      <c r="C260" s="1050">
        <v>57</v>
      </c>
      <c r="D260" s="818">
        <v>40</v>
      </c>
      <c r="E260" s="177" t="s">
        <v>28</v>
      </c>
      <c r="F260" s="178">
        <v>57</v>
      </c>
      <c r="G260" s="179">
        <v>4</v>
      </c>
      <c r="H260" s="180"/>
      <c r="I260" s="271"/>
      <c r="J260" s="271"/>
      <c r="K260" s="245"/>
      <c r="L260" s="482"/>
      <c r="M260" s="475">
        <v>40</v>
      </c>
      <c r="N260" s="104"/>
      <c r="O260" s="131">
        <v>40</v>
      </c>
      <c r="P260" s="428"/>
      <c r="Q260" s="424"/>
      <c r="R260" s="528">
        <v>40</v>
      </c>
      <c r="S260" s="536">
        <v>40</v>
      </c>
      <c r="T260" s="536"/>
      <c r="U260" s="127"/>
    </row>
    <row r="261" spans="2:21" ht="14.25" thickTop="1" thickBot="1" x14ac:dyDescent="0.25">
      <c r="B261" s="191"/>
      <c r="C261" s="1051"/>
      <c r="D261" s="1065"/>
      <c r="E261" s="177" t="s">
        <v>28</v>
      </c>
      <c r="F261" s="178">
        <v>80</v>
      </c>
      <c r="G261" s="179">
        <v>2</v>
      </c>
      <c r="H261" s="180"/>
      <c r="I261" s="271"/>
      <c r="J261" s="271"/>
      <c r="K261" s="245"/>
      <c r="L261" s="482"/>
      <c r="M261" s="475"/>
      <c r="N261" s="104"/>
      <c r="O261" s="131"/>
      <c r="P261" s="428"/>
      <c r="Q261" s="424"/>
      <c r="R261" s="528"/>
      <c r="S261" s="536"/>
      <c r="T261" s="536"/>
      <c r="U261" s="127"/>
    </row>
    <row r="262" spans="2:21" ht="14.25" thickTop="1" thickBot="1" x14ac:dyDescent="0.25">
      <c r="B262" s="192" t="s">
        <v>113</v>
      </c>
      <c r="C262" s="1052"/>
      <c r="D262" s="1066"/>
      <c r="E262" s="177"/>
      <c r="F262" s="178"/>
      <c r="G262" s="179"/>
      <c r="H262" s="180"/>
      <c r="I262" s="271"/>
      <c r="J262" s="271"/>
      <c r="K262" s="245"/>
      <c r="L262" s="482"/>
      <c r="M262" s="475"/>
      <c r="N262" s="104"/>
      <c r="O262" s="131"/>
      <c r="P262" s="428"/>
      <c r="Q262" s="424"/>
      <c r="R262" s="528"/>
      <c r="S262" s="536"/>
      <c r="T262" s="536"/>
      <c r="U262" s="127"/>
    </row>
    <row r="263" spans="2:21" ht="14.25" thickTop="1" thickBot="1" x14ac:dyDescent="0.25">
      <c r="B263" s="97" t="s">
        <v>281</v>
      </c>
      <c r="C263" s="1062">
        <v>57</v>
      </c>
      <c r="D263" s="818">
        <v>80</v>
      </c>
      <c r="E263" s="12" t="s">
        <v>28</v>
      </c>
      <c r="F263" s="829">
        <v>100</v>
      </c>
      <c r="G263" s="94">
        <v>4</v>
      </c>
      <c r="H263" s="100"/>
      <c r="I263" s="423"/>
      <c r="J263" s="423"/>
      <c r="K263" s="246"/>
      <c r="L263" s="482"/>
      <c r="M263" s="477">
        <v>80</v>
      </c>
      <c r="N263" s="104"/>
      <c r="O263" s="131">
        <v>80</v>
      </c>
      <c r="P263" s="428">
        <v>80</v>
      </c>
      <c r="Q263" s="424"/>
      <c r="R263" s="528"/>
      <c r="S263" s="536"/>
      <c r="T263" s="536">
        <v>80</v>
      </c>
      <c r="U263" s="127"/>
    </row>
    <row r="264" spans="2:21" ht="14.25" thickTop="1" thickBot="1" x14ac:dyDescent="0.25">
      <c r="B264" s="97"/>
      <c r="C264" s="1063"/>
      <c r="D264" s="1065"/>
      <c r="E264" s="12" t="s">
        <v>28</v>
      </c>
      <c r="F264" s="829">
        <v>80</v>
      </c>
      <c r="G264" s="94">
        <v>2</v>
      </c>
      <c r="H264" s="100"/>
      <c r="I264" s="423"/>
      <c r="J264" s="423"/>
      <c r="K264" s="246"/>
      <c r="L264" s="482"/>
      <c r="M264" s="475"/>
      <c r="N264" s="104"/>
      <c r="O264" s="131"/>
      <c r="P264" s="428"/>
      <c r="Q264" s="424"/>
      <c r="R264" s="528"/>
      <c r="S264" s="536"/>
      <c r="T264" s="536"/>
      <c r="U264" s="127"/>
    </row>
    <row r="265" spans="2:21" ht="14.25" thickTop="1" thickBot="1" x14ac:dyDescent="0.25">
      <c r="B265" s="98" t="s">
        <v>282</v>
      </c>
      <c r="C265" s="1064"/>
      <c r="D265" s="1066"/>
      <c r="E265" s="12" t="s">
        <v>36</v>
      </c>
      <c r="F265" s="829">
        <v>50</v>
      </c>
      <c r="G265" s="94">
        <v>2</v>
      </c>
      <c r="H265" s="100"/>
      <c r="I265" s="423"/>
      <c r="J265" s="423"/>
      <c r="K265" s="246"/>
      <c r="L265" s="482"/>
      <c r="M265" s="475"/>
      <c r="N265" s="104"/>
      <c r="O265" s="131"/>
      <c r="P265" s="428"/>
      <c r="Q265" s="424"/>
      <c r="R265" s="528"/>
      <c r="S265" s="536"/>
      <c r="T265" s="536"/>
      <c r="U265" s="127"/>
    </row>
    <row r="266" spans="2:21" ht="27" thickTop="1" thickBot="1" x14ac:dyDescent="0.25">
      <c r="B266" s="186" t="s">
        <v>283</v>
      </c>
      <c r="C266" s="1082">
        <v>57</v>
      </c>
      <c r="D266" s="817">
        <v>12</v>
      </c>
      <c r="E266" s="177" t="s">
        <v>36</v>
      </c>
      <c r="F266" s="178">
        <v>50</v>
      </c>
      <c r="G266" s="179">
        <v>2</v>
      </c>
      <c r="H266" s="180" t="s">
        <v>315</v>
      </c>
      <c r="I266" s="832"/>
      <c r="J266" s="271" t="s">
        <v>419</v>
      </c>
      <c r="K266" s="402" t="s">
        <v>316</v>
      </c>
      <c r="L266" s="482"/>
      <c r="M266" s="475">
        <v>12</v>
      </c>
      <c r="N266" s="104"/>
      <c r="O266" s="131">
        <v>12</v>
      </c>
      <c r="P266" s="428"/>
      <c r="Q266" s="424"/>
      <c r="R266" s="528">
        <v>12</v>
      </c>
      <c r="S266" s="536">
        <v>12</v>
      </c>
      <c r="T266" s="536"/>
      <c r="U266" s="127"/>
    </row>
    <row r="267" spans="2:21" ht="14.25" thickTop="1" thickBot="1" x14ac:dyDescent="0.25">
      <c r="B267" s="187" t="s">
        <v>114</v>
      </c>
      <c r="C267" s="1083"/>
      <c r="D267" s="787"/>
      <c r="E267" s="177"/>
      <c r="F267" s="178"/>
      <c r="G267" s="179"/>
      <c r="H267" s="180"/>
      <c r="I267" s="271"/>
      <c r="J267" s="271"/>
      <c r="K267" s="245"/>
      <c r="L267" s="482"/>
      <c r="M267" s="475"/>
      <c r="N267" s="104"/>
      <c r="O267" s="131"/>
      <c r="P267" s="428"/>
      <c r="Q267" s="424"/>
      <c r="R267" s="528"/>
      <c r="S267" s="536"/>
      <c r="T267" s="536"/>
      <c r="U267" s="127"/>
    </row>
    <row r="268" spans="2:21" ht="14.25" thickTop="1" thickBot="1" x14ac:dyDescent="0.25">
      <c r="B268" s="151" t="s">
        <v>415</v>
      </c>
      <c r="C268" s="748">
        <v>76</v>
      </c>
      <c r="D268" s="786">
        <v>20</v>
      </c>
      <c r="E268" s="201"/>
      <c r="F268" s="237"/>
      <c r="G268" s="238"/>
      <c r="H268" s="512"/>
      <c r="I268" s="788"/>
      <c r="J268" s="788"/>
      <c r="K268" s="692"/>
      <c r="L268" s="482"/>
      <c r="M268" s="475">
        <v>20</v>
      </c>
      <c r="N268" s="104"/>
      <c r="O268" s="131">
        <v>20</v>
      </c>
      <c r="P268" s="428">
        <v>20</v>
      </c>
      <c r="Q268" s="424"/>
      <c r="R268" s="528"/>
      <c r="S268" s="536"/>
      <c r="T268" s="536">
        <v>20</v>
      </c>
      <c r="U268" s="127"/>
    </row>
    <row r="269" spans="2:21" ht="14.25" thickTop="1" thickBot="1" x14ac:dyDescent="0.25">
      <c r="B269" s="749"/>
      <c r="C269" s="750"/>
      <c r="D269" s="786"/>
      <c r="E269" s="127"/>
      <c r="F269" s="516"/>
      <c r="G269" s="517"/>
      <c r="H269" s="785"/>
      <c r="I269" s="518"/>
      <c r="J269" s="518"/>
      <c r="K269" s="751"/>
      <c r="L269" s="482"/>
      <c r="M269" s="475"/>
      <c r="N269" s="104"/>
      <c r="O269" s="131"/>
      <c r="P269" s="428"/>
      <c r="Q269" s="424"/>
      <c r="R269" s="528"/>
      <c r="S269" s="536"/>
      <c r="T269" s="536"/>
      <c r="U269" s="127"/>
    </row>
    <row r="270" spans="2:21" ht="14.25" thickTop="1" thickBot="1" x14ac:dyDescent="0.25">
      <c r="B270" s="663" t="s">
        <v>284</v>
      </c>
      <c r="C270" s="1084">
        <v>76</v>
      </c>
      <c r="D270" s="1011">
        <v>32</v>
      </c>
      <c r="E270" s="703"/>
      <c r="F270" s="704"/>
      <c r="G270" s="704"/>
      <c r="H270" s="695"/>
      <c r="I270" s="705"/>
      <c r="J270" s="705"/>
      <c r="K270" s="752"/>
      <c r="L270" s="482"/>
      <c r="M270" s="479">
        <v>32</v>
      </c>
      <c r="N270" s="104"/>
      <c r="O270" s="131">
        <v>32</v>
      </c>
      <c r="P270" s="428"/>
      <c r="Q270" s="424"/>
      <c r="R270" s="528">
        <v>32</v>
      </c>
      <c r="S270" s="536">
        <v>32</v>
      </c>
      <c r="T270" s="536"/>
      <c r="U270" s="127"/>
    </row>
    <row r="271" spans="2:21" ht="13.5" thickTop="1" x14ac:dyDescent="0.2">
      <c r="B271" s="1086" t="s">
        <v>414</v>
      </c>
      <c r="C271" s="1085"/>
      <c r="D271" s="955"/>
      <c r="E271" s="127"/>
      <c r="F271" s="516"/>
      <c r="G271" s="517"/>
      <c r="H271" s="785"/>
      <c r="I271" s="518"/>
      <c r="J271" s="518"/>
      <c r="K271" s="751"/>
      <c r="L271" s="485"/>
      <c r="M271" s="488"/>
      <c r="N271" s="471"/>
      <c r="O271" s="131"/>
      <c r="P271" s="428"/>
      <c r="Q271" s="424"/>
      <c r="R271" s="528"/>
      <c r="S271" s="536"/>
      <c r="T271" s="536"/>
      <c r="U271" s="127"/>
    </row>
    <row r="272" spans="2:21" x14ac:dyDescent="0.2">
      <c r="B272" s="1087"/>
      <c r="C272" s="586"/>
      <c r="D272" s="586"/>
      <c r="E272" s="835"/>
      <c r="F272" s="835"/>
      <c r="G272" s="835"/>
      <c r="H272" s="586"/>
      <c r="I272" s="586"/>
      <c r="J272" s="586"/>
      <c r="K272" s="753"/>
      <c r="L272" s="486"/>
      <c r="M272" s="486"/>
      <c r="N272" s="471"/>
      <c r="O272" s="131"/>
      <c r="P272" s="428"/>
      <c r="Q272" s="424"/>
      <c r="R272" s="528"/>
      <c r="S272" s="536"/>
      <c r="T272" s="536"/>
      <c r="U272" s="127"/>
    </row>
    <row r="273" spans="2:26" ht="38.25" x14ac:dyDescent="0.2">
      <c r="B273" s="421" t="s">
        <v>417</v>
      </c>
      <c r="C273" s="634">
        <v>42</v>
      </c>
      <c r="D273" s="634"/>
      <c r="E273" s="633"/>
      <c r="F273" s="633"/>
      <c r="G273" s="633"/>
      <c r="H273" s="634"/>
      <c r="I273" s="634"/>
      <c r="J273" s="634"/>
      <c r="K273" s="636"/>
      <c r="L273" s="666"/>
      <c r="M273" s="666"/>
      <c r="N273" s="471"/>
      <c r="O273" s="131"/>
      <c r="P273" s="428"/>
      <c r="Q273" s="424"/>
      <c r="R273" s="528"/>
      <c r="S273" s="536"/>
      <c r="T273" s="536"/>
      <c r="U273" s="127"/>
    </row>
    <row r="274" spans="2:26" x14ac:dyDescent="0.2">
      <c r="B274" s="186" t="s">
        <v>488</v>
      </c>
      <c r="C274" s="837">
        <v>57</v>
      </c>
      <c r="D274" s="822">
        <v>9</v>
      </c>
      <c r="E274" s="104"/>
      <c r="F274" s="104"/>
      <c r="G274" s="104"/>
      <c r="H274" s="837"/>
      <c r="I274" s="837"/>
      <c r="J274" s="837"/>
      <c r="K274" s="472"/>
      <c r="L274" s="486"/>
      <c r="M274" s="486">
        <v>9</v>
      </c>
      <c r="N274" s="471"/>
      <c r="O274" s="131">
        <v>9</v>
      </c>
      <c r="P274" s="428"/>
      <c r="Q274" s="424"/>
      <c r="R274" s="528">
        <v>9</v>
      </c>
      <c r="S274" s="536">
        <v>9</v>
      </c>
      <c r="T274" s="536"/>
      <c r="U274" s="127"/>
    </row>
    <row r="275" spans="2:26" x14ac:dyDescent="0.2">
      <c r="B275" s="9"/>
      <c r="C275" s="837">
        <v>57</v>
      </c>
      <c r="D275" s="822">
        <v>18</v>
      </c>
      <c r="E275" s="104"/>
      <c r="F275" s="104"/>
      <c r="G275" s="104"/>
      <c r="H275" s="837"/>
      <c r="I275" s="837"/>
      <c r="J275" s="837"/>
      <c r="K275" s="472"/>
      <c r="L275" s="486"/>
      <c r="M275" s="489">
        <v>18</v>
      </c>
      <c r="N275" s="471"/>
      <c r="O275" s="131">
        <v>18</v>
      </c>
      <c r="P275" s="428"/>
      <c r="Q275" s="424"/>
      <c r="R275" s="528">
        <v>18</v>
      </c>
      <c r="S275" s="536">
        <v>18</v>
      </c>
      <c r="T275" s="536"/>
      <c r="U275" s="127"/>
    </row>
    <row r="276" spans="2:26" ht="26.25" thickBot="1" x14ac:dyDescent="0.25">
      <c r="B276" s="557" t="s">
        <v>489</v>
      </c>
      <c r="C276" s="214"/>
      <c r="D276" s="164"/>
      <c r="E276" s="1"/>
      <c r="F276" s="1"/>
      <c r="G276" s="1"/>
      <c r="H276" s="214"/>
      <c r="I276" s="214"/>
      <c r="J276" s="214"/>
      <c r="K276" s="772"/>
      <c r="L276" s="95"/>
      <c r="M276" s="95"/>
      <c r="N276" s="13"/>
      <c r="O276" s="188"/>
      <c r="P276" s="440"/>
      <c r="Q276" s="494"/>
      <c r="R276" s="529"/>
      <c r="S276" s="536"/>
      <c r="T276" s="536"/>
      <c r="U276" s="127"/>
    </row>
    <row r="277" spans="2:26" ht="13.5" thickBot="1" x14ac:dyDescent="0.25">
      <c r="B277" s="490"/>
      <c r="C277" s="491" t="s">
        <v>140</v>
      </c>
      <c r="D277" s="465">
        <f>SUM(D3:D276)</f>
        <v>5537.9</v>
      </c>
      <c r="E277" s="466"/>
      <c r="F277" s="466"/>
      <c r="G277" s="466"/>
      <c r="H277" s="467"/>
      <c r="I277" s="467"/>
      <c r="J277" s="467"/>
      <c r="K277" s="492"/>
      <c r="L277" s="493">
        <f t="shared" ref="L277:T277" si="1">SUM(L3:L276)</f>
        <v>393.4</v>
      </c>
      <c r="M277" s="493">
        <f t="shared" si="1"/>
        <v>5144.5</v>
      </c>
      <c r="N277" s="487">
        <f t="shared" si="1"/>
        <v>39</v>
      </c>
      <c r="O277" s="469">
        <f t="shared" si="1"/>
        <v>5498.9</v>
      </c>
      <c r="P277" s="453">
        <f t="shared" si="1"/>
        <v>3167.5</v>
      </c>
      <c r="Q277" s="470">
        <f t="shared" si="1"/>
        <v>1049</v>
      </c>
      <c r="R277" s="530">
        <f t="shared" si="1"/>
        <v>1321.4</v>
      </c>
      <c r="S277" s="538">
        <f t="shared" si="1"/>
        <v>2370.4</v>
      </c>
      <c r="T277" s="538">
        <f t="shared" si="1"/>
        <v>3167.5</v>
      </c>
      <c r="U277" s="864">
        <v>864.3</v>
      </c>
    </row>
    <row r="278" spans="2:26" x14ac:dyDescent="0.2">
      <c r="B278" s="1"/>
      <c r="C278" s="164"/>
      <c r="D278" s="164"/>
      <c r="E278" s="1"/>
      <c r="F278" s="1"/>
      <c r="G278" s="1"/>
      <c r="H278" s="214"/>
      <c r="I278" s="214"/>
      <c r="J278" s="214"/>
      <c r="K278" s="1"/>
      <c r="L278" s="212"/>
      <c r="M278" s="212">
        <f>SUM(L277:M277)</f>
        <v>5537.9</v>
      </c>
      <c r="N278" s="118"/>
      <c r="O278" s="118">
        <f>SUM(N277:O277)</f>
        <v>5537.9</v>
      </c>
      <c r="P278" s="509"/>
      <c r="Q278" s="257"/>
      <c r="R278" s="510">
        <f>SUM(Q277:R277)</f>
        <v>2370.4</v>
      </c>
    </row>
    <row r="279" spans="2:26" x14ac:dyDescent="0.2">
      <c r="D279" s="585" t="s">
        <v>533</v>
      </c>
      <c r="L279" s="773"/>
      <c r="R279">
        <f>SUM(P277:R277)</f>
        <v>5537.9</v>
      </c>
      <c r="T279">
        <f>SUM(P277:R277)</f>
        <v>5537.9</v>
      </c>
    </row>
    <row r="280" spans="2:26" ht="38.25" x14ac:dyDescent="0.2">
      <c r="B280" s="1088" t="s">
        <v>318</v>
      </c>
      <c r="C280" s="495" t="s">
        <v>431</v>
      </c>
      <c r="D280" s="496" t="s">
        <v>454</v>
      </c>
      <c r="E280" s="497" t="s">
        <v>325</v>
      </c>
      <c r="F280" s="821"/>
      <c r="G280" s="495"/>
      <c r="H280" s="236"/>
      <c r="I280" s="236" t="s">
        <v>324</v>
      </c>
      <c r="J280" s="214"/>
      <c r="O280" s="576">
        <f>SUM(O277*2+N277)</f>
        <v>11036.8</v>
      </c>
      <c r="P280" s="576" t="s">
        <v>534</v>
      </c>
      <c r="Q280" s="1089"/>
      <c r="R280" s="1089"/>
      <c r="S280" s="602" t="s">
        <v>568</v>
      </c>
      <c r="T280" s="602" t="s">
        <v>566</v>
      </c>
      <c r="U280" s="556"/>
      <c r="V280">
        <f>SUM(S280:T280)</f>
        <v>0</v>
      </c>
    </row>
    <row r="281" spans="2:26" x14ac:dyDescent="0.2">
      <c r="B281" s="1088"/>
      <c r="C281" s="1090" t="s">
        <v>500</v>
      </c>
      <c r="D281" s="1091"/>
      <c r="E281" s="1092"/>
      <c r="F281" s="1092"/>
      <c r="G281" s="382"/>
      <c r="H281" s="383"/>
      <c r="I281" s="383"/>
      <c r="J281" s="164"/>
      <c r="L281" s="1">
        <f>SUM(L277:M277)</f>
        <v>5537.9</v>
      </c>
      <c r="O281">
        <f>SUM(N277:O277)</f>
        <v>5537.9</v>
      </c>
      <c r="Q281" s="1078" t="s">
        <v>565</v>
      </c>
      <c r="R281" s="1078"/>
      <c r="S281" s="382">
        <f>SUM(S248+S244+S238+S230+S228+31+S223+S217+S216+S215+S211+20+15+S167+S161+S146+S139+S132+S128+S109+S77+S65+S44)</f>
        <v>1123</v>
      </c>
      <c r="T281" s="382">
        <f>SUM(T251+T246+T242+T236+T233+T164+T158+T128+T108+T89+T62+T61+T40+T20+T16+T14+80)</f>
        <v>962.5</v>
      </c>
      <c r="U281" s="382"/>
      <c r="V281" s="471">
        <f>SUM(S281:T281)</f>
        <v>2085.5</v>
      </c>
    </row>
    <row r="282" spans="2:26" x14ac:dyDescent="0.2">
      <c r="B282" t="s">
        <v>89</v>
      </c>
      <c r="C282" s="850">
        <v>32</v>
      </c>
      <c r="D282" s="209">
        <f>SUM(N301)</f>
        <v>10</v>
      </c>
      <c r="E282" s="835"/>
      <c r="F282" s="128"/>
      <c r="G282" s="823"/>
      <c r="H282" s="823"/>
      <c r="I282" s="134">
        <v>10</v>
      </c>
      <c r="J282" s="212"/>
      <c r="K282" s="1"/>
      <c r="Q282" s="1078" t="s">
        <v>564</v>
      </c>
      <c r="R282" s="1078"/>
      <c r="S282" s="382">
        <f>SUM(S277-S281)</f>
        <v>1247.4000000000001</v>
      </c>
      <c r="T282" s="382">
        <f>SUM(T277-T281)</f>
        <v>2205</v>
      </c>
      <c r="U282" s="382"/>
      <c r="V282" s="471">
        <f>SUM(S282:T282)</f>
        <v>3452.4</v>
      </c>
    </row>
    <row r="283" spans="2:26" x14ac:dyDescent="0.2">
      <c r="B283" s="150" t="s">
        <v>487</v>
      </c>
      <c r="C283" s="850" t="s">
        <v>388</v>
      </c>
      <c r="D283" s="209">
        <f>SUM(M308)</f>
        <v>169</v>
      </c>
      <c r="E283" s="835">
        <f>SUM(L99)</f>
        <v>30</v>
      </c>
      <c r="F283" s="128"/>
      <c r="G283" s="1079" t="s">
        <v>285</v>
      </c>
      <c r="H283" s="1079"/>
      <c r="I283" s="387">
        <f t="shared" ref="I283:I291" si="2">SUM(D283-E283)</f>
        <v>139</v>
      </c>
      <c r="J283" s="277"/>
      <c r="K283" s="1"/>
      <c r="Q283" s="104"/>
      <c r="R283" s="104" t="s">
        <v>140</v>
      </c>
      <c r="S283" s="104">
        <f>SUM(S281:S282)</f>
        <v>2370.4</v>
      </c>
      <c r="T283" s="104">
        <f>SUM(T281:T282)</f>
        <v>3167.5</v>
      </c>
      <c r="U283" s="104"/>
      <c r="V283" s="601">
        <f>SUM(S283:T283)</f>
        <v>5537.9</v>
      </c>
    </row>
    <row r="284" spans="2:26" x14ac:dyDescent="0.2">
      <c r="C284" s="850">
        <v>57</v>
      </c>
      <c r="D284" s="209">
        <f>SUM(L330)</f>
        <v>674</v>
      </c>
      <c r="E284" s="835">
        <f>SUM(L105+L6)</f>
        <v>42</v>
      </c>
      <c r="F284" s="128"/>
      <c r="G284" s="850"/>
      <c r="H284" s="850"/>
      <c r="I284" s="134">
        <f t="shared" si="2"/>
        <v>632</v>
      </c>
      <c r="J284" s="772"/>
      <c r="K284" s="1"/>
      <c r="Z284" t="s">
        <v>129</v>
      </c>
    </row>
    <row r="285" spans="2:26" x14ac:dyDescent="0.2">
      <c r="C285" s="106">
        <v>76</v>
      </c>
      <c r="D285" s="209">
        <f>SUM(K309)</f>
        <v>332</v>
      </c>
      <c r="E285" s="835"/>
      <c r="F285" s="384"/>
      <c r="G285" s="850" t="s">
        <v>286</v>
      </c>
      <c r="H285" s="850"/>
      <c r="I285" s="134">
        <f t="shared" si="2"/>
        <v>332</v>
      </c>
      <c r="J285" s="772"/>
      <c r="K285" s="1" t="s">
        <v>326</v>
      </c>
    </row>
    <row r="286" spans="2:26" x14ac:dyDescent="0.2">
      <c r="C286" s="107">
        <v>89</v>
      </c>
      <c r="D286" s="209">
        <f>SUM(P327)</f>
        <v>799</v>
      </c>
      <c r="E286" s="835">
        <f>SUM(L42)</f>
        <v>91</v>
      </c>
      <c r="F286" s="128"/>
      <c r="G286" s="850"/>
      <c r="H286" s="850"/>
      <c r="I286" s="134">
        <f t="shared" si="2"/>
        <v>708</v>
      </c>
      <c r="J286" s="772"/>
      <c r="K286" s="1"/>
      <c r="L286" s="1"/>
    </row>
    <row r="287" spans="2:26" x14ac:dyDescent="0.2">
      <c r="C287" s="106">
        <v>108</v>
      </c>
      <c r="D287" s="209">
        <f>SUM(O320)</f>
        <v>1185.4000000000001</v>
      </c>
      <c r="E287" s="835">
        <v>210.4</v>
      </c>
      <c r="F287" s="128"/>
      <c r="G287" s="850"/>
      <c r="H287" s="850"/>
      <c r="I287" s="134">
        <f t="shared" si="2"/>
        <v>975.00000000000011</v>
      </c>
      <c r="J287" s="772"/>
      <c r="K287" s="1"/>
    </row>
    <row r="288" spans="2:26" x14ac:dyDescent="0.2">
      <c r="C288" s="106">
        <v>133</v>
      </c>
      <c r="D288" s="209">
        <f>SUM(A302)</f>
        <v>188</v>
      </c>
      <c r="E288" s="835"/>
      <c r="F288" s="128"/>
      <c r="G288" s="128" t="s">
        <v>323</v>
      </c>
      <c r="H288" s="850"/>
      <c r="I288" s="134">
        <f t="shared" si="2"/>
        <v>188</v>
      </c>
      <c r="J288" s="772"/>
      <c r="K288" s="1">
        <f>SUM(E283:E290)</f>
        <v>393.4</v>
      </c>
      <c r="L288">
        <f>SUM(I282:I290)</f>
        <v>4117</v>
      </c>
    </row>
    <row r="289" spans="1:23" x14ac:dyDescent="0.2">
      <c r="C289" s="106">
        <v>159</v>
      </c>
      <c r="D289" s="209">
        <f>SUM(E315)</f>
        <v>803</v>
      </c>
      <c r="E289" s="835">
        <f>SUM(L117)</f>
        <v>20</v>
      </c>
      <c r="F289" s="128"/>
      <c r="G289" s="850"/>
      <c r="H289" s="850"/>
      <c r="I289" s="134">
        <f t="shared" si="2"/>
        <v>783</v>
      </c>
      <c r="J289" s="772"/>
      <c r="K289" s="1"/>
      <c r="L289">
        <v>1013</v>
      </c>
    </row>
    <row r="290" spans="1:23" x14ac:dyDescent="0.2">
      <c r="C290" s="106">
        <v>219</v>
      </c>
      <c r="D290" s="209">
        <f>SUM(D302)</f>
        <v>350</v>
      </c>
      <c r="E290" s="835"/>
      <c r="F290" s="128" t="s">
        <v>287</v>
      </c>
      <c r="G290" s="385"/>
      <c r="H290" s="850"/>
      <c r="I290" s="134">
        <f t="shared" si="2"/>
        <v>350</v>
      </c>
      <c r="J290" s="772"/>
      <c r="K290">
        <v>242</v>
      </c>
      <c r="L290">
        <f>SUM(L288:L289)</f>
        <v>5130</v>
      </c>
    </row>
    <row r="291" spans="1:23" x14ac:dyDescent="0.2">
      <c r="C291" s="106">
        <v>325</v>
      </c>
      <c r="D291" s="209">
        <f>SUM(B317)</f>
        <v>1027.5</v>
      </c>
      <c r="E291" s="835"/>
      <c r="F291" s="128"/>
      <c r="G291" s="850"/>
      <c r="H291" s="850"/>
      <c r="I291" s="134">
        <f t="shared" si="2"/>
        <v>1027.5</v>
      </c>
      <c r="J291" s="772"/>
      <c r="L291">
        <f>SUM(K290:L290)</f>
        <v>5372</v>
      </c>
    </row>
    <row r="292" spans="1:23" x14ac:dyDescent="0.2">
      <c r="C292" s="823" t="s">
        <v>125</v>
      </c>
      <c r="D292" s="210">
        <f>SUM(D282:D291)</f>
        <v>5537.9</v>
      </c>
      <c r="E292" s="386">
        <f>SUM(E281:F291)</f>
        <v>393.4</v>
      </c>
      <c r="F292" s="128"/>
      <c r="G292" s="850"/>
      <c r="H292" s="850"/>
      <c r="I292" s="777">
        <f>SUM(I281:I291)</f>
        <v>5144.5</v>
      </c>
      <c r="J292" s="772">
        <f>SUM(E292:I292)</f>
        <v>5537.9</v>
      </c>
    </row>
    <row r="293" spans="1:23" ht="25.5" x14ac:dyDescent="0.2">
      <c r="A293" s="150"/>
      <c r="B293" s="150"/>
      <c r="C293" s="282"/>
      <c r="D293" s="282"/>
      <c r="E293" s="150"/>
      <c r="F293" s="426"/>
      <c r="G293" s="426"/>
      <c r="H293" s="127"/>
      <c r="I293" s="427">
        <f>SUM(I282:I290)</f>
        <v>4117</v>
      </c>
      <c r="J293" s="127"/>
      <c r="S293" s="383" t="s">
        <v>12</v>
      </c>
      <c r="T293" s="236" t="s">
        <v>452</v>
      </c>
      <c r="U293" s="236"/>
      <c r="V293" s="236" t="s">
        <v>453</v>
      </c>
      <c r="W293" s="495" t="s">
        <v>499</v>
      </c>
    </row>
    <row r="294" spans="1:23" x14ac:dyDescent="0.2">
      <c r="A294" s="278">
        <v>133</v>
      </c>
      <c r="B294" s="278">
        <v>325</v>
      </c>
      <c r="C294" s="279"/>
      <c r="D294" s="279">
        <v>219</v>
      </c>
      <c r="E294" s="280">
        <v>159</v>
      </c>
      <c r="F294" s="281">
        <v>133</v>
      </c>
      <c r="G294" s="281">
        <v>108</v>
      </c>
      <c r="H294" s="281">
        <v>89</v>
      </c>
      <c r="I294" s="281"/>
      <c r="J294" s="281"/>
      <c r="K294" s="278">
        <v>76</v>
      </c>
      <c r="L294" s="278">
        <v>57</v>
      </c>
      <c r="M294" s="430" t="s">
        <v>388</v>
      </c>
      <c r="N294" s="278">
        <v>32</v>
      </c>
      <c r="O294" s="278">
        <v>108</v>
      </c>
      <c r="P294" s="278">
        <v>89</v>
      </c>
      <c r="Q294" s="150"/>
      <c r="R294" s="150"/>
      <c r="S294" s="850">
        <v>32</v>
      </c>
      <c r="T294" s="524">
        <v>25</v>
      </c>
      <c r="U294" s="524"/>
      <c r="V294" s="133">
        <v>9.7999999999999997E-3</v>
      </c>
      <c r="W294" s="838">
        <v>20</v>
      </c>
    </row>
    <row r="295" spans="1:23" x14ac:dyDescent="0.2">
      <c r="A295" s="544">
        <v>10</v>
      </c>
      <c r="B295" s="544">
        <v>13</v>
      </c>
      <c r="C295" s="282"/>
      <c r="D295" s="546">
        <v>163</v>
      </c>
      <c r="E295" s="150"/>
      <c r="F295" s="127">
        <v>131</v>
      </c>
      <c r="G295" s="150">
        <v>27</v>
      </c>
      <c r="H295" s="211">
        <v>13</v>
      </c>
      <c r="I295" s="211"/>
      <c r="J295" s="211"/>
      <c r="K295" s="397"/>
      <c r="L295" s="544"/>
      <c r="M295" s="544">
        <v>37</v>
      </c>
      <c r="N295" s="544">
        <v>10</v>
      </c>
      <c r="O295" s="544">
        <v>72</v>
      </c>
      <c r="P295" s="544">
        <v>42</v>
      </c>
      <c r="Q295" s="150"/>
      <c r="R295" s="150"/>
      <c r="S295" s="850" t="s">
        <v>388</v>
      </c>
      <c r="T295" s="524">
        <v>40</v>
      </c>
      <c r="U295" s="524"/>
      <c r="V295" s="133">
        <v>0.42449999999999999</v>
      </c>
      <c r="W295" s="584">
        <v>338</v>
      </c>
    </row>
    <row r="296" spans="1:23" x14ac:dyDescent="0.2">
      <c r="A296" s="544">
        <v>131</v>
      </c>
      <c r="B296" s="544">
        <v>103</v>
      </c>
      <c r="C296" s="282"/>
      <c r="D296" s="546">
        <v>30</v>
      </c>
      <c r="E296" s="543"/>
      <c r="F296" s="150">
        <v>47</v>
      </c>
      <c r="G296" s="150"/>
      <c r="H296" s="282">
        <v>13</v>
      </c>
      <c r="I296" s="282"/>
      <c r="J296" s="282"/>
      <c r="K296" s="544">
        <v>114</v>
      </c>
      <c r="L296" s="544">
        <v>51</v>
      </c>
      <c r="M296" s="544">
        <v>16</v>
      </c>
      <c r="N296" s="150"/>
      <c r="O296" s="544">
        <v>60</v>
      </c>
      <c r="P296" s="544">
        <v>29</v>
      </c>
      <c r="Q296" s="150"/>
      <c r="R296" s="150"/>
      <c r="S296" s="850">
        <v>57</v>
      </c>
      <c r="T296" s="811">
        <v>50</v>
      </c>
      <c r="U296" s="811"/>
      <c r="V296" s="133">
        <v>2.5689000000000002</v>
      </c>
      <c r="W296" s="584">
        <v>1309</v>
      </c>
    </row>
    <row r="297" spans="1:23" x14ac:dyDescent="0.2">
      <c r="A297" s="544">
        <v>47</v>
      </c>
      <c r="B297" s="544">
        <v>24</v>
      </c>
      <c r="C297" s="282"/>
      <c r="D297" s="546">
        <v>41</v>
      </c>
      <c r="E297" s="544">
        <v>38</v>
      </c>
      <c r="F297" s="150">
        <v>10</v>
      </c>
      <c r="G297" s="150">
        <v>8</v>
      </c>
      <c r="H297" s="282"/>
      <c r="I297" s="282"/>
      <c r="J297" s="282"/>
      <c r="K297" s="544">
        <v>11</v>
      </c>
      <c r="L297" s="544">
        <v>45</v>
      </c>
      <c r="M297" s="544"/>
      <c r="N297" s="150"/>
      <c r="O297" s="544">
        <v>17</v>
      </c>
      <c r="P297" s="544">
        <v>16</v>
      </c>
      <c r="Q297" s="150"/>
      <c r="R297" s="150"/>
      <c r="S297" s="106">
        <v>76</v>
      </c>
      <c r="T297" s="811">
        <v>65</v>
      </c>
      <c r="U297" s="811"/>
      <c r="V297" s="133">
        <v>2.2021999999999999</v>
      </c>
      <c r="W297" s="584">
        <v>664</v>
      </c>
    </row>
    <row r="298" spans="1:23" x14ac:dyDescent="0.2">
      <c r="A298" s="150"/>
      <c r="B298" s="150"/>
      <c r="C298" s="282"/>
      <c r="D298" s="282"/>
      <c r="E298" s="150"/>
      <c r="F298" s="150"/>
      <c r="G298" s="150"/>
      <c r="H298" s="282"/>
      <c r="I298" s="282"/>
      <c r="J298" s="282"/>
      <c r="K298" s="150"/>
      <c r="L298" s="150"/>
      <c r="M298" s="150"/>
      <c r="N298" s="150"/>
      <c r="O298" s="150">
        <v>68</v>
      </c>
      <c r="P298" s="150"/>
      <c r="Q298" s="150"/>
      <c r="R298" s="150"/>
      <c r="S298" s="106"/>
      <c r="T298" s="811"/>
      <c r="U298" s="811"/>
      <c r="V298" s="133"/>
      <c r="W298" s="584"/>
    </row>
    <row r="299" spans="1:23" x14ac:dyDescent="0.2">
      <c r="A299" s="150"/>
      <c r="B299" s="544">
        <v>51</v>
      </c>
      <c r="C299" s="282"/>
      <c r="D299" s="546">
        <v>68</v>
      </c>
      <c r="E299" s="544"/>
      <c r="F299" s="150"/>
      <c r="G299" s="150">
        <v>19</v>
      </c>
      <c r="H299" s="282">
        <v>85</v>
      </c>
      <c r="I299" s="282"/>
      <c r="J299" s="282"/>
      <c r="K299" s="544">
        <v>30</v>
      </c>
      <c r="L299" s="544">
        <v>69</v>
      </c>
      <c r="M299" s="544">
        <v>80</v>
      </c>
      <c r="N299" s="150"/>
      <c r="O299" s="150"/>
      <c r="P299" s="544"/>
      <c r="Q299" s="150"/>
      <c r="R299" s="150"/>
      <c r="S299" s="106">
        <v>89</v>
      </c>
      <c r="T299" s="524">
        <v>80</v>
      </c>
      <c r="U299" s="524"/>
      <c r="V299" s="133">
        <v>8.0283999999999995</v>
      </c>
      <c r="W299" s="584">
        <v>1598</v>
      </c>
    </row>
    <row r="300" spans="1:23" x14ac:dyDescent="0.2">
      <c r="A300" s="150"/>
      <c r="B300" s="544"/>
      <c r="C300" s="282"/>
      <c r="D300" s="547">
        <v>18</v>
      </c>
      <c r="E300" s="544"/>
      <c r="F300" s="150"/>
      <c r="G300" s="150"/>
      <c r="H300" s="282"/>
      <c r="I300" s="282"/>
      <c r="J300" s="282"/>
      <c r="K300" s="150"/>
      <c r="L300" s="544"/>
      <c r="M300" s="150"/>
      <c r="N300" s="150"/>
      <c r="O300" s="150">
        <v>90</v>
      </c>
      <c r="P300" s="544"/>
      <c r="Q300" s="150"/>
      <c r="R300" s="150"/>
      <c r="S300" s="106"/>
      <c r="T300" s="524"/>
      <c r="U300" s="524"/>
      <c r="V300" s="133"/>
      <c r="W300" s="838"/>
    </row>
    <row r="301" spans="1:23" x14ac:dyDescent="0.2">
      <c r="A301" s="150"/>
      <c r="B301" s="544">
        <v>105</v>
      </c>
      <c r="C301" s="282"/>
      <c r="D301" s="546">
        <v>30</v>
      </c>
      <c r="E301" s="544">
        <v>43</v>
      </c>
      <c r="F301" s="278">
        <f>SUM(F295:F297)</f>
        <v>188</v>
      </c>
      <c r="G301" s="215">
        <v>30</v>
      </c>
      <c r="H301" s="282">
        <v>10</v>
      </c>
      <c r="I301" s="282"/>
      <c r="J301" s="282"/>
      <c r="K301" s="544">
        <v>12</v>
      </c>
      <c r="L301" s="544"/>
      <c r="M301" s="543">
        <v>6</v>
      </c>
      <c r="N301" s="278">
        <f>SUM(N295:N299)</f>
        <v>10</v>
      </c>
      <c r="O301" s="544">
        <v>140</v>
      </c>
      <c r="P301" s="544">
        <v>39</v>
      </c>
      <c r="Q301" s="150"/>
      <c r="R301" s="150"/>
      <c r="S301" s="106">
        <v>108</v>
      </c>
      <c r="T301" s="811">
        <v>100</v>
      </c>
      <c r="U301" s="811"/>
      <c r="V301" s="133">
        <v>19.317299999999999</v>
      </c>
      <c r="W301" s="838">
        <v>2460.8000000000002</v>
      </c>
    </row>
    <row r="302" spans="1:23" x14ac:dyDescent="0.2">
      <c r="A302" s="278">
        <f>SUM(A295:A299)</f>
        <v>188</v>
      </c>
      <c r="B302" s="544">
        <v>42</v>
      </c>
      <c r="C302" s="282"/>
      <c r="D302" s="279">
        <f>SUM(D295:D301)</f>
        <v>350</v>
      </c>
      <c r="E302" s="544">
        <v>90</v>
      </c>
      <c r="F302" s="150"/>
      <c r="G302" s="150">
        <v>108</v>
      </c>
      <c r="H302" s="282">
        <v>103</v>
      </c>
      <c r="I302" s="282"/>
      <c r="J302" s="282"/>
      <c r="K302" s="544">
        <v>77</v>
      </c>
      <c r="L302" s="544"/>
      <c r="M302" s="278"/>
      <c r="N302" s="150"/>
      <c r="O302" s="544">
        <v>38</v>
      </c>
      <c r="P302" s="544">
        <v>78</v>
      </c>
      <c r="Q302" s="150"/>
      <c r="R302" s="150"/>
      <c r="S302" s="106">
        <v>133</v>
      </c>
      <c r="T302" s="811">
        <v>125</v>
      </c>
      <c r="U302" s="811"/>
      <c r="V302" s="133">
        <v>4.6119000000000003</v>
      </c>
      <c r="W302" s="838">
        <v>376</v>
      </c>
    </row>
    <row r="303" spans="1:23" x14ac:dyDescent="0.2">
      <c r="A303" s="150"/>
      <c r="B303" s="544">
        <v>68</v>
      </c>
      <c r="C303" s="282"/>
      <c r="D303" s="282"/>
      <c r="E303" s="544">
        <v>88</v>
      </c>
      <c r="F303" s="150"/>
      <c r="G303" s="150">
        <v>50</v>
      </c>
      <c r="H303" s="282">
        <v>101</v>
      </c>
      <c r="I303" s="282"/>
      <c r="J303" s="282"/>
      <c r="K303" s="544">
        <v>20</v>
      </c>
      <c r="L303" s="544">
        <v>23</v>
      </c>
      <c r="M303" s="545">
        <v>30</v>
      </c>
      <c r="N303" s="150"/>
      <c r="O303" s="544">
        <v>100</v>
      </c>
      <c r="P303" s="544">
        <v>44</v>
      </c>
      <c r="Q303" s="150"/>
      <c r="R303" s="150"/>
      <c r="S303" s="106">
        <v>159</v>
      </c>
      <c r="T303" s="811">
        <v>150</v>
      </c>
      <c r="U303" s="811"/>
      <c r="V303" s="133">
        <v>28.3659</v>
      </c>
      <c r="W303" s="838">
        <v>1606</v>
      </c>
    </row>
    <row r="304" spans="1:23" x14ac:dyDescent="0.2">
      <c r="A304" s="150"/>
      <c r="B304" s="544">
        <v>85</v>
      </c>
      <c r="C304" s="282"/>
      <c r="D304" s="282"/>
      <c r="E304" s="544">
        <v>75</v>
      </c>
      <c r="F304" s="150"/>
      <c r="G304" s="150">
        <v>75</v>
      </c>
      <c r="H304" s="282"/>
      <c r="I304" s="282"/>
      <c r="J304" s="282"/>
      <c r="K304" s="544">
        <v>4</v>
      </c>
      <c r="L304" s="545"/>
      <c r="M304" s="544"/>
      <c r="N304" s="150"/>
      <c r="O304" s="150"/>
      <c r="P304" s="544">
        <v>20</v>
      </c>
      <c r="Q304" s="150"/>
      <c r="R304" s="150"/>
      <c r="S304" s="106">
        <v>219</v>
      </c>
      <c r="T304" s="811">
        <v>200</v>
      </c>
      <c r="U304" s="811"/>
      <c r="V304" s="133">
        <v>21.98</v>
      </c>
      <c r="W304" s="838">
        <v>700</v>
      </c>
    </row>
    <row r="305" spans="1:25" x14ac:dyDescent="0.2">
      <c r="A305" s="150"/>
      <c r="B305" s="544">
        <v>50.5</v>
      </c>
      <c r="C305" s="282"/>
      <c r="D305" s="282"/>
      <c r="E305" s="544">
        <v>89</v>
      </c>
      <c r="F305" s="150"/>
      <c r="G305" s="150">
        <v>45</v>
      </c>
      <c r="H305" s="282">
        <v>53</v>
      </c>
      <c r="I305" s="282"/>
      <c r="J305" s="282"/>
      <c r="K305" s="544">
        <v>32</v>
      </c>
      <c r="L305" s="544"/>
      <c r="M305" s="150"/>
      <c r="N305" s="150"/>
      <c r="O305" s="544">
        <v>37</v>
      </c>
      <c r="P305" s="545">
        <v>91</v>
      </c>
      <c r="Q305" s="150"/>
      <c r="R305" s="150"/>
      <c r="S305" s="106">
        <v>325</v>
      </c>
      <c r="T305" s="811">
        <v>300</v>
      </c>
      <c r="U305" s="811"/>
      <c r="V305" s="133">
        <v>145.1858</v>
      </c>
      <c r="W305" s="838">
        <v>2055</v>
      </c>
    </row>
    <row r="306" spans="1:25" x14ac:dyDescent="0.2">
      <c r="A306" s="150"/>
      <c r="B306" s="544">
        <v>76</v>
      </c>
      <c r="C306" s="282"/>
      <c r="D306" s="282"/>
      <c r="E306" s="544">
        <v>132</v>
      </c>
      <c r="F306" s="150"/>
      <c r="G306" s="150">
        <v>171</v>
      </c>
      <c r="H306" s="282">
        <v>14</v>
      </c>
      <c r="I306" s="282"/>
      <c r="J306" s="282"/>
      <c r="K306" s="543">
        <v>32</v>
      </c>
      <c r="L306" s="544">
        <v>11</v>
      </c>
      <c r="M306" s="150"/>
      <c r="N306" s="150"/>
      <c r="O306" s="545">
        <v>210.4</v>
      </c>
      <c r="P306" s="150"/>
      <c r="Q306" s="150"/>
      <c r="R306" s="150"/>
      <c r="S306" s="104"/>
      <c r="T306" s="524"/>
      <c r="U306" s="524"/>
      <c r="V306" s="777">
        <f>SUM(V294:V305)</f>
        <v>232.69470000000001</v>
      </c>
      <c r="W306" s="413">
        <f>SUM(W294:W305)</f>
        <v>11126.8</v>
      </c>
    </row>
    <row r="307" spans="1:25" x14ac:dyDescent="0.2">
      <c r="A307" s="150"/>
      <c r="B307" s="544">
        <v>40</v>
      </c>
      <c r="C307" s="282"/>
      <c r="D307" s="282"/>
      <c r="E307" s="544">
        <v>70</v>
      </c>
      <c r="F307" s="150"/>
      <c r="G307" s="150">
        <v>110</v>
      </c>
      <c r="H307" s="282"/>
      <c r="I307" s="282"/>
      <c r="J307" s="282"/>
      <c r="K307" s="278"/>
      <c r="L307" s="544"/>
      <c r="M307" s="150"/>
      <c r="N307" s="150"/>
      <c r="O307" s="544"/>
      <c r="P307" s="150"/>
      <c r="Q307" s="150"/>
      <c r="R307" s="150"/>
    </row>
    <row r="308" spans="1:25" x14ac:dyDescent="0.2">
      <c r="A308" s="150"/>
      <c r="B308" s="150"/>
      <c r="C308" s="282"/>
      <c r="D308" s="282"/>
      <c r="E308" s="545"/>
      <c r="F308" s="150"/>
      <c r="G308" s="215">
        <v>68</v>
      </c>
      <c r="H308" s="282"/>
      <c r="I308" s="282"/>
      <c r="J308" s="282"/>
      <c r="K308" s="150"/>
      <c r="L308" s="544">
        <v>18</v>
      </c>
      <c r="M308" s="278">
        <f>SUM(M295:M306)</f>
        <v>169</v>
      </c>
      <c r="N308" s="150"/>
      <c r="O308" s="544">
        <v>75</v>
      </c>
      <c r="P308" s="150"/>
      <c r="Q308" s="150"/>
      <c r="R308" s="150"/>
    </row>
    <row r="309" spans="1:25" x14ac:dyDescent="0.2">
      <c r="A309" s="150"/>
      <c r="B309" s="150"/>
      <c r="C309" s="282"/>
      <c r="D309" s="282"/>
      <c r="E309" s="544">
        <v>30</v>
      </c>
      <c r="F309" s="150"/>
      <c r="G309" s="150">
        <v>23</v>
      </c>
      <c r="H309" s="282">
        <v>2</v>
      </c>
      <c r="I309" s="282"/>
      <c r="J309" s="282"/>
      <c r="K309" s="278">
        <f>SUM(K295:K307)</f>
        <v>332</v>
      </c>
      <c r="L309" s="545">
        <v>42</v>
      </c>
      <c r="M309" s="150"/>
      <c r="N309" s="150"/>
      <c r="O309" s="543">
        <v>108</v>
      </c>
      <c r="P309" s="150"/>
      <c r="Q309" s="150"/>
      <c r="R309" s="150"/>
    </row>
    <row r="310" spans="1:25" x14ac:dyDescent="0.2">
      <c r="A310" s="150"/>
      <c r="B310" s="544">
        <v>50</v>
      </c>
      <c r="C310" s="282"/>
      <c r="D310" s="282"/>
      <c r="E310" s="544">
        <v>70</v>
      </c>
      <c r="F310" s="150"/>
      <c r="G310" s="150">
        <v>100</v>
      </c>
      <c r="H310" s="282">
        <v>30</v>
      </c>
      <c r="I310" s="282"/>
      <c r="J310" s="282"/>
      <c r="K310" s="150"/>
      <c r="L310" s="544">
        <v>34</v>
      </c>
      <c r="M310" s="150"/>
      <c r="N310" s="150"/>
      <c r="O310" s="544">
        <v>50</v>
      </c>
      <c r="P310" s="544">
        <v>15</v>
      </c>
      <c r="Q310" s="150"/>
      <c r="R310" s="150"/>
      <c r="S310" s="150"/>
      <c r="T310" s="150"/>
      <c r="U310" s="150"/>
      <c r="V310" s="150"/>
      <c r="W310" s="150"/>
      <c r="X310" s="150"/>
      <c r="Y310" s="150"/>
    </row>
    <row r="311" spans="1:25" x14ac:dyDescent="0.2">
      <c r="A311" s="150"/>
      <c r="B311" s="544">
        <v>2</v>
      </c>
      <c r="C311" s="282"/>
      <c r="D311" s="282"/>
      <c r="E311" s="544">
        <v>58</v>
      </c>
      <c r="F311" s="150"/>
      <c r="G311" s="150">
        <v>12</v>
      </c>
      <c r="H311" s="282">
        <v>58</v>
      </c>
      <c r="I311" s="282"/>
      <c r="J311" s="282"/>
      <c r="K311" s="150"/>
      <c r="L311" s="544">
        <v>9</v>
      </c>
      <c r="M311" s="150"/>
      <c r="N311" s="150"/>
      <c r="O311" s="543"/>
      <c r="P311" s="544">
        <v>50</v>
      </c>
      <c r="Q311" s="150"/>
      <c r="R311" s="150"/>
      <c r="S311" s="150"/>
      <c r="T311" s="150"/>
      <c r="U311" s="150"/>
      <c r="V311" s="150"/>
      <c r="W311" s="150"/>
      <c r="X311" s="150"/>
      <c r="Y311" s="150"/>
    </row>
    <row r="312" spans="1:25" x14ac:dyDescent="0.2">
      <c r="A312" s="150"/>
      <c r="B312" s="544">
        <v>65</v>
      </c>
      <c r="C312" s="282"/>
      <c r="D312" s="282"/>
      <c r="E312" s="545">
        <v>20</v>
      </c>
      <c r="F312" s="150"/>
      <c r="G312" s="150">
        <v>26</v>
      </c>
      <c r="H312" s="282">
        <v>28</v>
      </c>
      <c r="I312" s="282"/>
      <c r="J312" s="282"/>
      <c r="K312" s="150"/>
      <c r="L312" s="544">
        <v>18</v>
      </c>
      <c r="M312" s="150"/>
      <c r="N312" s="150"/>
      <c r="O312" s="544">
        <v>8</v>
      </c>
      <c r="P312" s="544">
        <v>28</v>
      </c>
      <c r="Q312" s="150"/>
      <c r="R312" s="150"/>
      <c r="S312" s="150"/>
      <c r="T312" s="127"/>
      <c r="U312" s="127"/>
      <c r="V312" s="127"/>
      <c r="W312" s="150"/>
      <c r="X312" s="150"/>
      <c r="Y312" s="150"/>
    </row>
    <row r="313" spans="1:25" x14ac:dyDescent="0.2">
      <c r="A313" s="150"/>
      <c r="B313" s="544">
        <v>50</v>
      </c>
      <c r="C313" s="282"/>
      <c r="D313" s="282"/>
      <c r="E313" s="278"/>
      <c r="F313" s="150"/>
      <c r="G313" s="150"/>
      <c r="H313" s="282">
        <v>15</v>
      </c>
      <c r="I313" s="282"/>
      <c r="J313" s="282"/>
      <c r="K313" s="150"/>
      <c r="L313" s="544">
        <v>19</v>
      </c>
      <c r="M313" s="150"/>
      <c r="N313" s="150"/>
      <c r="O313" s="544"/>
      <c r="P313" s="544">
        <v>95</v>
      </c>
      <c r="Q313" s="150"/>
      <c r="R313" s="150"/>
      <c r="S313" s="150"/>
      <c r="T313" s="127"/>
      <c r="U313" s="127"/>
      <c r="V313" s="127"/>
      <c r="W313" s="150"/>
      <c r="X313" s="150"/>
      <c r="Y313" s="150"/>
    </row>
    <row r="314" spans="1:25" x14ac:dyDescent="0.2">
      <c r="A314" s="150"/>
      <c r="B314" s="544">
        <v>60</v>
      </c>
      <c r="C314" s="282"/>
      <c r="D314" s="282"/>
      <c r="E314" s="150"/>
      <c r="F314" s="150"/>
      <c r="G314" s="150">
        <v>37</v>
      </c>
      <c r="H314" s="282">
        <v>75</v>
      </c>
      <c r="I314" s="282"/>
      <c r="J314" s="282"/>
      <c r="K314" s="150"/>
      <c r="L314" s="544">
        <v>18</v>
      </c>
      <c r="M314" s="150"/>
      <c r="N314" s="150"/>
      <c r="O314" s="544"/>
      <c r="P314" s="544">
        <v>58</v>
      </c>
      <c r="Q314" s="150"/>
      <c r="R314" s="150"/>
      <c r="S314" s="150"/>
      <c r="T314" s="127"/>
      <c r="U314" s="127"/>
      <c r="V314" s="127"/>
      <c r="W314" s="150"/>
      <c r="X314" s="150"/>
      <c r="Y314" s="150"/>
    </row>
    <row r="315" spans="1:25" x14ac:dyDescent="0.2">
      <c r="A315" s="150"/>
      <c r="B315" s="544">
        <v>143</v>
      </c>
      <c r="C315" s="282"/>
      <c r="D315" s="282"/>
      <c r="E315" s="278">
        <f>SUM(E296:E313)</f>
        <v>803</v>
      </c>
      <c r="F315" s="150"/>
      <c r="G315" s="150">
        <v>44</v>
      </c>
      <c r="H315" s="282">
        <v>35</v>
      </c>
      <c r="I315" s="282"/>
      <c r="J315" s="282"/>
      <c r="K315" s="150"/>
      <c r="L315" s="576">
        <v>22</v>
      </c>
      <c r="M315" s="150"/>
      <c r="N315" s="150"/>
      <c r="O315" s="544"/>
      <c r="P315" s="544">
        <v>30</v>
      </c>
      <c r="Q315" s="150"/>
      <c r="R315" s="150"/>
      <c r="S315" s="150"/>
      <c r="T315" s="127"/>
      <c r="U315" s="127"/>
      <c r="V315" s="127"/>
      <c r="W315" s="150"/>
      <c r="X315" s="150"/>
      <c r="Y315" s="150"/>
    </row>
    <row r="316" spans="1:25" x14ac:dyDescent="0.2">
      <c r="A316" s="150"/>
      <c r="B316" s="150"/>
      <c r="C316" s="282"/>
      <c r="D316" s="282"/>
      <c r="E316" s="278"/>
      <c r="F316" s="150"/>
      <c r="G316" s="150">
        <v>70</v>
      </c>
      <c r="H316" s="282">
        <v>37</v>
      </c>
      <c r="I316" s="282"/>
      <c r="J316" s="282"/>
      <c r="K316" s="150"/>
      <c r="L316" s="150"/>
      <c r="M316" s="150"/>
      <c r="N316" s="150"/>
      <c r="O316" s="544"/>
      <c r="P316" s="544"/>
      <c r="Q316" s="150"/>
      <c r="R316" s="150"/>
      <c r="S316" s="150"/>
      <c r="T316" s="807"/>
      <c r="U316" s="807"/>
      <c r="V316" s="807"/>
      <c r="W316" s="150"/>
      <c r="X316" s="150"/>
      <c r="Y316" s="150"/>
    </row>
    <row r="317" spans="1:25" x14ac:dyDescent="0.2">
      <c r="A317" s="150"/>
      <c r="B317" s="278">
        <f>SUM(B295:B315)</f>
        <v>1027.5</v>
      </c>
      <c r="C317" s="282"/>
      <c r="D317" s="282"/>
      <c r="E317" s="150"/>
      <c r="F317" s="150"/>
      <c r="G317" s="150">
        <v>72</v>
      </c>
      <c r="H317" s="282">
        <v>51</v>
      </c>
      <c r="I317" s="282"/>
      <c r="J317" s="282"/>
      <c r="K317" s="150"/>
      <c r="L317" s="545">
        <v>22</v>
      </c>
      <c r="M317" s="150"/>
      <c r="N317" s="150"/>
      <c r="O317" s="150"/>
      <c r="P317" s="422"/>
      <c r="Q317" s="150"/>
      <c r="R317" s="150"/>
      <c r="S317" s="150"/>
      <c r="T317" s="807"/>
      <c r="U317" s="807"/>
      <c r="V317" s="807"/>
      <c r="W317" s="150"/>
      <c r="X317" s="150"/>
      <c r="Y317" s="150"/>
    </row>
    <row r="318" spans="1:25" ht="13.5" thickBot="1" x14ac:dyDescent="0.25">
      <c r="A318" s="150"/>
      <c r="B318" s="150"/>
      <c r="C318" s="282"/>
      <c r="D318" s="282"/>
      <c r="E318" s="150"/>
      <c r="F318" s="150"/>
      <c r="G318" s="150">
        <v>60</v>
      </c>
      <c r="H318" s="282">
        <v>70</v>
      </c>
      <c r="I318" s="282"/>
      <c r="J318" s="282"/>
      <c r="K318" s="150"/>
      <c r="L318" s="545">
        <v>17</v>
      </c>
      <c r="M318" s="150"/>
      <c r="N318" s="150"/>
      <c r="O318" s="544">
        <v>14</v>
      </c>
      <c r="P318" s="544">
        <v>53</v>
      </c>
      <c r="Q318" s="150"/>
      <c r="R318" s="150"/>
      <c r="S318" s="150"/>
      <c r="T318" s="127"/>
      <c r="U318" s="127"/>
      <c r="V318" s="127"/>
      <c r="W318" s="150"/>
      <c r="X318" s="150"/>
      <c r="Y318" s="150"/>
    </row>
    <row r="319" spans="1:25" ht="14.25" thickTop="1" thickBot="1" x14ac:dyDescent="0.25">
      <c r="A319" s="150"/>
      <c r="B319" s="283"/>
      <c r="C319" s="284"/>
      <c r="D319" s="284" t="s">
        <v>324</v>
      </c>
      <c r="E319" s="285" t="s">
        <v>325</v>
      </c>
      <c r="F319" s="150"/>
      <c r="G319" s="150">
        <v>90</v>
      </c>
      <c r="H319" s="282">
        <v>42</v>
      </c>
      <c r="I319" s="393" t="s">
        <v>396</v>
      </c>
      <c r="J319" s="394" t="s">
        <v>339</v>
      </c>
      <c r="K319" s="150"/>
      <c r="L319" s="544">
        <v>6</v>
      </c>
      <c r="M319" s="150"/>
      <c r="N319" s="150"/>
      <c r="O319" s="544">
        <v>98</v>
      </c>
      <c r="P319" s="544">
        <v>101</v>
      </c>
      <c r="Q319" s="150"/>
      <c r="R319" s="150"/>
      <c r="S319" s="150"/>
      <c r="T319" s="150"/>
      <c r="U319" s="150"/>
      <c r="V319" s="150"/>
      <c r="W319" s="150"/>
      <c r="X319" s="150"/>
      <c r="Y319" s="150"/>
    </row>
    <row r="320" spans="1:25" ht="14.25" thickTop="1" thickBot="1" x14ac:dyDescent="0.25">
      <c r="A320" s="150"/>
      <c r="B320" s="286" t="s">
        <v>320</v>
      </c>
      <c r="C320" s="284">
        <f>SUM(D320:E320)</f>
        <v>179</v>
      </c>
      <c r="D320" s="284">
        <f>SUM(I282:I283)</f>
        <v>149</v>
      </c>
      <c r="E320" s="283">
        <f>SUM(E282:E283)</f>
        <v>30</v>
      </c>
      <c r="F320" s="150"/>
      <c r="G320" s="278">
        <f>SUM(G295:G319)</f>
        <v>1245</v>
      </c>
      <c r="H320" s="282">
        <v>21</v>
      </c>
      <c r="I320" s="395">
        <v>0</v>
      </c>
      <c r="J320" s="396">
        <f>SUM(D282:D283)</f>
        <v>179</v>
      </c>
      <c r="K320" s="150"/>
      <c r="L320" s="544">
        <v>47</v>
      </c>
      <c r="M320" s="150"/>
      <c r="N320" s="150"/>
      <c r="O320" s="278">
        <f>SUM(O295:O319)</f>
        <v>1185.4000000000001</v>
      </c>
      <c r="P320" s="544">
        <v>10</v>
      </c>
      <c r="Q320" s="150"/>
      <c r="R320" s="150"/>
      <c r="S320" s="150"/>
      <c r="T320" s="150"/>
      <c r="U320" s="150"/>
      <c r="V320" s="150"/>
      <c r="W320" s="150"/>
      <c r="X320" s="150"/>
      <c r="Y320" s="150"/>
    </row>
    <row r="321" spans="1:25" ht="14.25" thickTop="1" thickBot="1" x14ac:dyDescent="0.25">
      <c r="A321" s="150"/>
      <c r="B321" s="286" t="s">
        <v>321</v>
      </c>
      <c r="C321" s="284">
        <f>SUM(D321:E321)</f>
        <v>4331.3999999999996</v>
      </c>
      <c r="D321" s="284">
        <f>SUM(I284:I290)</f>
        <v>3968</v>
      </c>
      <c r="E321" s="283">
        <f>SUM(E284:E289)</f>
        <v>363.4</v>
      </c>
      <c r="F321" s="150"/>
      <c r="G321" s="150">
        <v>40</v>
      </c>
      <c r="H321" s="282">
        <v>44</v>
      </c>
      <c r="I321" s="389">
        <v>39</v>
      </c>
      <c r="J321" s="390">
        <f>SUM(D284+D285+D286+D287+D288+D289+D290-I321)</f>
        <v>4292.3999999999996</v>
      </c>
      <c r="K321" s="150"/>
      <c r="L321" s="544">
        <v>35</v>
      </c>
      <c r="M321" s="150"/>
      <c r="N321" s="150"/>
      <c r="O321" s="150"/>
      <c r="P321" s="150"/>
      <c r="Q321" s="150"/>
      <c r="R321" s="150"/>
      <c r="S321" s="150"/>
      <c r="T321" s="150"/>
      <c r="U321" s="150"/>
      <c r="V321" s="150"/>
      <c r="W321" s="150"/>
      <c r="X321" s="150"/>
      <c r="Y321" s="150"/>
    </row>
    <row r="322" spans="1:25" ht="14.25" thickTop="1" thickBot="1" x14ac:dyDescent="0.25">
      <c r="A322" s="150"/>
      <c r="B322" s="286" t="s">
        <v>322</v>
      </c>
      <c r="C322" s="284">
        <f>SUM(B317)</f>
        <v>1027.5</v>
      </c>
      <c r="D322" s="284">
        <f>SUM(I291)</f>
        <v>1027.5</v>
      </c>
      <c r="E322" s="283">
        <v>0</v>
      </c>
      <c r="F322" s="150"/>
      <c r="G322" s="150"/>
      <c r="H322" s="282">
        <v>39</v>
      </c>
      <c r="I322" s="391">
        <v>0</v>
      </c>
      <c r="J322" s="392">
        <f>SUM(D291-I322)</f>
        <v>1027.5</v>
      </c>
      <c r="K322" s="287"/>
      <c r="L322" s="544">
        <v>36</v>
      </c>
      <c r="M322" s="150"/>
      <c r="N322" s="150"/>
      <c r="O322" s="150"/>
      <c r="P322" s="150"/>
      <c r="Q322" s="150"/>
      <c r="R322" s="150"/>
      <c r="S322" s="150"/>
      <c r="T322" s="150"/>
      <c r="U322" s="150"/>
      <c r="V322" s="150"/>
      <c r="W322" s="150"/>
      <c r="X322" s="150"/>
      <c r="Y322" s="150"/>
    </row>
    <row r="323" spans="1:25" ht="14.25" thickTop="1" thickBot="1" x14ac:dyDescent="0.25">
      <c r="A323" s="150"/>
      <c r="B323" s="288" t="s">
        <v>140</v>
      </c>
      <c r="C323" s="289">
        <f>SUM(C320:C322)</f>
        <v>5537.9</v>
      </c>
      <c r="D323" s="289">
        <f>SUM(D320:D322)</f>
        <v>5144.5</v>
      </c>
      <c r="E323" s="290">
        <f>SUM(E320:E322)</f>
        <v>393.4</v>
      </c>
      <c r="F323" s="150"/>
      <c r="G323" s="150">
        <v>1205</v>
      </c>
      <c r="H323" s="282">
        <v>95</v>
      </c>
      <c r="I323" s="393">
        <f>SUM(I320:I322)</f>
        <v>39</v>
      </c>
      <c r="J323" s="394">
        <f>SUM(J320:J322)</f>
        <v>5498.9</v>
      </c>
      <c r="K323" s="291"/>
      <c r="L323" s="544">
        <v>40</v>
      </c>
      <c r="M323" s="150"/>
      <c r="N323" s="150"/>
      <c r="O323" s="150"/>
      <c r="P323" s="150"/>
      <c r="Q323" s="150"/>
      <c r="R323" s="150"/>
      <c r="S323" s="150"/>
      <c r="T323" s="150"/>
      <c r="U323" s="150"/>
      <c r="V323" s="150"/>
      <c r="W323" s="150"/>
      <c r="X323" s="150"/>
      <c r="Y323" s="150"/>
    </row>
    <row r="324" spans="1:25" ht="13.5" thickTop="1" x14ac:dyDescent="0.2">
      <c r="A324" s="150"/>
      <c r="B324" s="150"/>
      <c r="C324" s="282"/>
      <c r="D324" s="1080">
        <f>SUM(D323:E323)</f>
        <v>5537.9</v>
      </c>
      <c r="E324" s="1081"/>
      <c r="F324" s="150"/>
      <c r="G324" s="150"/>
      <c r="H324" s="282">
        <v>78</v>
      </c>
      <c r="I324" s="282">
        <f>SUM(I323:J323)</f>
        <v>5537.9</v>
      </c>
      <c r="J324" s="282"/>
      <c r="K324" s="150"/>
      <c r="L324" s="544">
        <v>80</v>
      </c>
      <c r="M324" s="150"/>
      <c r="N324" s="150"/>
      <c r="O324" s="150"/>
      <c r="P324" s="150"/>
      <c r="Q324" s="150"/>
      <c r="R324" s="150"/>
      <c r="S324" s="150"/>
      <c r="T324" s="150"/>
      <c r="U324" s="150"/>
      <c r="V324" s="150"/>
      <c r="W324" s="150"/>
      <c r="X324" s="150"/>
      <c r="Y324" s="150"/>
    </row>
    <row r="325" spans="1:25" x14ac:dyDescent="0.2">
      <c r="A325" s="150"/>
      <c r="B325" s="150"/>
      <c r="C325" s="282"/>
      <c r="D325" s="282"/>
      <c r="E325" s="150"/>
      <c r="F325" s="150"/>
      <c r="G325" s="150"/>
      <c r="H325" s="282">
        <v>29</v>
      </c>
      <c r="I325" s="282"/>
      <c r="J325" s="282"/>
      <c r="K325" s="150"/>
      <c r="L325" s="544">
        <v>12</v>
      </c>
      <c r="M325" s="150"/>
      <c r="N325" s="150"/>
      <c r="O325" s="150"/>
      <c r="P325" s="150"/>
      <c r="Q325" s="150"/>
      <c r="R325" s="150"/>
      <c r="S325" s="150"/>
      <c r="T325" s="150"/>
      <c r="U325" s="150"/>
      <c r="V325" s="150"/>
      <c r="W325" s="150"/>
      <c r="X325" s="150"/>
      <c r="Y325" s="150"/>
    </row>
    <row r="326" spans="1:25" x14ac:dyDescent="0.2">
      <c r="A326" s="150"/>
      <c r="B326" s="150"/>
      <c r="C326" s="282"/>
      <c r="D326" s="282">
        <f>SUM(D320:D322)</f>
        <v>5144.5</v>
      </c>
      <c r="E326" s="150"/>
      <c r="F326" s="150"/>
      <c r="G326" s="150"/>
      <c r="H326" s="282">
        <v>16</v>
      </c>
      <c r="I326" s="282"/>
      <c r="J326" s="282"/>
      <c r="K326" s="150"/>
      <c r="L326" s="150"/>
      <c r="M326" s="150"/>
      <c r="N326" s="150"/>
      <c r="O326" s="150"/>
      <c r="P326" s="150"/>
      <c r="Q326" s="150"/>
      <c r="R326" s="150"/>
      <c r="S326" s="150"/>
      <c r="T326" s="150"/>
      <c r="U326" s="150"/>
      <c r="V326" s="150"/>
      <c r="W326" s="150"/>
      <c r="X326" s="150"/>
      <c r="Y326" s="150"/>
    </row>
    <row r="327" spans="1:25" x14ac:dyDescent="0.2">
      <c r="A327" s="150"/>
      <c r="B327" s="150"/>
      <c r="C327" s="282"/>
      <c r="D327" s="282"/>
      <c r="E327" s="150"/>
      <c r="F327" s="150"/>
      <c r="G327" s="150"/>
      <c r="H327" s="282">
        <v>40</v>
      </c>
      <c r="I327" s="282"/>
      <c r="J327" s="282"/>
      <c r="K327" s="150"/>
      <c r="L327" s="150"/>
      <c r="M327" s="150"/>
      <c r="N327" s="150"/>
      <c r="O327" s="150"/>
      <c r="P327" s="278">
        <f>SUM(P295:P324)</f>
        <v>799</v>
      </c>
      <c r="Q327" s="150"/>
      <c r="R327" s="150"/>
      <c r="S327" s="150"/>
      <c r="T327" s="150"/>
      <c r="U327" s="150"/>
      <c r="V327" s="150"/>
      <c r="W327" s="150"/>
      <c r="X327" s="150"/>
      <c r="Y327" s="150"/>
    </row>
    <row r="328" spans="1:25" x14ac:dyDescent="0.2">
      <c r="A328" s="150"/>
      <c r="B328" s="150"/>
      <c r="C328" s="282"/>
      <c r="D328" s="282"/>
      <c r="E328" s="150"/>
      <c r="F328" s="150"/>
      <c r="G328" s="150"/>
      <c r="H328" s="282">
        <v>25</v>
      </c>
      <c r="I328" s="282"/>
      <c r="J328" s="282"/>
      <c r="K328" s="150"/>
      <c r="L328" s="150"/>
      <c r="M328" s="150"/>
      <c r="N328" s="150"/>
      <c r="O328" s="150"/>
      <c r="P328" s="150"/>
      <c r="Q328" s="150"/>
      <c r="R328" s="150"/>
      <c r="S328" s="150"/>
      <c r="T328" s="150"/>
      <c r="U328" s="150"/>
      <c r="V328" s="150"/>
      <c r="W328" s="150"/>
      <c r="X328" s="150"/>
      <c r="Y328" s="150"/>
    </row>
    <row r="329" spans="1:25" x14ac:dyDescent="0.2">
      <c r="A329" s="150"/>
      <c r="B329" s="150"/>
      <c r="C329" s="282"/>
      <c r="D329" s="282"/>
      <c r="E329" s="150"/>
      <c r="F329" s="150"/>
      <c r="G329" s="150"/>
      <c r="H329" s="282"/>
      <c r="I329" s="282"/>
      <c r="J329" s="282"/>
      <c r="K329" s="150"/>
      <c r="L329" s="150"/>
      <c r="M329" s="150"/>
      <c r="N329" s="150"/>
      <c r="O329" s="150"/>
      <c r="P329" s="150"/>
      <c r="Q329" s="150"/>
      <c r="R329" s="150"/>
      <c r="S329" s="150"/>
      <c r="T329" s="150"/>
      <c r="U329" s="150"/>
      <c r="V329" s="150"/>
      <c r="W329" s="150"/>
      <c r="X329" s="150"/>
      <c r="Y329" s="150"/>
    </row>
    <row r="330" spans="1:25" x14ac:dyDescent="0.2">
      <c r="A330" s="150"/>
      <c r="B330" s="150"/>
      <c r="C330" s="282"/>
      <c r="D330" s="282"/>
      <c r="E330" s="150"/>
      <c r="F330" s="150"/>
      <c r="G330" s="150"/>
      <c r="H330" s="279">
        <f>SUM(H295:H328)</f>
        <v>1222</v>
      </c>
      <c r="I330" s="279"/>
      <c r="J330" s="279"/>
      <c r="K330" s="150"/>
      <c r="L330" s="278">
        <f>SUM(L295:L327)</f>
        <v>674</v>
      </c>
      <c r="M330" s="150"/>
      <c r="N330" s="150"/>
      <c r="O330" s="150"/>
      <c r="P330" s="150"/>
      <c r="Q330" s="150"/>
      <c r="R330" s="150"/>
      <c r="S330" s="150"/>
      <c r="T330" s="150"/>
      <c r="U330" s="150"/>
      <c r="V330" s="150"/>
      <c r="W330" s="150"/>
      <c r="X330" s="150"/>
      <c r="Y330" s="150"/>
    </row>
    <row r="331" spans="1:25" x14ac:dyDescent="0.2">
      <c r="A331" s="150"/>
      <c r="B331" s="150"/>
      <c r="C331" s="282"/>
      <c r="D331" s="282"/>
      <c r="E331" s="150"/>
      <c r="F331" s="150"/>
      <c r="G331" s="150"/>
      <c r="H331" s="282">
        <v>63</v>
      </c>
      <c r="I331" s="282"/>
      <c r="J331" s="282"/>
      <c r="K331" s="150"/>
      <c r="L331" s="150"/>
      <c r="M331" s="150"/>
      <c r="N331" s="150"/>
      <c r="O331" s="150"/>
      <c r="P331" s="150"/>
      <c r="Q331" s="150"/>
      <c r="R331" s="150"/>
      <c r="S331" s="150"/>
      <c r="T331" s="150"/>
      <c r="U331" s="150"/>
      <c r="V331" s="150"/>
      <c r="W331" s="150"/>
      <c r="X331" s="150"/>
      <c r="Y331" s="150"/>
    </row>
    <row r="332" spans="1:25" x14ac:dyDescent="0.2">
      <c r="A332" s="150"/>
      <c r="B332" s="150"/>
      <c r="C332" s="282"/>
      <c r="D332" s="282"/>
      <c r="E332" s="150"/>
      <c r="F332" s="150"/>
      <c r="G332" s="150"/>
      <c r="H332" s="282"/>
      <c r="I332" s="282"/>
      <c r="J332" s="282"/>
      <c r="K332" s="150"/>
      <c r="L332" s="150"/>
      <c r="M332" s="150"/>
      <c r="N332" s="150"/>
      <c r="O332" s="150"/>
      <c r="P332" s="150"/>
      <c r="Q332" s="150"/>
      <c r="R332" s="150"/>
      <c r="S332" s="150"/>
      <c r="T332" s="150"/>
      <c r="U332" s="150"/>
      <c r="V332" s="150"/>
      <c r="W332" s="150"/>
      <c r="X332" s="150"/>
      <c r="Y332" s="150"/>
    </row>
    <row r="333" spans="1:25" x14ac:dyDescent="0.2">
      <c r="A333" s="150"/>
      <c r="B333" s="150"/>
      <c r="C333" s="282"/>
      <c r="D333" s="282"/>
      <c r="E333" s="150"/>
      <c r="F333" s="150"/>
      <c r="G333" s="150"/>
      <c r="H333" s="282">
        <v>1159</v>
      </c>
      <c r="I333" s="282"/>
      <c r="J333" s="282"/>
      <c r="K333" s="150"/>
      <c r="L333" s="150"/>
      <c r="M333" s="150"/>
      <c r="N333" s="150"/>
      <c r="O333" s="150"/>
      <c r="P333" s="150"/>
      <c r="Q333" s="150"/>
      <c r="R333" s="150"/>
      <c r="S333" s="150"/>
      <c r="T333" s="150"/>
      <c r="U333" s="150"/>
      <c r="V333" s="150"/>
      <c r="W333" s="150"/>
      <c r="X333" s="150"/>
      <c r="Y333" s="150"/>
    </row>
    <row r="334" spans="1:25" ht="18" x14ac:dyDescent="0.2">
      <c r="A334" s="150"/>
      <c r="B334" s="150"/>
      <c r="C334" s="282"/>
      <c r="D334" s="542" t="s">
        <v>461</v>
      </c>
      <c r="E334" s="150"/>
      <c r="F334" s="150"/>
      <c r="G334" s="150"/>
      <c r="H334" s="282"/>
      <c r="I334" s="282"/>
      <c r="J334" s="282"/>
      <c r="K334" s="150"/>
      <c r="L334" s="150"/>
      <c r="M334" s="150"/>
      <c r="N334" s="150"/>
      <c r="O334" s="150"/>
      <c r="P334" s="150"/>
      <c r="Q334" s="150"/>
      <c r="R334" s="150"/>
      <c r="S334" s="150"/>
      <c r="T334" s="150"/>
      <c r="U334" s="150"/>
      <c r="V334" s="150"/>
      <c r="W334" s="150"/>
      <c r="X334" s="150"/>
      <c r="Y334" s="150"/>
    </row>
    <row r="336" spans="1:25" x14ac:dyDescent="0.2">
      <c r="A336" s="278">
        <v>133</v>
      </c>
      <c r="B336" s="278">
        <v>325</v>
      </c>
      <c r="C336" s="279"/>
      <c r="D336" s="279">
        <v>219</v>
      </c>
      <c r="E336" s="280">
        <v>159</v>
      </c>
      <c r="F336" s="281">
        <v>133</v>
      </c>
      <c r="G336" s="281">
        <v>108</v>
      </c>
      <c r="H336" s="281">
        <v>89</v>
      </c>
      <c r="I336" s="281"/>
      <c r="J336" s="281"/>
      <c r="K336" s="278">
        <v>76</v>
      </c>
      <c r="L336" s="278">
        <v>57</v>
      </c>
      <c r="M336" s="430" t="s">
        <v>388</v>
      </c>
      <c r="N336" s="278">
        <v>32</v>
      </c>
      <c r="O336" s="278">
        <v>108</v>
      </c>
      <c r="P336" s="278">
        <v>89</v>
      </c>
    </row>
    <row r="338" spans="2:16" x14ac:dyDescent="0.2">
      <c r="E338">
        <v>88</v>
      </c>
      <c r="K338">
        <v>32</v>
      </c>
      <c r="L338" s="548"/>
      <c r="M338">
        <v>6</v>
      </c>
      <c r="N338">
        <v>10</v>
      </c>
      <c r="P338">
        <v>101</v>
      </c>
    </row>
    <row r="339" spans="2:16" x14ac:dyDescent="0.2">
      <c r="E339">
        <v>70</v>
      </c>
      <c r="K339">
        <v>12</v>
      </c>
      <c r="L339">
        <v>45</v>
      </c>
      <c r="M339">
        <v>37</v>
      </c>
      <c r="O339">
        <v>50</v>
      </c>
      <c r="P339">
        <v>10</v>
      </c>
    </row>
    <row r="340" spans="2:16" x14ac:dyDescent="0.2">
      <c r="E340" s="548">
        <v>20</v>
      </c>
      <c r="K340">
        <v>114</v>
      </c>
      <c r="M340">
        <v>46</v>
      </c>
      <c r="O340">
        <v>75</v>
      </c>
    </row>
    <row r="341" spans="2:16" x14ac:dyDescent="0.2">
      <c r="K341">
        <v>11</v>
      </c>
    </row>
    <row r="342" spans="2:16" x14ac:dyDescent="0.2">
      <c r="D342" s="99">
        <f>SUM(D338:D340)</f>
        <v>0</v>
      </c>
      <c r="K342">
        <v>30</v>
      </c>
      <c r="L342">
        <v>46</v>
      </c>
      <c r="M342">
        <v>80</v>
      </c>
      <c r="O342" s="548">
        <v>210.4</v>
      </c>
      <c r="P342">
        <v>30</v>
      </c>
    </row>
    <row r="343" spans="2:16" x14ac:dyDescent="0.2">
      <c r="E343" s="8">
        <f>SUM(E338:E341)</f>
        <v>178</v>
      </c>
      <c r="K343">
        <v>4</v>
      </c>
      <c r="L343">
        <v>23</v>
      </c>
      <c r="M343">
        <v>1</v>
      </c>
      <c r="O343">
        <v>140</v>
      </c>
    </row>
    <row r="344" spans="2:16" x14ac:dyDescent="0.2">
      <c r="K344">
        <v>77</v>
      </c>
      <c r="O344">
        <v>17</v>
      </c>
      <c r="P344">
        <v>58</v>
      </c>
    </row>
    <row r="345" spans="2:16" x14ac:dyDescent="0.2">
      <c r="K345">
        <v>32</v>
      </c>
      <c r="O345">
        <v>37</v>
      </c>
      <c r="P345">
        <v>95</v>
      </c>
    </row>
    <row r="346" spans="2:16" x14ac:dyDescent="0.2">
      <c r="B346" s="169">
        <f>SUM(E340+L338+L346+O342)</f>
        <v>272.39999999999998</v>
      </c>
      <c r="L346" s="548">
        <v>42</v>
      </c>
      <c r="O346">
        <v>14</v>
      </c>
      <c r="P346">
        <v>28</v>
      </c>
    </row>
    <row r="347" spans="2:16" x14ac:dyDescent="0.2">
      <c r="B347" s="549" t="s">
        <v>463</v>
      </c>
      <c r="L347">
        <v>18</v>
      </c>
      <c r="P347">
        <v>15</v>
      </c>
    </row>
    <row r="348" spans="2:16" x14ac:dyDescent="0.2">
      <c r="K348" s="8">
        <f>SUM(K338:K346)</f>
        <v>312</v>
      </c>
      <c r="L348">
        <v>19</v>
      </c>
      <c r="M348" s="8">
        <f>SUM(M338:M346)</f>
        <v>170</v>
      </c>
      <c r="N348" s="8">
        <f>SUM(N338:N343)</f>
        <v>10</v>
      </c>
      <c r="O348" s="8">
        <f>SUM(O338:O347)</f>
        <v>543.4</v>
      </c>
      <c r="P348">
        <v>50</v>
      </c>
    </row>
    <row r="349" spans="2:16" x14ac:dyDescent="0.2">
      <c r="L349">
        <v>18</v>
      </c>
      <c r="P349">
        <v>20</v>
      </c>
    </row>
    <row r="350" spans="2:16" x14ac:dyDescent="0.2">
      <c r="C350" s="559"/>
      <c r="D350" s="559"/>
      <c r="E350" s="560"/>
      <c r="L350">
        <v>22</v>
      </c>
      <c r="P350">
        <v>44</v>
      </c>
    </row>
    <row r="351" spans="2:16" x14ac:dyDescent="0.2">
      <c r="C351" s="559"/>
      <c r="D351" s="559"/>
      <c r="E351" s="560"/>
      <c r="L351">
        <v>22</v>
      </c>
      <c r="P351">
        <v>39</v>
      </c>
    </row>
    <row r="352" spans="2:16" x14ac:dyDescent="0.2">
      <c r="B352" s="551">
        <f>SUM(D352-B346)</f>
        <v>2076</v>
      </c>
      <c r="C352" s="559"/>
      <c r="D352" s="561">
        <f>SUM(E343+K348+L363+M348+N348+O348+P359)</f>
        <v>2348.4</v>
      </c>
      <c r="E352" s="560"/>
      <c r="L352">
        <v>17</v>
      </c>
      <c r="P352">
        <v>78</v>
      </c>
    </row>
    <row r="353" spans="2:16" x14ac:dyDescent="0.2">
      <c r="B353" s="550" t="s">
        <v>464</v>
      </c>
      <c r="C353" s="559"/>
      <c r="D353" s="559"/>
      <c r="E353" s="560"/>
      <c r="L353">
        <v>34</v>
      </c>
      <c r="P353">
        <v>16</v>
      </c>
    </row>
    <row r="354" spans="2:16" x14ac:dyDescent="0.2">
      <c r="C354" s="559"/>
      <c r="D354" s="559"/>
      <c r="E354" s="560"/>
      <c r="L354">
        <v>6</v>
      </c>
      <c r="P354">
        <v>42</v>
      </c>
    </row>
    <row r="355" spans="2:16" x14ac:dyDescent="0.2">
      <c r="L355">
        <v>47</v>
      </c>
    </row>
    <row r="356" spans="2:16" x14ac:dyDescent="0.2">
      <c r="L356">
        <v>35</v>
      </c>
    </row>
    <row r="357" spans="2:16" x14ac:dyDescent="0.2">
      <c r="L357">
        <v>36</v>
      </c>
    </row>
    <row r="358" spans="2:16" x14ac:dyDescent="0.2">
      <c r="L358">
        <v>40</v>
      </c>
    </row>
    <row r="359" spans="2:16" x14ac:dyDescent="0.2">
      <c r="L359">
        <v>12</v>
      </c>
      <c r="P359" s="8">
        <f>SUM(P338:P357)</f>
        <v>626</v>
      </c>
    </row>
    <row r="360" spans="2:16" x14ac:dyDescent="0.2">
      <c r="L360">
        <v>9</v>
      </c>
    </row>
    <row r="361" spans="2:16" x14ac:dyDescent="0.2">
      <c r="L361">
        <v>18</v>
      </c>
    </row>
    <row r="363" spans="2:16" x14ac:dyDescent="0.2">
      <c r="L363" s="8">
        <f>SUM(L338:L362)</f>
        <v>509</v>
      </c>
    </row>
    <row r="372" spans="1:11" ht="18" x14ac:dyDescent="0.25">
      <c r="E372" s="112" t="s">
        <v>574</v>
      </c>
    </row>
    <row r="374" spans="1:11" x14ac:dyDescent="0.2">
      <c r="A374" s="613">
        <v>325</v>
      </c>
      <c r="B374" s="613">
        <v>219</v>
      </c>
      <c r="C374" s="614">
        <v>159</v>
      </c>
      <c r="D374" s="614">
        <v>133</v>
      </c>
      <c r="E374" s="613">
        <v>108</v>
      </c>
      <c r="F374" s="613"/>
      <c r="G374" s="613"/>
      <c r="H374" s="614"/>
      <c r="I374" s="614">
        <v>89</v>
      </c>
      <c r="J374" s="614">
        <v>76</v>
      </c>
      <c r="K374" s="613">
        <v>57</v>
      </c>
    </row>
    <row r="375" spans="1:11" x14ac:dyDescent="0.2">
      <c r="A375">
        <v>13</v>
      </c>
      <c r="B375">
        <v>163</v>
      </c>
      <c r="C375" s="99">
        <v>43</v>
      </c>
      <c r="D375" s="99">
        <v>131</v>
      </c>
      <c r="E375">
        <v>98</v>
      </c>
      <c r="I375" s="99">
        <v>91</v>
      </c>
      <c r="J375" s="99">
        <v>20</v>
      </c>
      <c r="K375">
        <v>51</v>
      </c>
    </row>
    <row r="376" spans="1:11" x14ac:dyDescent="0.2">
      <c r="A376">
        <v>103</v>
      </c>
      <c r="B376">
        <v>18</v>
      </c>
      <c r="C376" s="99">
        <v>90</v>
      </c>
      <c r="D376" s="99">
        <v>47</v>
      </c>
      <c r="E376">
        <v>68</v>
      </c>
      <c r="I376" s="99">
        <v>53</v>
      </c>
      <c r="K376">
        <v>11</v>
      </c>
    </row>
    <row r="377" spans="1:11" x14ac:dyDescent="0.2">
      <c r="A377">
        <v>24</v>
      </c>
      <c r="B377">
        <v>30</v>
      </c>
      <c r="C377" s="99">
        <v>75</v>
      </c>
      <c r="D377" s="99">
        <v>10</v>
      </c>
      <c r="E377">
        <v>90</v>
      </c>
      <c r="I377" s="99">
        <v>29</v>
      </c>
      <c r="K377">
        <v>80</v>
      </c>
    </row>
    <row r="378" spans="1:11" x14ac:dyDescent="0.2">
      <c r="A378">
        <v>51</v>
      </c>
      <c r="B378">
        <v>41</v>
      </c>
      <c r="C378" s="99">
        <v>38</v>
      </c>
      <c r="E378">
        <v>8</v>
      </c>
    </row>
    <row r="379" spans="1:11" x14ac:dyDescent="0.2">
      <c r="A379">
        <v>105</v>
      </c>
      <c r="B379">
        <v>30</v>
      </c>
      <c r="C379" s="99">
        <v>62</v>
      </c>
      <c r="E379">
        <v>108</v>
      </c>
    </row>
    <row r="380" spans="1:11" x14ac:dyDescent="0.2">
      <c r="A380">
        <v>42</v>
      </c>
      <c r="B380">
        <v>68</v>
      </c>
      <c r="C380" s="99">
        <v>70</v>
      </c>
      <c r="E380">
        <v>100</v>
      </c>
    </row>
    <row r="381" spans="1:11" x14ac:dyDescent="0.2">
      <c r="A381">
        <v>68</v>
      </c>
      <c r="C381" s="99">
        <v>58</v>
      </c>
      <c r="E381">
        <v>38</v>
      </c>
    </row>
    <row r="382" spans="1:11" x14ac:dyDescent="0.2">
      <c r="A382">
        <v>85</v>
      </c>
      <c r="C382" s="99">
        <v>89</v>
      </c>
      <c r="E382">
        <v>72</v>
      </c>
    </row>
    <row r="383" spans="1:11" x14ac:dyDescent="0.2">
      <c r="A383">
        <v>50.5</v>
      </c>
      <c r="C383" s="99">
        <v>30</v>
      </c>
      <c r="E383">
        <v>60</v>
      </c>
    </row>
    <row r="384" spans="1:11" x14ac:dyDescent="0.2">
      <c r="A384">
        <v>76</v>
      </c>
      <c r="C384" s="99">
        <v>70</v>
      </c>
    </row>
    <row r="385" spans="1:11" x14ac:dyDescent="0.2">
      <c r="A385">
        <v>40</v>
      </c>
    </row>
    <row r="386" spans="1:11" x14ac:dyDescent="0.2">
      <c r="A386">
        <v>50</v>
      </c>
    </row>
    <row r="387" spans="1:11" x14ac:dyDescent="0.2">
      <c r="A387">
        <v>2</v>
      </c>
    </row>
    <row r="388" spans="1:11" x14ac:dyDescent="0.2">
      <c r="A388">
        <v>65</v>
      </c>
    </row>
    <row r="389" spans="1:11" x14ac:dyDescent="0.2">
      <c r="A389">
        <v>50</v>
      </c>
    </row>
    <row r="390" spans="1:11" x14ac:dyDescent="0.2">
      <c r="A390">
        <v>60</v>
      </c>
    </row>
    <row r="391" spans="1:11" x14ac:dyDescent="0.2">
      <c r="A391">
        <v>143</v>
      </c>
    </row>
    <row r="393" spans="1:11" x14ac:dyDescent="0.2">
      <c r="A393" s="611">
        <f>SUM(A375:A391)</f>
        <v>1027.5</v>
      </c>
      <c r="B393" s="611">
        <f>SUM(B375:B391)</f>
        <v>350</v>
      </c>
      <c r="C393" s="612">
        <f>SUM(C375:C390)</f>
        <v>625</v>
      </c>
      <c r="D393" s="612">
        <f>SUM(D375:D391)</f>
        <v>188</v>
      </c>
      <c r="E393" s="611">
        <f>SUM(E375:E390)</f>
        <v>642</v>
      </c>
      <c r="F393" s="611"/>
      <c r="G393" s="611"/>
      <c r="H393" s="612"/>
      <c r="I393" s="612">
        <f>SUM(I375:I388)</f>
        <v>173</v>
      </c>
      <c r="J393" s="612">
        <f>SUM(J375:J389)</f>
        <v>20</v>
      </c>
      <c r="K393" s="611">
        <f>SUM(K375:K389)</f>
        <v>142</v>
      </c>
    </row>
    <row r="396" spans="1:11" x14ac:dyDescent="0.2">
      <c r="I396" s="587" t="s">
        <v>140</v>
      </c>
      <c r="J396" s="587">
        <f>SUM(A393:K393)</f>
        <v>3167.5</v>
      </c>
    </row>
  </sheetData>
  <autoFilter ref="B2:K37"/>
  <mergeCells count="205">
    <mergeCell ref="Q282:R282"/>
    <mergeCell ref="G283:H283"/>
    <mergeCell ref="D324:E324"/>
    <mergeCell ref="C266:C267"/>
    <mergeCell ref="C270:C271"/>
    <mergeCell ref="D270:D271"/>
    <mergeCell ref="B271:B272"/>
    <mergeCell ref="B280:B281"/>
    <mergeCell ref="Q280:R280"/>
    <mergeCell ref="C281:D281"/>
    <mergeCell ref="E281:F281"/>
    <mergeCell ref="Q281:R281"/>
    <mergeCell ref="C256:C259"/>
    <mergeCell ref="D257:D259"/>
    <mergeCell ref="C260:C262"/>
    <mergeCell ref="D261:D262"/>
    <mergeCell ref="C263:C265"/>
    <mergeCell ref="D264:D265"/>
    <mergeCell ref="K244:K245"/>
    <mergeCell ref="K246:K247"/>
    <mergeCell ref="K248:K249"/>
    <mergeCell ref="K250:K251"/>
    <mergeCell ref="C252:C254"/>
    <mergeCell ref="D252:D254"/>
    <mergeCell ref="H230:H231"/>
    <mergeCell ref="K230:K231"/>
    <mergeCell ref="B236:B237"/>
    <mergeCell ref="J236:J237"/>
    <mergeCell ref="K236:K237"/>
    <mergeCell ref="B238:B239"/>
    <mergeCell ref="C225:C227"/>
    <mergeCell ref="D225:D227"/>
    <mergeCell ref="K225:K229"/>
    <mergeCell ref="H226:H227"/>
    <mergeCell ref="J226:J227"/>
    <mergeCell ref="C228:C229"/>
    <mergeCell ref="E229:F229"/>
    <mergeCell ref="C194:C196"/>
    <mergeCell ref="D194:D196"/>
    <mergeCell ref="K197:K200"/>
    <mergeCell ref="H211:H212"/>
    <mergeCell ref="K211:K212"/>
    <mergeCell ref="C222:C224"/>
    <mergeCell ref="D222:D224"/>
    <mergeCell ref="K222:K224"/>
    <mergeCell ref="H223:H224"/>
    <mergeCell ref="B171:B172"/>
    <mergeCell ref="S185:S187"/>
    <mergeCell ref="T186:T187"/>
    <mergeCell ref="C189:C190"/>
    <mergeCell ref="C191:C193"/>
    <mergeCell ref="D191:D193"/>
    <mergeCell ref="C161:C163"/>
    <mergeCell ref="D161:D162"/>
    <mergeCell ref="B162:B163"/>
    <mergeCell ref="C164:C166"/>
    <mergeCell ref="D164:D165"/>
    <mergeCell ref="K164:K165"/>
    <mergeCell ref="B165:B166"/>
    <mergeCell ref="K131:K134"/>
    <mergeCell ref="C138:C141"/>
    <mergeCell ref="D138:D141"/>
    <mergeCell ref="K146:K147"/>
    <mergeCell ref="K154:K155"/>
    <mergeCell ref="C159:C160"/>
    <mergeCell ref="D159:D160"/>
    <mergeCell ref="C121:C122"/>
    <mergeCell ref="D121:D122"/>
    <mergeCell ref="C123:C125"/>
    <mergeCell ref="D123:D125"/>
    <mergeCell ref="C131:C134"/>
    <mergeCell ref="D131:D134"/>
    <mergeCell ref="J109:J110"/>
    <mergeCell ref="C116:C118"/>
    <mergeCell ref="D116:D117"/>
    <mergeCell ref="B117:B118"/>
    <mergeCell ref="C119:C120"/>
    <mergeCell ref="D119:D120"/>
    <mergeCell ref="C89:C91"/>
    <mergeCell ref="B90:B91"/>
    <mergeCell ref="C94:C95"/>
    <mergeCell ref="C96:C97"/>
    <mergeCell ref="D96:D97"/>
    <mergeCell ref="B98:B99"/>
    <mergeCell ref="C79:C82"/>
    <mergeCell ref="D79:D81"/>
    <mergeCell ref="B83:B84"/>
    <mergeCell ref="C83:C85"/>
    <mergeCell ref="C86:C88"/>
    <mergeCell ref="D86:D87"/>
    <mergeCell ref="B87:B88"/>
    <mergeCell ref="B71:B72"/>
    <mergeCell ref="C73:C74"/>
    <mergeCell ref="D73:D74"/>
    <mergeCell ref="C76:C78"/>
    <mergeCell ref="D76:D77"/>
    <mergeCell ref="B77:B78"/>
    <mergeCell ref="H65:H66"/>
    <mergeCell ref="K65:K66"/>
    <mergeCell ref="C67:C69"/>
    <mergeCell ref="D67:D68"/>
    <mergeCell ref="C70:C72"/>
    <mergeCell ref="D70:D71"/>
    <mergeCell ref="K70:K74"/>
    <mergeCell ref="C52:C53"/>
    <mergeCell ref="C54:C56"/>
    <mergeCell ref="D54:D56"/>
    <mergeCell ref="C59:C60"/>
    <mergeCell ref="C63:C64"/>
    <mergeCell ref="D63:D64"/>
    <mergeCell ref="H44:H45"/>
    <mergeCell ref="J44:J45"/>
    <mergeCell ref="K44:K45"/>
    <mergeCell ref="C47:C48"/>
    <mergeCell ref="C49:C50"/>
    <mergeCell ref="K49:K50"/>
    <mergeCell ref="C32:C34"/>
    <mergeCell ref="D32:D34"/>
    <mergeCell ref="H32:H34"/>
    <mergeCell ref="K32:K34"/>
    <mergeCell ref="A26:A27"/>
    <mergeCell ref="C26:C27"/>
    <mergeCell ref="D26:D27"/>
    <mergeCell ref="H26:H27"/>
    <mergeCell ref="K26:K27"/>
    <mergeCell ref="AA35:AF35"/>
    <mergeCell ref="C38:C39"/>
    <mergeCell ref="AA38:AF38"/>
    <mergeCell ref="A28:A29"/>
    <mergeCell ref="C28:C29"/>
    <mergeCell ref="D28:D29"/>
    <mergeCell ref="H28:H29"/>
    <mergeCell ref="K28:K29"/>
    <mergeCell ref="A30:A31"/>
    <mergeCell ref="C30:C31"/>
    <mergeCell ref="D30:D31"/>
    <mergeCell ref="H30:H31"/>
    <mergeCell ref="K30:K31"/>
    <mergeCell ref="A22:A23"/>
    <mergeCell ref="C22:C23"/>
    <mergeCell ref="D22:D23"/>
    <mergeCell ref="H22:H23"/>
    <mergeCell ref="K22:K23"/>
    <mergeCell ref="K17:K18"/>
    <mergeCell ref="W18:W19"/>
    <mergeCell ref="X18:X19"/>
    <mergeCell ref="A24:A25"/>
    <mergeCell ref="C24:C25"/>
    <mergeCell ref="D24:D25"/>
    <mergeCell ref="H24:H25"/>
    <mergeCell ref="K24:K25"/>
    <mergeCell ref="Y18:AE18"/>
    <mergeCell ref="AF18:AF19"/>
    <mergeCell ref="A19:A20"/>
    <mergeCell ref="C19:C20"/>
    <mergeCell ref="D19:D20"/>
    <mergeCell ref="H19:H20"/>
    <mergeCell ref="J19:J21"/>
    <mergeCell ref="A15:A16"/>
    <mergeCell ref="C15:C16"/>
    <mergeCell ref="D15:D16"/>
    <mergeCell ref="H15:H16"/>
    <mergeCell ref="A17:A18"/>
    <mergeCell ref="C17:C18"/>
    <mergeCell ref="D17:D18"/>
    <mergeCell ref="H17:H18"/>
    <mergeCell ref="K19:K20"/>
    <mergeCell ref="AG11:AG12"/>
    <mergeCell ref="X12:Y12"/>
    <mergeCell ref="A13:A14"/>
    <mergeCell ref="C13:C14"/>
    <mergeCell ref="D13:D14"/>
    <mergeCell ref="H13:H14"/>
    <mergeCell ref="J13:J14"/>
    <mergeCell ref="K13:K14"/>
    <mergeCell ref="AB9:AC9"/>
    <mergeCell ref="A11:A12"/>
    <mergeCell ref="C11:C12"/>
    <mergeCell ref="D11:D12"/>
    <mergeCell ref="H11:H12"/>
    <mergeCell ref="K11:K12"/>
    <mergeCell ref="A9:A10"/>
    <mergeCell ref="C9:C10"/>
    <mergeCell ref="D9:D10"/>
    <mergeCell ref="H9:H10"/>
    <mergeCell ref="X9:Y9"/>
    <mergeCell ref="Z9:AA9"/>
    <mergeCell ref="J7:J8"/>
    <mergeCell ref="K7:K8"/>
    <mergeCell ref="Z8:AA8"/>
    <mergeCell ref="A5:A6"/>
    <mergeCell ref="C5:C6"/>
    <mergeCell ref="D5:D6"/>
    <mergeCell ref="H5:H6"/>
    <mergeCell ref="K5:K6"/>
    <mergeCell ref="V5:W5"/>
    <mergeCell ref="A3:A4"/>
    <mergeCell ref="C3:C4"/>
    <mergeCell ref="D3:D4"/>
    <mergeCell ref="H3:H4"/>
    <mergeCell ref="J3:J4"/>
    <mergeCell ref="K3:K4"/>
    <mergeCell ref="X5:Y5"/>
    <mergeCell ref="Z5:AA5"/>
    <mergeCell ref="AB5:AC5"/>
  </mergeCells>
  <pageMargins left="0.78740157480314965" right="0.19685039370078741" top="0.19685039370078741" bottom="0.19685039370078741" header="0.51181102362204722" footer="0.51181102362204722"/>
  <pageSetup paperSize="9" scale="95" orientation="portrait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X81"/>
  <sheetViews>
    <sheetView tabSelected="1" view="pageBreakPreview" topLeftCell="AU55" zoomScale="70" zoomScaleNormal="25" zoomScaleSheetLayoutView="70" workbookViewId="0">
      <selection activeCell="O22" sqref="O22"/>
    </sheetView>
  </sheetViews>
  <sheetFormatPr defaultColWidth="6.7109375" defaultRowHeight="30" customHeight="1" x14ac:dyDescent="0.2"/>
  <cols>
    <col min="77" max="77" width="6.7109375" customWidth="1"/>
    <col min="78" max="78" width="6.140625" customWidth="1"/>
    <col min="79" max="79" width="5.28515625" customWidth="1"/>
    <col min="80" max="80" width="5.140625" customWidth="1"/>
    <col min="81" max="81" width="6.85546875" customWidth="1"/>
    <col min="82" max="82" width="6.7109375" customWidth="1"/>
    <col min="83" max="83" width="6.140625" customWidth="1"/>
    <col min="84" max="84" width="0.7109375" hidden="1" customWidth="1"/>
    <col min="85" max="85" width="6.7109375" customWidth="1"/>
    <col min="86" max="86" width="5.42578125" customWidth="1"/>
    <col min="87" max="87" width="4.5703125" customWidth="1"/>
    <col min="88" max="88" width="3.7109375" customWidth="1"/>
    <col min="97" max="97" width="3.140625" customWidth="1"/>
    <col min="98" max="98" width="4.28515625" customWidth="1"/>
    <col min="99" max="99" width="4.42578125" customWidth="1"/>
    <col min="100" max="100" width="4.140625" customWidth="1"/>
    <col min="101" max="101" width="12.140625" customWidth="1"/>
    <col min="102" max="102" width="11.85546875" customWidth="1"/>
  </cols>
  <sheetData>
    <row r="2" spans="1:97" ht="30" customHeight="1" x14ac:dyDescent="0.4">
      <c r="A2" s="124"/>
      <c r="B2" s="123" t="s">
        <v>128</v>
      </c>
      <c r="C2" s="124"/>
      <c r="D2" s="124"/>
      <c r="E2" s="124"/>
      <c r="F2" s="124"/>
      <c r="G2" s="124"/>
      <c r="H2" s="124"/>
      <c r="I2" s="124"/>
      <c r="J2" s="124"/>
      <c r="K2" s="124"/>
      <c r="L2" s="124"/>
      <c r="M2" s="124"/>
      <c r="N2" s="124"/>
      <c r="O2" s="124"/>
      <c r="P2" s="124"/>
      <c r="Q2" s="6"/>
      <c r="R2" s="6"/>
      <c r="S2" s="6"/>
      <c r="T2" s="124"/>
      <c r="U2" s="124"/>
      <c r="V2" s="124"/>
      <c r="W2" s="124"/>
      <c r="X2" s="124"/>
      <c r="Y2" s="124"/>
      <c r="Z2" s="124"/>
      <c r="AA2" s="124"/>
      <c r="AB2" s="6"/>
      <c r="AC2" s="6"/>
      <c r="AD2" s="6"/>
      <c r="AE2" s="6"/>
      <c r="CA2" s="6"/>
      <c r="CB2" s="6"/>
      <c r="CC2" s="6"/>
      <c r="CD2" s="120"/>
      <c r="CE2" s="120"/>
      <c r="CF2" s="120"/>
      <c r="CG2" s="120"/>
      <c r="CH2" s="120"/>
      <c r="CI2" s="120"/>
      <c r="CJ2" s="120"/>
      <c r="CK2" s="120"/>
      <c r="CL2" s="120"/>
      <c r="CM2" s="120"/>
      <c r="CN2" s="120"/>
      <c r="CO2" s="120"/>
      <c r="CP2" s="120"/>
      <c r="CQ2" s="122"/>
      <c r="CR2" s="120"/>
      <c r="CS2" s="120"/>
    </row>
    <row r="3" spans="1:97" ht="30" customHeight="1" x14ac:dyDescent="0.4">
      <c r="A3" s="124"/>
      <c r="B3" s="123" t="s">
        <v>132</v>
      </c>
      <c r="C3" s="124"/>
      <c r="D3" s="124"/>
      <c r="E3" s="124"/>
      <c r="F3" s="124"/>
      <c r="G3" s="124"/>
      <c r="H3" s="124"/>
      <c r="I3" s="124"/>
      <c r="J3" s="124"/>
      <c r="K3" s="124"/>
      <c r="L3" s="124"/>
      <c r="M3" s="124"/>
      <c r="N3" s="124"/>
      <c r="O3" s="124"/>
      <c r="P3" s="124"/>
      <c r="Q3" s="6"/>
      <c r="R3" s="6"/>
      <c r="S3" s="6"/>
      <c r="T3" s="124"/>
      <c r="U3" s="124"/>
      <c r="V3" s="124"/>
      <c r="W3" s="124"/>
      <c r="X3" s="124"/>
      <c r="Y3" s="124"/>
      <c r="Z3" s="124"/>
      <c r="AA3" s="124"/>
      <c r="AB3" s="6"/>
      <c r="AC3" s="6"/>
      <c r="AD3" s="6"/>
      <c r="AE3" s="6"/>
      <c r="CA3" s="6"/>
      <c r="CB3" s="6"/>
      <c r="CC3" s="6"/>
      <c r="CD3" s="6"/>
      <c r="CE3" s="120"/>
      <c r="CF3" s="120"/>
      <c r="CG3" s="120"/>
      <c r="CH3" s="120"/>
      <c r="CI3" s="120"/>
      <c r="CJ3" s="120"/>
      <c r="CK3" s="120"/>
      <c r="CL3" s="120"/>
      <c r="CM3" s="120"/>
      <c r="CN3" s="120"/>
      <c r="CO3" s="120"/>
      <c r="CP3" s="120"/>
      <c r="CQ3" s="122"/>
      <c r="CR3" s="120"/>
      <c r="CS3" s="120"/>
    </row>
    <row r="4" spans="1:97" ht="30" customHeight="1" x14ac:dyDescent="0.4">
      <c r="A4" s="124"/>
      <c r="B4" s="124" t="s">
        <v>131</v>
      </c>
      <c r="C4" s="124"/>
      <c r="D4" s="124"/>
      <c r="E4" s="124"/>
      <c r="F4" s="124"/>
      <c r="G4" s="124"/>
      <c r="H4" s="124"/>
      <c r="I4" s="124"/>
      <c r="J4" s="124"/>
      <c r="K4" s="124"/>
      <c r="L4" s="124"/>
      <c r="M4" s="124"/>
      <c r="N4" s="124"/>
      <c r="O4" s="124"/>
      <c r="P4" s="124"/>
      <c r="Q4" s="6"/>
      <c r="R4" s="6"/>
      <c r="S4" s="6"/>
      <c r="T4" s="124"/>
      <c r="U4" s="124"/>
      <c r="V4" s="124"/>
      <c r="W4" s="124"/>
      <c r="X4" s="124"/>
      <c r="Y4" s="124"/>
      <c r="Z4" s="124"/>
      <c r="AA4" s="124"/>
      <c r="AB4" s="6"/>
      <c r="AC4" s="6"/>
      <c r="AD4" s="6"/>
      <c r="AE4" s="6"/>
      <c r="CA4" s="6"/>
      <c r="CB4" s="6"/>
      <c r="CC4" s="6"/>
      <c r="CD4" s="120"/>
      <c r="CE4" s="120"/>
      <c r="CF4" s="120"/>
      <c r="CG4" s="114"/>
      <c r="CH4" s="114"/>
      <c r="CI4" s="114"/>
      <c r="CJ4" s="114"/>
      <c r="CK4" s="114"/>
      <c r="CL4" s="114"/>
      <c r="CM4" s="114"/>
      <c r="CN4" s="114"/>
      <c r="CO4" s="120"/>
      <c r="CP4" s="120"/>
      <c r="CQ4" s="122"/>
      <c r="CR4" s="120"/>
      <c r="CS4" s="120"/>
    </row>
    <row r="5" spans="1:97" ht="30" customHeight="1" x14ac:dyDescent="0.45">
      <c r="A5" s="124"/>
      <c r="B5" s="125" t="s">
        <v>588</v>
      </c>
      <c r="C5" s="124"/>
      <c r="D5" s="125"/>
      <c r="E5" s="125"/>
      <c r="F5" s="124"/>
      <c r="G5" s="124"/>
      <c r="H5" s="124"/>
      <c r="I5" s="124"/>
      <c r="J5" s="124"/>
      <c r="K5" s="124"/>
      <c r="L5" s="124"/>
      <c r="M5" s="124"/>
      <c r="N5" s="124"/>
      <c r="O5" s="124"/>
      <c r="P5" s="124"/>
      <c r="Q5" s="6"/>
      <c r="R5" s="6"/>
      <c r="S5" s="6"/>
      <c r="T5" s="124"/>
      <c r="U5" s="124"/>
      <c r="V5" s="124"/>
      <c r="W5" s="124"/>
      <c r="X5" s="124"/>
      <c r="Y5" s="124"/>
      <c r="Z5" s="124"/>
      <c r="AA5" s="124"/>
      <c r="AB5" s="6"/>
      <c r="AC5" s="6"/>
      <c r="AD5" s="6"/>
      <c r="AE5" s="6"/>
      <c r="CD5" s="120"/>
      <c r="CE5" s="120"/>
      <c r="CF5" s="1097"/>
      <c r="CG5" s="1098"/>
      <c r="CH5" s="1098"/>
      <c r="CI5" s="1098"/>
      <c r="CJ5" s="1098"/>
      <c r="CK5" s="1098"/>
      <c r="CL5" s="1098"/>
      <c r="CM5" s="1098"/>
      <c r="CN5" s="1098"/>
      <c r="CO5" s="1098"/>
      <c r="CP5" s="1098"/>
      <c r="CQ5" s="1098"/>
      <c r="CR5" s="1098"/>
      <c r="CS5" s="8"/>
    </row>
    <row r="6" spans="1:97" ht="30" customHeight="1" x14ac:dyDescent="0.4">
      <c r="L6" s="117"/>
      <c r="M6" s="117"/>
      <c r="N6" s="117"/>
      <c r="O6" s="121"/>
      <c r="P6" s="117"/>
      <c r="Q6" s="117"/>
      <c r="R6" s="117"/>
      <c r="S6" s="117"/>
      <c r="T6" s="117"/>
      <c r="U6" s="117"/>
      <c r="V6" s="117"/>
      <c r="W6" s="117"/>
      <c r="X6" s="117"/>
      <c r="Y6" s="117"/>
      <c r="Z6" s="117"/>
      <c r="AA6" s="117"/>
      <c r="CD6" s="8"/>
      <c r="CE6" s="8"/>
      <c r="CF6" s="8"/>
      <c r="CG6" s="8"/>
      <c r="CH6" s="8"/>
      <c r="CI6" s="8"/>
      <c r="CJ6" s="8"/>
      <c r="CK6" s="8"/>
      <c r="CL6" s="8"/>
      <c r="CM6" s="8"/>
      <c r="CN6" s="8"/>
      <c r="CO6" s="8"/>
      <c r="CP6" s="8"/>
      <c r="CQ6" s="8"/>
      <c r="CR6" s="8"/>
      <c r="CS6" s="8"/>
    </row>
    <row r="7" spans="1:97" ht="30" customHeight="1" x14ac:dyDescent="0.35">
      <c r="O7" s="117"/>
      <c r="P7" s="117"/>
      <c r="Q7" s="117"/>
      <c r="R7" s="117"/>
      <c r="S7" s="117"/>
      <c r="T7" s="117"/>
      <c r="U7" s="117"/>
      <c r="V7" s="117"/>
      <c r="W7" s="117"/>
      <c r="X7" s="117"/>
    </row>
    <row r="8" spans="1:97" ht="30" customHeight="1" x14ac:dyDescent="0.35">
      <c r="N8" s="115"/>
      <c r="O8" s="116"/>
      <c r="P8" s="117"/>
      <c r="Q8" s="116"/>
      <c r="R8" s="116"/>
      <c r="S8" s="117"/>
      <c r="T8" s="117"/>
      <c r="U8" s="117"/>
      <c r="V8" s="117"/>
      <c r="W8" s="117"/>
      <c r="X8" s="117"/>
    </row>
    <row r="9" spans="1:97" ht="30" customHeight="1" x14ac:dyDescent="0.35">
      <c r="N9" s="115"/>
      <c r="O9" s="116"/>
      <c r="P9" s="116"/>
      <c r="Q9" s="116"/>
      <c r="R9" s="116"/>
      <c r="S9" s="117"/>
      <c r="T9" s="117"/>
      <c r="U9" s="117"/>
      <c r="V9" s="117"/>
      <c r="W9" s="117"/>
      <c r="X9" s="117"/>
    </row>
    <row r="10" spans="1:97" ht="30" customHeight="1" x14ac:dyDescent="0.2">
      <c r="H10" s="174"/>
    </row>
    <row r="11" spans="1:97" ht="30" customHeight="1" x14ac:dyDescent="0.2">
      <c r="H11" s="172"/>
    </row>
    <row r="13" spans="1:97" ht="30" customHeight="1" x14ac:dyDescent="0.3">
      <c r="H13" s="5"/>
      <c r="O13" t="s">
        <v>89</v>
      </c>
    </row>
    <row r="14" spans="1:97" ht="30" customHeight="1" x14ac:dyDescent="0.3">
      <c r="H14" s="109"/>
    </row>
    <row r="15" spans="1:97" ht="30" customHeight="1" x14ac:dyDescent="0.3">
      <c r="F15" s="173"/>
      <c r="V15" s="108">
        <v>24</v>
      </c>
      <c r="AB15" s="10"/>
      <c r="AD15" s="1096">
        <v>126</v>
      </c>
      <c r="AE15" s="1096"/>
    </row>
    <row r="16" spans="1:97" ht="30" customHeight="1" x14ac:dyDescent="0.3">
      <c r="L16" s="10"/>
      <c r="U16" s="109">
        <v>7</v>
      </c>
      <c r="AA16" s="1"/>
      <c r="AB16" s="1"/>
    </row>
    <row r="17" spans="1:41" ht="30" customHeight="1" x14ac:dyDescent="0.3">
      <c r="H17" s="171"/>
      <c r="I17" s="1095">
        <v>12</v>
      </c>
      <c r="J17" s="156"/>
      <c r="Q17" s="866">
        <v>7</v>
      </c>
      <c r="R17" s="110">
        <v>20</v>
      </c>
      <c r="T17" s="110">
        <v>13</v>
      </c>
      <c r="X17" s="6"/>
      <c r="AA17" s="1"/>
      <c r="AB17" s="1"/>
      <c r="AC17" s="1"/>
    </row>
    <row r="18" spans="1:41" ht="30" customHeight="1" x14ac:dyDescent="0.3">
      <c r="I18" s="1095"/>
      <c r="AJ18" s="6"/>
    </row>
    <row r="20" spans="1:41" ht="30" customHeight="1" x14ac:dyDescent="0.3">
      <c r="AK20" s="5"/>
    </row>
    <row r="21" spans="1:41" ht="30" customHeight="1" x14ac:dyDescent="0.3">
      <c r="A21" s="6"/>
      <c r="B21" s="6"/>
      <c r="V21" s="109"/>
    </row>
    <row r="22" spans="1:41" ht="30" customHeight="1" x14ac:dyDescent="0.3">
      <c r="A22" s="6"/>
      <c r="B22" s="6"/>
    </row>
    <row r="23" spans="1:41" ht="30" customHeight="1" x14ac:dyDescent="0.3">
      <c r="A23" s="6"/>
      <c r="B23" s="6"/>
      <c r="C23" s="149"/>
    </row>
    <row r="24" spans="1:41" ht="30" customHeight="1" x14ac:dyDescent="0.3">
      <c r="A24" s="6"/>
      <c r="B24" s="6"/>
      <c r="AK24" s="109">
        <v>55</v>
      </c>
    </row>
    <row r="25" spans="1:41" ht="30" customHeight="1" x14ac:dyDescent="0.3">
      <c r="A25" s="6"/>
      <c r="B25" s="6"/>
      <c r="V25" s="111"/>
      <c r="AO25" t="s">
        <v>492</v>
      </c>
    </row>
    <row r="26" spans="1:41" ht="30" customHeight="1" x14ac:dyDescent="0.3">
      <c r="A26" s="6"/>
      <c r="B26" s="6"/>
      <c r="C26" s="6"/>
      <c r="D26" s="150"/>
      <c r="E26" s="150"/>
      <c r="AK26" s="1"/>
    </row>
    <row r="27" spans="1:41" ht="37.5" customHeight="1" x14ac:dyDescent="0.3">
      <c r="A27" s="6"/>
      <c r="B27" s="6"/>
      <c r="C27" s="150"/>
      <c r="D27" s="149"/>
      <c r="E27" s="150"/>
      <c r="F27" s="119">
        <v>1</v>
      </c>
      <c r="G27" s="5" t="s">
        <v>68</v>
      </c>
      <c r="H27" s="6"/>
      <c r="I27" s="6"/>
      <c r="J27" s="6"/>
      <c r="K27" s="6"/>
      <c r="AK27" s="10"/>
    </row>
    <row r="28" spans="1:41" ht="30" customHeight="1" x14ac:dyDescent="0.3">
      <c r="A28" s="6"/>
      <c r="B28" s="6"/>
      <c r="F28" s="119">
        <v>2</v>
      </c>
      <c r="G28" s="5" t="s">
        <v>69</v>
      </c>
      <c r="H28" s="6"/>
      <c r="I28" s="6"/>
      <c r="J28" s="6"/>
      <c r="K28" s="6"/>
      <c r="X28" s="109"/>
    </row>
    <row r="29" spans="1:41" ht="30" customHeight="1" x14ac:dyDescent="0.3">
      <c r="A29" s="6"/>
      <c r="B29" s="6"/>
      <c r="F29" s="119">
        <v>4</v>
      </c>
      <c r="G29" s="5" t="s">
        <v>436</v>
      </c>
      <c r="H29" s="6"/>
      <c r="I29" s="6"/>
      <c r="J29" s="6"/>
      <c r="K29" s="6"/>
      <c r="L29" s="149"/>
      <c r="AJ29" s="10"/>
    </row>
    <row r="30" spans="1:41" ht="30" customHeight="1" x14ac:dyDescent="0.3">
      <c r="F30" s="119">
        <v>5</v>
      </c>
      <c r="G30" s="5" t="s">
        <v>462</v>
      </c>
      <c r="H30" s="6"/>
      <c r="I30" s="6"/>
      <c r="J30" s="6"/>
      <c r="K30" s="6"/>
    </row>
    <row r="31" spans="1:41" ht="30" customHeight="1" x14ac:dyDescent="0.3">
      <c r="F31" s="119">
        <v>6</v>
      </c>
      <c r="G31" s="5" t="s">
        <v>70</v>
      </c>
      <c r="H31" s="6"/>
      <c r="I31" s="6"/>
      <c r="J31" s="6"/>
      <c r="K31" s="6"/>
    </row>
    <row r="32" spans="1:41" ht="30" customHeight="1" x14ac:dyDescent="0.3">
      <c r="F32" s="119">
        <v>7</v>
      </c>
      <c r="G32" s="5" t="s">
        <v>71</v>
      </c>
      <c r="H32" s="6"/>
      <c r="I32" s="6"/>
      <c r="J32" s="6"/>
      <c r="K32" s="6"/>
      <c r="L32" s="6"/>
      <c r="M32" s="150"/>
      <c r="N32" s="150"/>
      <c r="AJ32" s="10"/>
    </row>
    <row r="33" spans="23:86" ht="30" customHeight="1" x14ac:dyDescent="0.2">
      <c r="AK33" s="172" t="s">
        <v>493</v>
      </c>
    </row>
    <row r="35" spans="23:86" ht="30" customHeight="1" x14ac:dyDescent="0.3">
      <c r="AK35" s="6"/>
      <c r="AM35" s="6"/>
    </row>
    <row r="39" spans="23:86" ht="30" customHeight="1" x14ac:dyDescent="0.3">
      <c r="AJ39" s="5"/>
    </row>
    <row r="43" spans="23:86" ht="30" customHeight="1" x14ac:dyDescent="0.3">
      <c r="W43" s="10"/>
    </row>
    <row r="44" spans="23:86" ht="30" customHeight="1" x14ac:dyDescent="0.3">
      <c r="AN44" s="10">
        <v>70</v>
      </c>
      <c r="CH44" t="s">
        <v>535</v>
      </c>
    </row>
    <row r="46" spans="23:86" ht="30" customHeight="1" x14ac:dyDescent="0.2">
      <c r="AI46" s="867" t="s">
        <v>587</v>
      </c>
    </row>
    <row r="47" spans="23:86" ht="30" customHeight="1" x14ac:dyDescent="0.3">
      <c r="AK47" s="10"/>
    </row>
    <row r="48" spans="23:86" ht="30" customHeight="1" x14ac:dyDescent="0.3">
      <c r="CG48" s="7">
        <v>57</v>
      </c>
    </row>
    <row r="49" spans="15:93" ht="30" customHeight="1" x14ac:dyDescent="0.2">
      <c r="AS49" s="150"/>
      <c r="BV49" s="156">
        <v>6</v>
      </c>
    </row>
    <row r="50" spans="15:93" ht="30" customHeight="1" x14ac:dyDescent="0.3">
      <c r="AA50" s="10">
        <v>18</v>
      </c>
    </row>
    <row r="53" spans="15:93" ht="30" customHeight="1" x14ac:dyDescent="0.25">
      <c r="CO53" s="113">
        <v>6</v>
      </c>
    </row>
    <row r="54" spans="15:93" ht="30" customHeight="1" x14ac:dyDescent="0.2">
      <c r="AH54" s="152">
        <v>40</v>
      </c>
    </row>
    <row r="55" spans="15:93" ht="30" customHeight="1" x14ac:dyDescent="0.3">
      <c r="O55" s="5"/>
      <c r="AF55" s="152">
        <v>10</v>
      </c>
      <c r="AK55" s="152" t="s">
        <v>130</v>
      </c>
    </row>
    <row r="56" spans="15:93" ht="30" customHeight="1" x14ac:dyDescent="0.2">
      <c r="AJ56" s="99"/>
      <c r="AL56" s="153">
        <v>15</v>
      </c>
    </row>
    <row r="58" spans="15:93" ht="30" customHeight="1" x14ac:dyDescent="0.35">
      <c r="BH58" s="19"/>
    </row>
    <row r="60" spans="15:93" ht="30" customHeight="1" x14ac:dyDescent="0.3">
      <c r="O60" s="5"/>
    </row>
    <row r="63" spans="15:93" ht="30" customHeight="1" x14ac:dyDescent="0.35">
      <c r="BT63" s="19" t="s">
        <v>17</v>
      </c>
    </row>
    <row r="65" spans="13:102" ht="30" customHeight="1" x14ac:dyDescent="0.35">
      <c r="M65" s="10">
        <v>92</v>
      </c>
      <c r="AM65" s="113"/>
      <c r="AN65" s="113"/>
      <c r="AO65" s="113"/>
      <c r="AP65" s="113"/>
      <c r="AQ65" s="113"/>
      <c r="AR65" s="113"/>
      <c r="AS65" s="113"/>
      <c r="AT65" s="113"/>
      <c r="AU65" s="113"/>
      <c r="BT65" s="19"/>
      <c r="BU65" t="s">
        <v>18</v>
      </c>
      <c r="CI65" t="s">
        <v>24</v>
      </c>
    </row>
    <row r="66" spans="13:102" ht="30" customHeight="1" x14ac:dyDescent="0.25">
      <c r="AM66" s="1094"/>
      <c r="AN66" s="1093"/>
      <c r="AO66" s="1093"/>
      <c r="AP66" s="1093"/>
      <c r="AQ66" s="1093"/>
      <c r="AR66" s="1093"/>
      <c r="AS66" s="1093"/>
      <c r="AT66" s="1093"/>
      <c r="AU66" s="1093"/>
      <c r="AV66" s="1093"/>
      <c r="AW66" s="1093"/>
      <c r="BU66" t="s">
        <v>19</v>
      </c>
      <c r="CL66" t="s">
        <v>22</v>
      </c>
    </row>
    <row r="67" spans="13:102" ht="30" customHeight="1" x14ac:dyDescent="0.25">
      <c r="AM67" s="113"/>
      <c r="AN67" s="113"/>
      <c r="AO67" s="113"/>
      <c r="AP67" s="113"/>
      <c r="AQ67" s="113"/>
      <c r="AR67" s="113"/>
      <c r="AS67" s="113"/>
      <c r="AT67" s="113"/>
      <c r="AU67" s="113"/>
      <c r="BU67" t="s">
        <v>20</v>
      </c>
      <c r="CL67" t="s">
        <v>23</v>
      </c>
    </row>
    <row r="68" spans="13:102" ht="30" customHeight="1" x14ac:dyDescent="0.25">
      <c r="AM68" s="1094"/>
      <c r="AN68" s="1093"/>
      <c r="AO68" s="1093"/>
      <c r="AP68" s="1093"/>
      <c r="AQ68" s="1093"/>
      <c r="AR68" s="1093"/>
      <c r="AS68" s="1093"/>
      <c r="AT68" s="1093"/>
      <c r="AU68" s="1093"/>
      <c r="AV68" s="1093"/>
      <c r="AW68" s="1093"/>
      <c r="BU68" t="s">
        <v>21</v>
      </c>
      <c r="CL68" t="s">
        <v>25</v>
      </c>
    </row>
    <row r="69" spans="13:102" ht="30" customHeight="1" x14ac:dyDescent="0.2">
      <c r="BU69" t="s">
        <v>288</v>
      </c>
      <c r="CL69" t="s">
        <v>26</v>
      </c>
    </row>
    <row r="70" spans="13:102" ht="30" customHeight="1" x14ac:dyDescent="0.2">
      <c r="BU70" t="s">
        <v>289</v>
      </c>
    </row>
    <row r="71" spans="13:102" ht="30" customHeight="1" x14ac:dyDescent="0.3">
      <c r="M71" s="10">
        <v>15</v>
      </c>
      <c r="BU71" t="s">
        <v>27</v>
      </c>
      <c r="CL71" s="113" t="s">
        <v>429</v>
      </c>
    </row>
    <row r="72" spans="13:102" ht="30" customHeight="1" x14ac:dyDescent="0.3">
      <c r="M72" s="10"/>
      <c r="BU72" s="126" t="s">
        <v>376</v>
      </c>
      <c r="CL72" s="113"/>
    </row>
    <row r="73" spans="13:102" ht="21" customHeight="1" x14ac:dyDescent="0.3">
      <c r="M73" s="10"/>
      <c r="BX73" s="868"/>
      <c r="BY73" s="523"/>
      <c r="BZ73" s="868"/>
      <c r="CA73" s="868"/>
      <c r="CB73" s="868"/>
      <c r="CC73" s="868"/>
      <c r="CD73" s="868"/>
      <c r="CE73" s="868"/>
      <c r="CF73" s="868"/>
      <c r="CG73" s="868"/>
      <c r="CH73" s="868"/>
      <c r="CI73" s="868"/>
      <c r="CJ73" s="868"/>
      <c r="CK73" s="868"/>
      <c r="CL73" s="868"/>
      <c r="CM73" s="868"/>
      <c r="CN73" s="868"/>
      <c r="CO73" s="868"/>
      <c r="CP73" s="868"/>
      <c r="CQ73" s="868"/>
      <c r="CR73" s="868"/>
      <c r="CS73" s="868"/>
      <c r="CT73" s="868"/>
      <c r="CU73" s="868"/>
      <c r="CV73" s="868"/>
      <c r="CW73" s="868"/>
      <c r="CX73" s="868"/>
    </row>
    <row r="74" spans="13:102" ht="18.75" customHeight="1" x14ac:dyDescent="0.3">
      <c r="M74" s="10"/>
      <c r="BX74" s="868"/>
      <c r="BY74" s="868"/>
      <c r="BZ74" s="868"/>
      <c r="CA74" s="868"/>
      <c r="CB74" s="868"/>
      <c r="CC74" s="868"/>
      <c r="CD74" s="868"/>
      <c r="CE74" s="868"/>
      <c r="CF74" s="868"/>
      <c r="CG74" s="868"/>
      <c r="CH74" s="868"/>
      <c r="CI74" s="868"/>
      <c r="CJ74" s="868"/>
      <c r="CK74" s="868"/>
      <c r="CL74" s="868"/>
      <c r="CM74" s="868"/>
      <c r="CN74" s="868"/>
      <c r="CO74" s="868"/>
      <c r="CP74" s="868"/>
      <c r="CQ74" s="868"/>
      <c r="CR74" s="868"/>
      <c r="CS74" s="868"/>
      <c r="CT74" s="868"/>
      <c r="CU74" s="868"/>
      <c r="CV74" s="868"/>
      <c r="CW74" s="868"/>
      <c r="CX74" s="868"/>
    </row>
    <row r="75" spans="13:102" ht="16.5" customHeight="1" x14ac:dyDescent="0.3">
      <c r="M75" s="10"/>
      <c r="BX75" s="868"/>
      <c r="BY75" s="868"/>
      <c r="BZ75" s="868"/>
      <c r="CA75" s="868"/>
      <c r="CB75" s="868"/>
      <c r="CC75" s="868"/>
      <c r="CD75" s="868"/>
      <c r="CE75" s="868"/>
      <c r="CF75" s="868"/>
      <c r="CG75" s="868"/>
      <c r="CH75" s="868"/>
      <c r="CI75" s="868"/>
      <c r="CJ75" s="868"/>
      <c r="CK75" s="868"/>
      <c r="CL75" s="868"/>
      <c r="CM75" s="868"/>
      <c r="CN75" s="868"/>
      <c r="CO75" s="868"/>
      <c r="CP75" s="868"/>
      <c r="CQ75" s="868"/>
      <c r="CR75" s="868"/>
      <c r="CS75" s="868"/>
      <c r="CT75" s="868"/>
      <c r="CU75" s="868"/>
      <c r="CV75" s="868"/>
      <c r="CW75" s="868"/>
      <c r="CX75" s="868"/>
    </row>
    <row r="76" spans="13:102" ht="18.75" customHeight="1" x14ac:dyDescent="0.3">
      <c r="M76" s="10"/>
      <c r="BX76" s="868"/>
      <c r="BY76" s="868"/>
      <c r="BZ76" s="868"/>
      <c r="CA76" s="868"/>
      <c r="CB76" s="868"/>
      <c r="CC76" s="868"/>
      <c r="CD76" s="868"/>
      <c r="CE76" s="868"/>
      <c r="CF76" s="868"/>
      <c r="CG76" s="868"/>
      <c r="CH76" s="868"/>
      <c r="CI76" s="868"/>
      <c r="CJ76" s="868"/>
      <c r="CK76" s="868"/>
      <c r="CL76" s="868"/>
      <c r="CM76" s="868"/>
      <c r="CN76" s="868"/>
      <c r="CO76" s="868"/>
      <c r="CP76" s="868"/>
      <c r="CQ76" s="868"/>
      <c r="CR76" s="868"/>
      <c r="CS76" s="868"/>
      <c r="CT76" s="868"/>
      <c r="CU76" s="868"/>
      <c r="CV76" s="868"/>
      <c r="CW76" s="868"/>
      <c r="CX76" s="868"/>
    </row>
    <row r="77" spans="13:102" ht="17.25" customHeight="1" x14ac:dyDescent="0.3">
      <c r="M77" s="10"/>
      <c r="BX77" s="868"/>
      <c r="BY77" s="868"/>
      <c r="BZ77" s="868"/>
      <c r="CA77" s="868"/>
      <c r="CB77" s="868"/>
      <c r="CC77" s="868"/>
      <c r="CD77" s="868"/>
      <c r="CE77" s="868"/>
      <c r="CF77" s="868"/>
      <c r="CG77" s="868"/>
      <c r="CH77" s="868"/>
      <c r="CI77" s="868"/>
      <c r="CJ77" s="868"/>
      <c r="CK77" s="868"/>
      <c r="CL77" s="868"/>
      <c r="CM77" s="868"/>
      <c r="CN77" s="868"/>
      <c r="CO77" s="868"/>
      <c r="CP77" s="868"/>
      <c r="CQ77" s="868"/>
      <c r="CR77" s="868"/>
      <c r="CS77" s="868"/>
      <c r="CT77" s="868"/>
      <c r="CU77" s="868"/>
      <c r="CV77" s="868"/>
      <c r="CW77" s="868"/>
      <c r="CX77" s="868"/>
    </row>
    <row r="78" spans="13:102" ht="16.5" customHeight="1" x14ac:dyDescent="0.3">
      <c r="M78" s="10"/>
      <c r="BX78" s="868"/>
      <c r="BY78" s="868"/>
      <c r="BZ78" s="868"/>
      <c r="CA78" s="868"/>
      <c r="CB78" s="868"/>
      <c r="CC78" s="868"/>
      <c r="CD78" s="868"/>
      <c r="CE78" s="868"/>
      <c r="CF78" s="868"/>
      <c r="CG78" s="868"/>
      <c r="CH78" s="868"/>
      <c r="CI78" s="868"/>
      <c r="CJ78" s="868"/>
      <c r="CK78" s="868"/>
      <c r="CL78" s="868"/>
      <c r="CM78" s="868"/>
      <c r="CN78" s="868"/>
      <c r="CO78" s="868"/>
      <c r="CP78" s="868"/>
      <c r="CQ78" s="868"/>
      <c r="CR78" s="868"/>
      <c r="CS78" s="868"/>
      <c r="CT78" s="868"/>
      <c r="CU78" s="868"/>
      <c r="CV78" s="868"/>
      <c r="CW78" s="868"/>
      <c r="CX78" s="868"/>
    </row>
    <row r="79" spans="13:102" ht="16.5" customHeight="1" x14ac:dyDescent="0.2">
      <c r="BX79" s="868"/>
      <c r="BY79" s="868"/>
      <c r="BZ79" s="868"/>
      <c r="CA79" s="868"/>
      <c r="CB79" s="868"/>
      <c r="CC79" s="868"/>
      <c r="CD79" s="868"/>
      <c r="CE79" s="868"/>
      <c r="CF79" s="868"/>
      <c r="CG79" s="868"/>
      <c r="CH79" s="868"/>
      <c r="CI79" s="868"/>
      <c r="CJ79" s="868"/>
      <c r="CK79" s="868"/>
      <c r="CL79" s="868"/>
      <c r="CM79" s="868"/>
      <c r="CN79" s="868"/>
      <c r="CO79" s="868"/>
      <c r="CP79" s="868"/>
      <c r="CQ79" s="868"/>
      <c r="CR79" s="868"/>
      <c r="CS79" s="868"/>
      <c r="CT79" s="868"/>
      <c r="CU79" s="868"/>
      <c r="CV79" s="868"/>
      <c r="CW79" s="868"/>
      <c r="CX79" s="868"/>
    </row>
    <row r="80" spans="13:102" ht="19.5" customHeight="1" x14ac:dyDescent="0.2">
      <c r="BX80" s="868"/>
      <c r="BY80" s="868"/>
      <c r="BZ80" s="868"/>
      <c r="CA80" s="868"/>
      <c r="CB80" s="868"/>
      <c r="CC80" s="868"/>
      <c r="CD80" s="868"/>
      <c r="CE80" s="868"/>
      <c r="CF80" s="868"/>
      <c r="CG80" s="868"/>
      <c r="CH80" s="868"/>
      <c r="CI80" s="868"/>
      <c r="CJ80" s="868"/>
      <c r="CK80" s="868"/>
      <c r="CL80" s="868"/>
      <c r="CM80" s="868"/>
      <c r="CN80" s="868"/>
      <c r="CO80" s="868"/>
      <c r="CP80" s="868"/>
      <c r="CQ80" s="868"/>
      <c r="CR80" s="868"/>
      <c r="CS80" s="868"/>
      <c r="CT80" s="868"/>
      <c r="CU80" s="868"/>
      <c r="CV80" s="868"/>
      <c r="CW80" s="868"/>
      <c r="CX80" s="868"/>
    </row>
    <row r="81" spans="47:50" ht="30" customHeight="1" x14ac:dyDescent="0.2">
      <c r="AU81" s="150"/>
      <c r="AV81" s="150"/>
      <c r="AW81" s="150"/>
      <c r="AX81" s="150"/>
    </row>
  </sheetData>
  <mergeCells count="5">
    <mergeCell ref="I17:I18"/>
    <mergeCell ref="AD15:AE15"/>
    <mergeCell ref="CF5:CR5"/>
    <mergeCell ref="AM66:AW66"/>
    <mergeCell ref="AM68:AW68"/>
  </mergeCells>
  <phoneticPr fontId="2" type="noConversion"/>
  <pageMargins left="0.70866141732283472" right="0.70866141732283472" top="0.74803149606299213" bottom="0.74803149606299213" header="0.31496062992125984" footer="0.31496062992125984"/>
  <pageSetup paperSize="9" scale="70" fitToWidth="2" fitToHeight="2" orientation="landscape" r:id="rId1"/>
  <headerFooter alignWithMargins="0"/>
  <colBreaks count="1" manualBreakCount="1">
    <brk id="29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кот 6 сбыт 2024.04</vt:lpstr>
      <vt:lpstr>кот 2 сбыт 2024.04</vt:lpstr>
      <vt:lpstr>Схема №6</vt:lpstr>
    </vt:vector>
  </TitlesOfParts>
  <Company>MoBIL GROUP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Пользователь;Овсянкина С.С</dc:creator>
  <cp:lastModifiedBy>Овсянкина Светлана Сергеевна</cp:lastModifiedBy>
  <cp:lastPrinted>2025-06-05T08:03:49Z</cp:lastPrinted>
  <dcterms:created xsi:type="dcterms:W3CDTF">2014-08-29T09:48:37Z</dcterms:created>
  <dcterms:modified xsi:type="dcterms:W3CDTF">2025-06-05T11:32:23Z</dcterms:modified>
</cp:coreProperties>
</file>