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200" windowHeight="12435" tabRatio="684" activeTab="12"/>
  </bookViews>
  <sheets>
    <sheet name="Январь" sheetId="1" r:id="rId1"/>
    <sheet name="Февраль" sheetId="15" r:id="rId2"/>
    <sheet name="Март" sheetId="16" r:id="rId3"/>
    <sheet name="Апрель" sheetId="17" r:id="rId4"/>
    <sheet name="Май" sheetId="18" r:id="rId5"/>
    <sheet name="Июнь" sheetId="19" r:id="rId6"/>
    <sheet name="Июль" sheetId="20" r:id="rId7"/>
    <sheet name="Август" sheetId="21" r:id="rId8"/>
    <sheet name="Сентябрь" sheetId="22" r:id="rId9"/>
    <sheet name="Октябрь" sheetId="23" r:id="rId10"/>
    <sheet name="Ноябрь" sheetId="24" r:id="rId11"/>
    <sheet name="Декабрь" sheetId="25" r:id="rId12"/>
    <sheet name="ИТОГО" sheetId="3" r:id="rId13"/>
  </sheets>
  <calcPr calcId="124519"/>
</workbook>
</file>

<file path=xl/calcChain.xml><?xml version="1.0" encoding="utf-8"?>
<calcChain xmlns="http://schemas.openxmlformats.org/spreadsheetml/2006/main">
  <c r="AC11" i="25"/>
  <c r="AC12"/>
  <c r="Z12" s="1"/>
  <c r="AC13"/>
  <c r="AC14"/>
  <c r="AC15"/>
  <c r="Z15" s="1"/>
  <c r="AC16"/>
  <c r="Z16" s="1"/>
  <c r="AC17"/>
  <c r="AC18"/>
  <c r="AC19"/>
  <c r="Z19" s="1"/>
  <c r="AC20"/>
  <c r="AC21"/>
  <c r="AC22"/>
  <c r="AC23"/>
  <c r="AC24"/>
  <c r="Z24" s="1"/>
  <c r="AC25"/>
  <c r="AC26"/>
  <c r="AC27"/>
  <c r="Z27" s="1"/>
  <c r="AC28"/>
  <c r="Z28" s="1"/>
  <c r="AC29"/>
  <c r="AC30"/>
  <c r="AC31"/>
  <c r="AC32"/>
  <c r="Z32" s="1"/>
  <c r="AC33"/>
  <c r="AC34"/>
  <c r="AC35"/>
  <c r="Z35" s="1"/>
  <c r="AC36"/>
  <c r="AC37"/>
  <c r="AC38"/>
  <c r="AC39"/>
  <c r="Z39" s="1"/>
  <c r="AC40"/>
  <c r="Z40" s="1"/>
  <c r="AC41"/>
  <c r="AC42"/>
  <c r="AC43"/>
  <c r="Z43" s="1"/>
  <c r="AC44"/>
  <c r="AC48" s="1"/>
  <c r="AC22" i="3" s="1"/>
  <c r="AC45" i="25"/>
  <c r="AC46"/>
  <c r="AC47"/>
  <c r="Z47" s="1"/>
  <c r="AB11"/>
  <c r="AB12"/>
  <c r="AB48" s="1"/>
  <c r="AB22" i="3" s="1"/>
  <c r="AB13" i="25"/>
  <c r="Y13" s="1"/>
  <c r="AB14"/>
  <c r="Y14" s="1"/>
  <c r="AB15"/>
  <c r="AB16"/>
  <c r="Y16" s="1"/>
  <c r="AB17"/>
  <c r="Y17" s="1"/>
  <c r="AB18"/>
  <c r="Y18" s="1"/>
  <c r="AB19"/>
  <c r="AB20"/>
  <c r="Y20" s="1"/>
  <c r="AB21"/>
  <c r="Y21" s="1"/>
  <c r="AB22"/>
  <c r="Y22" s="1"/>
  <c r="AB23"/>
  <c r="AB24"/>
  <c r="Y24" s="1"/>
  <c r="AB25"/>
  <c r="Y25" s="1"/>
  <c r="AB26"/>
  <c r="Y26" s="1"/>
  <c r="AB27"/>
  <c r="AB28"/>
  <c r="Y28" s="1"/>
  <c r="AB29"/>
  <c r="Y29" s="1"/>
  <c r="AB30"/>
  <c r="Y30" s="1"/>
  <c r="AB31"/>
  <c r="AB32"/>
  <c r="Y32" s="1"/>
  <c r="AB33"/>
  <c r="Y33" s="1"/>
  <c r="AB34"/>
  <c r="Y34" s="1"/>
  <c r="AB35"/>
  <c r="AB36"/>
  <c r="Y36" s="1"/>
  <c r="AB37"/>
  <c r="Y37" s="1"/>
  <c r="AB38"/>
  <c r="Y38" s="1"/>
  <c r="AB39"/>
  <c r="AB40"/>
  <c r="Y40" s="1"/>
  <c r="AB41"/>
  <c r="Y41" s="1"/>
  <c r="AB42"/>
  <c r="Y42" s="1"/>
  <c r="AB43"/>
  <c r="AB44"/>
  <c r="Y44" s="1"/>
  <c r="AB45"/>
  <c r="AB46"/>
  <c r="Y46" s="1"/>
  <c r="AB47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6"/>
  <c r="BZ47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D46"/>
  <c r="AD47"/>
  <c r="AA11"/>
  <c r="AA15"/>
  <c r="AA19"/>
  <c r="AA23"/>
  <c r="AA27"/>
  <c r="AA31"/>
  <c r="AA35"/>
  <c r="AA39"/>
  <c r="AA43"/>
  <c r="AA47"/>
  <c r="Y11"/>
  <c r="Y15"/>
  <c r="Y19"/>
  <c r="Y23"/>
  <c r="Y27"/>
  <c r="Y31"/>
  <c r="Y35"/>
  <c r="Y39"/>
  <c r="Y43"/>
  <c r="Y47"/>
  <c r="B15"/>
  <c r="W48"/>
  <c r="CG44"/>
  <c r="BY44"/>
  <c r="BX44"/>
  <c r="BW44"/>
  <c r="BT44"/>
  <c r="BQ44"/>
  <c r="BN44"/>
  <c r="BK44"/>
  <c r="AG44" s="1"/>
  <c r="AG48" s="1"/>
  <c r="AG22" i="3" s="1"/>
  <c r="BH44" i="25"/>
  <c r="AD44" s="1"/>
  <c r="BH45"/>
  <c r="BE44"/>
  <c r="BB44"/>
  <c r="AY44"/>
  <c r="AV44"/>
  <c r="AV48" s="1"/>
  <c r="AV22" i="3" s="1"/>
  <c r="AV26" s="1"/>
  <c r="AS44" i="25"/>
  <c r="AP44"/>
  <c r="AM44"/>
  <c r="AJ44"/>
  <c r="AF44"/>
  <c r="AE43"/>
  <c r="R44"/>
  <c r="B44"/>
  <c r="CJ44"/>
  <c r="CJ48" s="1"/>
  <c r="CJ22" i="3" s="1"/>
  <c r="CI44" i="25"/>
  <c r="C11"/>
  <c r="C12"/>
  <c r="B12"/>
  <c r="C13"/>
  <c r="C14"/>
  <c r="C15"/>
  <c r="C16"/>
  <c r="B16"/>
  <c r="C17"/>
  <c r="B17"/>
  <c r="C18"/>
  <c r="C19"/>
  <c r="C20"/>
  <c r="B20"/>
  <c r="C21"/>
  <c r="C22"/>
  <c r="C23"/>
  <c r="C24"/>
  <c r="B24"/>
  <c r="C25"/>
  <c r="B25"/>
  <c r="C26"/>
  <c r="C27"/>
  <c r="C28"/>
  <c r="B28"/>
  <c r="C29"/>
  <c r="B29"/>
  <c r="C30"/>
  <c r="C31"/>
  <c r="C32"/>
  <c r="C33"/>
  <c r="B33"/>
  <c r="C34"/>
  <c r="C35"/>
  <c r="C36"/>
  <c r="B36"/>
  <c r="C37"/>
  <c r="C38"/>
  <c r="C39"/>
  <c r="C40"/>
  <c r="B40"/>
  <c r="C41"/>
  <c r="C42"/>
  <c r="C43"/>
  <c r="C44"/>
  <c r="C48"/>
  <c r="C22" i="3" s="1"/>
  <c r="C45" i="25"/>
  <c r="C46"/>
  <c r="C47"/>
  <c r="C24" i="24"/>
  <c r="C25"/>
  <c r="B24"/>
  <c r="C28" i="23"/>
  <c r="C29"/>
  <c r="CT48" i="25"/>
  <c r="CS48"/>
  <c r="CI48"/>
  <c r="CI22" i="3" s="1"/>
  <c r="CF48" i="25"/>
  <c r="CF22" i="3" s="1"/>
  <c r="CE48" i="25"/>
  <c r="CA48"/>
  <c r="BH48"/>
  <c r="BH22" i="3" s="1"/>
  <c r="BG48" i="25"/>
  <c r="BF48"/>
  <c r="AF48"/>
  <c r="AF22" i="3" s="1"/>
  <c r="AE48" i="25"/>
  <c r="AE22" i="3"/>
  <c r="L48" i="25"/>
  <c r="L22" i="3" s="1"/>
  <c r="R16" i="25"/>
  <c r="R17"/>
  <c r="R18"/>
  <c r="R19"/>
  <c r="R20"/>
  <c r="R21"/>
  <c r="R22"/>
  <c r="R23"/>
  <c r="R24"/>
  <c r="R25"/>
  <c r="R26"/>
  <c r="R27"/>
  <c r="R28"/>
  <c r="R29"/>
  <c r="R30"/>
  <c r="B30"/>
  <c r="R31"/>
  <c r="B31"/>
  <c r="R32"/>
  <c r="B32"/>
  <c r="R33"/>
  <c r="R34"/>
  <c r="B34"/>
  <c r="R35"/>
  <c r="R36"/>
  <c r="R37"/>
  <c r="B37"/>
  <c r="R38"/>
  <c r="R39"/>
  <c r="B39"/>
  <c r="R40"/>
  <c r="B38"/>
  <c r="B35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BY40"/>
  <c r="BY39"/>
  <c r="BY38"/>
  <c r="Z38"/>
  <c r="BY37"/>
  <c r="BY36"/>
  <c r="BY35"/>
  <c r="BY34"/>
  <c r="BY33"/>
  <c r="BY32"/>
  <c r="BY31"/>
  <c r="BY30"/>
  <c r="BY29"/>
  <c r="BY28"/>
  <c r="BY27"/>
  <c r="BY26"/>
  <c r="BY25"/>
  <c r="BY24"/>
  <c r="BY23"/>
  <c r="Z23"/>
  <c r="BY22"/>
  <c r="BY21"/>
  <c r="BY20"/>
  <c r="BY19"/>
  <c r="BY18"/>
  <c r="BY17"/>
  <c r="BY16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AY40"/>
  <c r="AY39"/>
  <c r="AY38"/>
  <c r="AY37"/>
  <c r="AY36"/>
  <c r="AY35"/>
  <c r="AY34"/>
  <c r="AG34"/>
  <c r="AY33"/>
  <c r="AY32"/>
  <c r="AY31"/>
  <c r="AY30"/>
  <c r="AY29"/>
  <c r="AY28"/>
  <c r="AY27"/>
  <c r="AY26"/>
  <c r="AY25"/>
  <c r="AY24"/>
  <c r="AY23"/>
  <c r="AY22"/>
  <c r="AY21"/>
  <c r="AG21"/>
  <c r="AY20"/>
  <c r="AY19"/>
  <c r="AY18"/>
  <c r="AY17"/>
  <c r="AY16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M40"/>
  <c r="AG40"/>
  <c r="AM39"/>
  <c r="AG39"/>
  <c r="AM38"/>
  <c r="AM37"/>
  <c r="AM36"/>
  <c r="AG36"/>
  <c r="AM35"/>
  <c r="AM34"/>
  <c r="AM33"/>
  <c r="AM32"/>
  <c r="AG32"/>
  <c r="AM31"/>
  <c r="AG31"/>
  <c r="AM30"/>
  <c r="AG30"/>
  <c r="AM29"/>
  <c r="AM28"/>
  <c r="AG28"/>
  <c r="AM27"/>
  <c r="AG27"/>
  <c r="AM26"/>
  <c r="AG26"/>
  <c r="AM25"/>
  <c r="AG25"/>
  <c r="AM24"/>
  <c r="AG24"/>
  <c r="AM23"/>
  <c r="AG23"/>
  <c r="AM22"/>
  <c r="AM21"/>
  <c r="AM20"/>
  <c r="AG20"/>
  <c r="AM19"/>
  <c r="AG19"/>
  <c r="AM18"/>
  <c r="AG18"/>
  <c r="AM17"/>
  <c r="AM16"/>
  <c r="AG16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G37"/>
  <c r="AG29"/>
  <c r="AG17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Z37"/>
  <c r="Z36"/>
  <c r="Z34"/>
  <c r="Z33"/>
  <c r="Z31"/>
  <c r="Z29"/>
  <c r="Z20"/>
  <c r="B21"/>
  <c r="B23"/>
  <c r="B27"/>
  <c r="CJ43"/>
  <c r="CI43"/>
  <c r="CG43"/>
  <c r="BY43"/>
  <c r="BX43"/>
  <c r="BW43"/>
  <c r="BT43"/>
  <c r="BQ43"/>
  <c r="BN43"/>
  <c r="BK43"/>
  <c r="BH43"/>
  <c r="BE43"/>
  <c r="BB43"/>
  <c r="AY43"/>
  <c r="AV43"/>
  <c r="AS43"/>
  <c r="AP43"/>
  <c r="AM43"/>
  <c r="AG43"/>
  <c r="AJ43"/>
  <c r="AF43"/>
  <c r="AE44"/>
  <c r="R43"/>
  <c r="CJ42"/>
  <c r="CI42"/>
  <c r="CG42"/>
  <c r="BY42"/>
  <c r="BX42"/>
  <c r="BW42"/>
  <c r="BT42"/>
  <c r="BQ42"/>
  <c r="BN42"/>
  <c r="BK42"/>
  <c r="BH42"/>
  <c r="BE42"/>
  <c r="BB42"/>
  <c r="AY42"/>
  <c r="AV42"/>
  <c r="AS42"/>
  <c r="AP42"/>
  <c r="AM42"/>
  <c r="AG42"/>
  <c r="AJ42"/>
  <c r="AF42"/>
  <c r="AE42"/>
  <c r="Z42"/>
  <c r="R42"/>
  <c r="B42"/>
  <c r="CJ41"/>
  <c r="CI41"/>
  <c r="CG41"/>
  <c r="BY41"/>
  <c r="BX41"/>
  <c r="BW41"/>
  <c r="BT41"/>
  <c r="BQ41"/>
  <c r="BN41"/>
  <c r="BK41"/>
  <c r="BH41"/>
  <c r="BE41"/>
  <c r="BB41"/>
  <c r="AY41"/>
  <c r="AV41"/>
  <c r="AS41"/>
  <c r="AP41"/>
  <c r="AM41"/>
  <c r="AG41"/>
  <c r="AJ41"/>
  <c r="AF41"/>
  <c r="AE41"/>
  <c r="R41"/>
  <c r="B41"/>
  <c r="CJ15"/>
  <c r="CI15"/>
  <c r="CG15"/>
  <c r="BY15"/>
  <c r="BX15"/>
  <c r="BW15"/>
  <c r="BT15"/>
  <c r="BQ15"/>
  <c r="BN15"/>
  <c r="BK15"/>
  <c r="BH15"/>
  <c r="BE15"/>
  <c r="BB15"/>
  <c r="AY15"/>
  <c r="AV15"/>
  <c r="AS15"/>
  <c r="AP15"/>
  <c r="AM15"/>
  <c r="AG15"/>
  <c r="AJ15"/>
  <c r="AF15"/>
  <c r="AE15"/>
  <c r="R15"/>
  <c r="CJ20" i="24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G20"/>
  <c r="AJ20"/>
  <c r="AF20"/>
  <c r="AE20"/>
  <c r="AD20"/>
  <c r="AC20"/>
  <c r="AB20"/>
  <c r="Y20"/>
  <c r="Z20"/>
  <c r="R20"/>
  <c r="C20"/>
  <c r="B20"/>
  <c r="CJ19"/>
  <c r="CI19"/>
  <c r="CG19"/>
  <c r="BZ19"/>
  <c r="BY19"/>
  <c r="BX19"/>
  <c r="BW19"/>
  <c r="BT19"/>
  <c r="BQ19"/>
  <c r="BN19"/>
  <c r="BK19"/>
  <c r="BH19"/>
  <c r="AD19"/>
  <c r="BE19"/>
  <c r="BB19"/>
  <c r="AY19"/>
  <c r="AV19"/>
  <c r="AS19"/>
  <c r="AP19"/>
  <c r="AM19"/>
  <c r="AG19"/>
  <c r="AJ19"/>
  <c r="AF19"/>
  <c r="AE19"/>
  <c r="AC19"/>
  <c r="AB19"/>
  <c r="Y19"/>
  <c r="Z19"/>
  <c r="R19"/>
  <c r="C19"/>
  <c r="B19"/>
  <c r="CJ18"/>
  <c r="CJ26"/>
  <c r="CJ21" i="3"/>
  <c r="CI18" i="24"/>
  <c r="CG18"/>
  <c r="BZ18"/>
  <c r="AA18"/>
  <c r="BY18"/>
  <c r="Z18"/>
  <c r="BX18"/>
  <c r="Y18"/>
  <c r="BW18"/>
  <c r="BT18"/>
  <c r="BQ18"/>
  <c r="BN18"/>
  <c r="BK18"/>
  <c r="BH18"/>
  <c r="BE18"/>
  <c r="BB18"/>
  <c r="AY18"/>
  <c r="AV18"/>
  <c r="AS18"/>
  <c r="AP18"/>
  <c r="AM18"/>
  <c r="AG18"/>
  <c r="AJ18"/>
  <c r="AF18"/>
  <c r="AE18"/>
  <c r="AD18"/>
  <c r="AC18"/>
  <c r="AB18"/>
  <c r="R18"/>
  <c r="B18"/>
  <c r="C18"/>
  <c r="CJ17"/>
  <c r="CI17"/>
  <c r="CG17"/>
  <c r="BZ17"/>
  <c r="AA17"/>
  <c r="BY17"/>
  <c r="BX17"/>
  <c r="BW17"/>
  <c r="BT17"/>
  <c r="BQ17"/>
  <c r="BN17"/>
  <c r="BK17"/>
  <c r="BH17"/>
  <c r="BE17"/>
  <c r="BB17"/>
  <c r="AY17"/>
  <c r="AV17"/>
  <c r="AS17"/>
  <c r="AP17"/>
  <c r="AM17"/>
  <c r="AG17"/>
  <c r="AJ17"/>
  <c r="AF17"/>
  <c r="AE17"/>
  <c r="AD17"/>
  <c r="AC17"/>
  <c r="AB17"/>
  <c r="Y17"/>
  <c r="Z17"/>
  <c r="R17"/>
  <c r="C17"/>
  <c r="B17"/>
  <c r="CJ16"/>
  <c r="CI16"/>
  <c r="CG16"/>
  <c r="BZ16"/>
  <c r="AA16"/>
  <c r="BY16"/>
  <c r="Z16"/>
  <c r="BX16"/>
  <c r="Y16"/>
  <c r="BW16"/>
  <c r="BT16"/>
  <c r="BQ16"/>
  <c r="BN16"/>
  <c r="BK16"/>
  <c r="BH16"/>
  <c r="BE16"/>
  <c r="BB16"/>
  <c r="AY16"/>
  <c r="AV16"/>
  <c r="AS16"/>
  <c r="AP16"/>
  <c r="AM16"/>
  <c r="AG16"/>
  <c r="AJ16"/>
  <c r="AF16"/>
  <c r="AE16"/>
  <c r="AD16"/>
  <c r="AC16"/>
  <c r="AB16"/>
  <c r="R16"/>
  <c r="B16"/>
  <c r="C16"/>
  <c r="CJ15"/>
  <c r="CI15"/>
  <c r="CG15"/>
  <c r="BZ15"/>
  <c r="AA15"/>
  <c r="BY15"/>
  <c r="Z15"/>
  <c r="BX15"/>
  <c r="Y15"/>
  <c r="BW15"/>
  <c r="BT15"/>
  <c r="BQ15"/>
  <c r="BN15"/>
  <c r="BK15"/>
  <c r="BH15"/>
  <c r="BE15"/>
  <c r="BB15"/>
  <c r="AY15"/>
  <c r="AV15"/>
  <c r="AS15"/>
  <c r="AP15"/>
  <c r="AM15"/>
  <c r="AG15"/>
  <c r="AJ15"/>
  <c r="AF15"/>
  <c r="AE15"/>
  <c r="AD15"/>
  <c r="AC15"/>
  <c r="AB15"/>
  <c r="R15"/>
  <c r="B15"/>
  <c r="C15"/>
  <c r="CJ14"/>
  <c r="CI14"/>
  <c r="CG14"/>
  <c r="BZ14"/>
  <c r="AA14"/>
  <c r="BY14"/>
  <c r="BX14"/>
  <c r="Y14"/>
  <c r="BW14"/>
  <c r="BT14"/>
  <c r="BQ14"/>
  <c r="BN14"/>
  <c r="BK14"/>
  <c r="BH14"/>
  <c r="BE14"/>
  <c r="BB14"/>
  <c r="AY14"/>
  <c r="AV14"/>
  <c r="AS14"/>
  <c r="AP14"/>
  <c r="AM14"/>
  <c r="AG14"/>
  <c r="AJ14"/>
  <c r="AF14"/>
  <c r="AE14"/>
  <c r="AD14"/>
  <c r="AC14"/>
  <c r="AB14"/>
  <c r="Z14"/>
  <c r="R14"/>
  <c r="C14"/>
  <c r="CJ13"/>
  <c r="CI13"/>
  <c r="CG13"/>
  <c r="BZ13"/>
  <c r="AA13"/>
  <c r="BY13"/>
  <c r="BX13"/>
  <c r="Y13"/>
  <c r="BW13"/>
  <c r="BW26"/>
  <c r="BW21" i="3"/>
  <c r="BT13" i="24"/>
  <c r="BQ13"/>
  <c r="BN13"/>
  <c r="BN26"/>
  <c r="BN21" i="3"/>
  <c r="BK13" i="24"/>
  <c r="BH13"/>
  <c r="BE13"/>
  <c r="BB13"/>
  <c r="AY13"/>
  <c r="AY26"/>
  <c r="AY21" i="3"/>
  <c r="AV13" i="24"/>
  <c r="AS13"/>
  <c r="AP13"/>
  <c r="AM13"/>
  <c r="AG13"/>
  <c r="AJ13"/>
  <c r="AF13"/>
  <c r="AE13"/>
  <c r="AD13"/>
  <c r="AC13"/>
  <c r="AB13"/>
  <c r="Z13"/>
  <c r="R13"/>
  <c r="C13"/>
  <c r="B13"/>
  <c r="CJ19" i="22"/>
  <c r="CI19"/>
  <c r="CI23"/>
  <c r="CI19" i="3"/>
  <c r="CG19" i="22"/>
  <c r="BZ19"/>
  <c r="BY19"/>
  <c r="BX19"/>
  <c r="Y19"/>
  <c r="BW19"/>
  <c r="BT19"/>
  <c r="BQ19"/>
  <c r="BN19"/>
  <c r="BK19"/>
  <c r="BH19"/>
  <c r="BE19"/>
  <c r="BB19"/>
  <c r="AY19"/>
  <c r="AV19"/>
  <c r="AS19"/>
  <c r="AP19"/>
  <c r="AM19"/>
  <c r="AG19"/>
  <c r="AJ19"/>
  <c r="AD19"/>
  <c r="AF19"/>
  <c r="AE19"/>
  <c r="AC19"/>
  <c r="Z19"/>
  <c r="AB19"/>
  <c r="R19"/>
  <c r="C19"/>
  <c r="B19"/>
  <c r="CJ18"/>
  <c r="CI18"/>
  <c r="CG18"/>
  <c r="BZ18"/>
  <c r="BY18"/>
  <c r="BX18"/>
  <c r="BW18"/>
  <c r="BT18"/>
  <c r="BQ18"/>
  <c r="BN18"/>
  <c r="BK18"/>
  <c r="BH18"/>
  <c r="BE18"/>
  <c r="BB18"/>
  <c r="AY18"/>
  <c r="AV18"/>
  <c r="AS18"/>
  <c r="AP18"/>
  <c r="AM18"/>
  <c r="AG18"/>
  <c r="AJ18"/>
  <c r="AF18"/>
  <c r="AE18"/>
  <c r="AD18"/>
  <c r="AC18"/>
  <c r="AC23"/>
  <c r="AC19" i="3"/>
  <c r="AB18" i="22"/>
  <c r="AB23"/>
  <c r="AB19" i="3"/>
  <c r="R18" i="22"/>
  <c r="C18"/>
  <c r="CJ17"/>
  <c r="CI17"/>
  <c r="CG17"/>
  <c r="BZ17"/>
  <c r="BY17"/>
  <c r="BX17"/>
  <c r="BW17"/>
  <c r="BT17"/>
  <c r="BQ17"/>
  <c r="BN17"/>
  <c r="BK17"/>
  <c r="BH17"/>
  <c r="AD17"/>
  <c r="BE17"/>
  <c r="BB17"/>
  <c r="AY17"/>
  <c r="AV17"/>
  <c r="AS17"/>
  <c r="AP17"/>
  <c r="AM17"/>
  <c r="AG17"/>
  <c r="AJ17"/>
  <c r="AF17"/>
  <c r="AE17"/>
  <c r="AC17"/>
  <c r="Z17"/>
  <c r="AB17"/>
  <c r="R17"/>
  <c r="C17"/>
  <c r="CJ16"/>
  <c r="CI16"/>
  <c r="CG16"/>
  <c r="BZ16"/>
  <c r="BY16"/>
  <c r="BX16"/>
  <c r="BW16"/>
  <c r="BT16"/>
  <c r="BQ16"/>
  <c r="BN16"/>
  <c r="BK16"/>
  <c r="BH16"/>
  <c r="AD16"/>
  <c r="BE16"/>
  <c r="BB16"/>
  <c r="AY16"/>
  <c r="AV16"/>
  <c r="AS16"/>
  <c r="AP16"/>
  <c r="AM16"/>
  <c r="AG16"/>
  <c r="AJ16"/>
  <c r="AF16"/>
  <c r="AE16"/>
  <c r="AC16"/>
  <c r="Z16"/>
  <c r="AB16"/>
  <c r="Y16"/>
  <c r="R16"/>
  <c r="C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G15"/>
  <c r="AJ15"/>
  <c r="AF15"/>
  <c r="AE15"/>
  <c r="AC15"/>
  <c r="Z15"/>
  <c r="AB15"/>
  <c r="Y15"/>
  <c r="R15"/>
  <c r="C15"/>
  <c r="B15"/>
  <c r="CJ14"/>
  <c r="CI14"/>
  <c r="CG14"/>
  <c r="BZ14"/>
  <c r="BY14"/>
  <c r="Z14"/>
  <c r="BX14"/>
  <c r="BW14"/>
  <c r="BT14"/>
  <c r="BQ14"/>
  <c r="BN14"/>
  <c r="BK14"/>
  <c r="BH14"/>
  <c r="BE14"/>
  <c r="BB14"/>
  <c r="AY14"/>
  <c r="AV14"/>
  <c r="AS14"/>
  <c r="AP14"/>
  <c r="AM14"/>
  <c r="AG14"/>
  <c r="AJ14"/>
  <c r="AF14"/>
  <c r="AE14"/>
  <c r="AD14"/>
  <c r="AC14"/>
  <c r="AB14"/>
  <c r="R14"/>
  <c r="C14"/>
  <c r="CJ22" i="23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G22"/>
  <c r="AJ22"/>
  <c r="AF22"/>
  <c r="AE22"/>
  <c r="AD22"/>
  <c r="AA22"/>
  <c r="AC22"/>
  <c r="AB22"/>
  <c r="Y22"/>
  <c r="Z22"/>
  <c r="R22"/>
  <c r="C22"/>
  <c r="B22"/>
  <c r="CJ21"/>
  <c r="CI21"/>
  <c r="CG21"/>
  <c r="BZ21"/>
  <c r="BY21"/>
  <c r="BX21"/>
  <c r="BW21"/>
  <c r="BT21"/>
  <c r="BQ21"/>
  <c r="BN21"/>
  <c r="BK21"/>
  <c r="BH21"/>
  <c r="AD21"/>
  <c r="AA21"/>
  <c r="BE21"/>
  <c r="BB21"/>
  <c r="AY21"/>
  <c r="AV21"/>
  <c r="AS21"/>
  <c r="AP21"/>
  <c r="AM21"/>
  <c r="AG21"/>
  <c r="AJ21"/>
  <c r="AF21"/>
  <c r="AE21"/>
  <c r="AC21"/>
  <c r="Z21"/>
  <c r="AB21"/>
  <c r="Y21"/>
  <c r="R21"/>
  <c r="C21"/>
  <c r="B21"/>
  <c r="CJ20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G20"/>
  <c r="AJ20"/>
  <c r="AF20"/>
  <c r="AE20"/>
  <c r="AC20"/>
  <c r="AB20"/>
  <c r="Y20"/>
  <c r="Z20"/>
  <c r="R20"/>
  <c r="C20"/>
  <c r="B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G19"/>
  <c r="AJ19"/>
  <c r="AF19"/>
  <c r="AE19"/>
  <c r="AD19"/>
  <c r="AA19"/>
  <c r="AC19"/>
  <c r="Z19"/>
  <c r="AB19"/>
  <c r="Y19"/>
  <c r="R19"/>
  <c r="C19"/>
  <c r="B19"/>
  <c r="CJ18"/>
  <c r="CI18"/>
  <c r="CG18"/>
  <c r="BZ18"/>
  <c r="BY18"/>
  <c r="BX18"/>
  <c r="BW18"/>
  <c r="BT18"/>
  <c r="BQ18"/>
  <c r="BN18"/>
  <c r="BK18"/>
  <c r="BH18"/>
  <c r="AD18"/>
  <c r="AA18"/>
  <c r="BE18"/>
  <c r="BB18"/>
  <c r="AY18"/>
  <c r="AV18"/>
  <c r="AS18"/>
  <c r="AP18"/>
  <c r="AM18"/>
  <c r="AG18"/>
  <c r="AJ18"/>
  <c r="AF18"/>
  <c r="AE18"/>
  <c r="AC18"/>
  <c r="AB18"/>
  <c r="Y18"/>
  <c r="Z18"/>
  <c r="R18"/>
  <c r="C18"/>
  <c r="B18"/>
  <c r="CJ17"/>
  <c r="CI17"/>
  <c r="CG17"/>
  <c r="BZ17"/>
  <c r="BY17"/>
  <c r="BX17"/>
  <c r="BW17"/>
  <c r="BT17"/>
  <c r="BQ17"/>
  <c r="BN17"/>
  <c r="BK17"/>
  <c r="BH17"/>
  <c r="AD17"/>
  <c r="AA17"/>
  <c r="BE17"/>
  <c r="BB17"/>
  <c r="AY17"/>
  <c r="AV17"/>
  <c r="AS17"/>
  <c r="AP17"/>
  <c r="AM17"/>
  <c r="AG17"/>
  <c r="AJ17"/>
  <c r="AF17"/>
  <c r="AE17"/>
  <c r="AC17"/>
  <c r="AB17"/>
  <c r="Y17"/>
  <c r="Z17"/>
  <c r="R17"/>
  <c r="C17"/>
  <c r="B17"/>
  <c r="CJ16"/>
  <c r="CI16"/>
  <c r="CG16"/>
  <c r="BZ16"/>
  <c r="BY16"/>
  <c r="BX16"/>
  <c r="BW16"/>
  <c r="BT16"/>
  <c r="BQ16"/>
  <c r="BN16"/>
  <c r="BK16"/>
  <c r="BH16"/>
  <c r="BE16"/>
  <c r="BB16"/>
  <c r="AY16"/>
  <c r="AV16"/>
  <c r="AS16"/>
  <c r="AP16"/>
  <c r="AM16"/>
  <c r="AG16"/>
  <c r="AJ16"/>
  <c r="AF16"/>
  <c r="AE16"/>
  <c r="AD16"/>
  <c r="AA16"/>
  <c r="AC16"/>
  <c r="Z16"/>
  <c r="AB16"/>
  <c r="Y16"/>
  <c r="R16"/>
  <c r="C16"/>
  <c r="B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G15"/>
  <c r="AJ15"/>
  <c r="AF15"/>
  <c r="AE15"/>
  <c r="AD15"/>
  <c r="AA15"/>
  <c r="AC15"/>
  <c r="Z15"/>
  <c r="AB15"/>
  <c r="Y15"/>
  <c r="R15"/>
  <c r="C15"/>
  <c r="CJ14"/>
  <c r="CI14"/>
  <c r="CG14"/>
  <c r="BZ14"/>
  <c r="BY14"/>
  <c r="BX14"/>
  <c r="BW14"/>
  <c r="BT14"/>
  <c r="BQ14"/>
  <c r="BN14"/>
  <c r="BK14"/>
  <c r="BH14"/>
  <c r="AD14"/>
  <c r="AA14"/>
  <c r="BE14"/>
  <c r="BB14"/>
  <c r="AY14"/>
  <c r="AV14"/>
  <c r="AS14"/>
  <c r="AP14"/>
  <c r="AM14"/>
  <c r="AG14"/>
  <c r="AJ14"/>
  <c r="AF14"/>
  <c r="AE14"/>
  <c r="AC14"/>
  <c r="Z14"/>
  <c r="AB14"/>
  <c r="Y14"/>
  <c r="R14"/>
  <c r="C14"/>
  <c r="B14"/>
  <c r="CJ13"/>
  <c r="CI13"/>
  <c r="CG13"/>
  <c r="BZ13"/>
  <c r="BY13"/>
  <c r="BX13"/>
  <c r="Y13"/>
  <c r="BW13"/>
  <c r="BT13"/>
  <c r="BQ13"/>
  <c r="BN13"/>
  <c r="BK13"/>
  <c r="BH13"/>
  <c r="BE13"/>
  <c r="BB13"/>
  <c r="AY13"/>
  <c r="AV13"/>
  <c r="AS13"/>
  <c r="AP13"/>
  <c r="AM13"/>
  <c r="AG13"/>
  <c r="AJ13"/>
  <c r="AF13"/>
  <c r="AE13"/>
  <c r="AD13"/>
  <c r="AC13"/>
  <c r="AB13"/>
  <c r="R13"/>
  <c r="C13"/>
  <c r="B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G12"/>
  <c r="AJ12"/>
  <c r="AF12"/>
  <c r="AE12"/>
  <c r="AD12"/>
  <c r="AA12"/>
  <c r="AC12"/>
  <c r="Z12"/>
  <c r="AB12"/>
  <c r="Y12"/>
  <c r="R12"/>
  <c r="C12"/>
  <c r="B12"/>
  <c r="CJ11"/>
  <c r="CI11"/>
  <c r="CG11"/>
  <c r="BZ11"/>
  <c r="BY11"/>
  <c r="BX11"/>
  <c r="BW11"/>
  <c r="BW30"/>
  <c r="BW20" i="3"/>
  <c r="BT11" i="23"/>
  <c r="BQ11"/>
  <c r="BN11"/>
  <c r="BK11"/>
  <c r="BK30"/>
  <c r="BK20" i="3"/>
  <c r="BH11" i="23"/>
  <c r="AD11"/>
  <c r="AA11"/>
  <c r="BE11"/>
  <c r="BB11"/>
  <c r="BB30"/>
  <c r="BB20" i="3"/>
  <c r="AY11" i="23"/>
  <c r="AV11"/>
  <c r="AS11"/>
  <c r="AP11"/>
  <c r="AM11"/>
  <c r="AM30"/>
  <c r="AM20" i="3"/>
  <c r="AJ11" i="23"/>
  <c r="AF11"/>
  <c r="AF30"/>
  <c r="AF20" i="3"/>
  <c r="AE11" i="23"/>
  <c r="AC11"/>
  <c r="AB11"/>
  <c r="Y11"/>
  <c r="Z11"/>
  <c r="R11"/>
  <c r="C11"/>
  <c r="B11"/>
  <c r="BH11" i="20"/>
  <c r="AD11"/>
  <c r="AA11"/>
  <c r="BH10"/>
  <c r="BH9"/>
  <c r="CJ57"/>
  <c r="CI57"/>
  <c r="CG57"/>
  <c r="BZ57"/>
  <c r="AA57"/>
  <c r="BY57"/>
  <c r="BX57"/>
  <c r="BW57"/>
  <c r="BT57"/>
  <c r="BQ57"/>
  <c r="BN57"/>
  <c r="BK57"/>
  <c r="BH57"/>
  <c r="BE57"/>
  <c r="BB57"/>
  <c r="AY57"/>
  <c r="AV57"/>
  <c r="AS57"/>
  <c r="AP57"/>
  <c r="AM57"/>
  <c r="AG57"/>
  <c r="AJ57"/>
  <c r="AF57"/>
  <c r="AE57"/>
  <c r="AD57"/>
  <c r="AC57"/>
  <c r="AB57"/>
  <c r="Y57"/>
  <c r="Z57"/>
  <c r="R57"/>
  <c r="C57"/>
  <c r="B57"/>
  <c r="CJ56"/>
  <c r="CI56"/>
  <c r="CG56"/>
  <c r="BZ56"/>
  <c r="AA56"/>
  <c r="BY56"/>
  <c r="BX56"/>
  <c r="BW56"/>
  <c r="BT56"/>
  <c r="BQ56"/>
  <c r="BN56"/>
  <c r="BK56"/>
  <c r="BH56"/>
  <c r="BE56"/>
  <c r="BB56"/>
  <c r="AY56"/>
  <c r="AV56"/>
  <c r="AS56"/>
  <c r="AP56"/>
  <c r="AM56"/>
  <c r="AG56"/>
  <c r="AJ56"/>
  <c r="AF56"/>
  <c r="AE56"/>
  <c r="AD56"/>
  <c r="AC56"/>
  <c r="AB56"/>
  <c r="Y56"/>
  <c r="Z56"/>
  <c r="R56"/>
  <c r="C56"/>
  <c r="B56"/>
  <c r="CJ55"/>
  <c r="CI55"/>
  <c r="CG55"/>
  <c r="BZ55"/>
  <c r="AA55"/>
  <c r="BY55"/>
  <c r="BX55"/>
  <c r="BW55"/>
  <c r="BT55"/>
  <c r="BQ55"/>
  <c r="BN55"/>
  <c r="BK55"/>
  <c r="BH55"/>
  <c r="BE55"/>
  <c r="BB55"/>
  <c r="AY55"/>
  <c r="AV55"/>
  <c r="AS55"/>
  <c r="AP55"/>
  <c r="AM55"/>
  <c r="AG55"/>
  <c r="AJ55"/>
  <c r="AF55"/>
  <c r="AE55"/>
  <c r="AD55"/>
  <c r="AC55"/>
  <c r="AB55"/>
  <c r="Y55"/>
  <c r="Z55"/>
  <c r="R55"/>
  <c r="C55"/>
  <c r="B55"/>
  <c r="CJ54"/>
  <c r="CI54"/>
  <c r="CG54"/>
  <c r="BZ54"/>
  <c r="AA54"/>
  <c r="BY54"/>
  <c r="BX54"/>
  <c r="BW54"/>
  <c r="BT54"/>
  <c r="BQ54"/>
  <c r="BN54"/>
  <c r="BK54"/>
  <c r="BH54"/>
  <c r="BE54"/>
  <c r="BB54"/>
  <c r="AY54"/>
  <c r="AV54"/>
  <c r="AS54"/>
  <c r="AP54"/>
  <c r="AM54"/>
  <c r="AG54"/>
  <c r="AJ54"/>
  <c r="AF54"/>
  <c r="AE54"/>
  <c r="AD54"/>
  <c r="AC54"/>
  <c r="AB54"/>
  <c r="Y54"/>
  <c r="Z54"/>
  <c r="R54"/>
  <c r="C54"/>
  <c r="B54"/>
  <c r="CJ53"/>
  <c r="CI53"/>
  <c r="CG53"/>
  <c r="BZ53"/>
  <c r="AA53"/>
  <c r="BY53"/>
  <c r="BX53"/>
  <c r="BW53"/>
  <c r="BT53"/>
  <c r="BQ53"/>
  <c r="BN53"/>
  <c r="BK53"/>
  <c r="BH53"/>
  <c r="BE53"/>
  <c r="BB53"/>
  <c r="AY53"/>
  <c r="AV53"/>
  <c r="AS53"/>
  <c r="AP53"/>
  <c r="AM53"/>
  <c r="AG53"/>
  <c r="AJ53"/>
  <c r="AF53"/>
  <c r="AE53"/>
  <c r="AD53"/>
  <c r="AC53"/>
  <c r="AB53"/>
  <c r="Y53"/>
  <c r="Z53"/>
  <c r="R53"/>
  <c r="C53"/>
  <c r="B53"/>
  <c r="CJ52"/>
  <c r="CI52"/>
  <c r="CG52"/>
  <c r="BZ52"/>
  <c r="AA52"/>
  <c r="BY52"/>
  <c r="BX52"/>
  <c r="BW52"/>
  <c r="BT52"/>
  <c r="BQ52"/>
  <c r="BN52"/>
  <c r="BK52"/>
  <c r="BH52"/>
  <c r="BE52"/>
  <c r="BB52"/>
  <c r="AY52"/>
  <c r="AV52"/>
  <c r="AS52"/>
  <c r="AP52"/>
  <c r="AM52"/>
  <c r="AG52"/>
  <c r="AJ52"/>
  <c r="AF52"/>
  <c r="AE52"/>
  <c r="AD52"/>
  <c r="AC52"/>
  <c r="AB52"/>
  <c r="Y52"/>
  <c r="Z52"/>
  <c r="R52"/>
  <c r="C52"/>
  <c r="B52"/>
  <c r="CJ51"/>
  <c r="CI51"/>
  <c r="CG51"/>
  <c r="BZ51"/>
  <c r="AA51"/>
  <c r="BY51"/>
  <c r="BX51"/>
  <c r="BW51"/>
  <c r="BT51"/>
  <c r="BQ51"/>
  <c r="BN51"/>
  <c r="BK51"/>
  <c r="BH51"/>
  <c r="BE51"/>
  <c r="BB51"/>
  <c r="AY51"/>
  <c r="AV51"/>
  <c r="AS51"/>
  <c r="AP51"/>
  <c r="AM51"/>
  <c r="AG51"/>
  <c r="AJ51"/>
  <c r="AF51"/>
  <c r="AE51"/>
  <c r="AD51"/>
  <c r="AC51"/>
  <c r="AB51"/>
  <c r="Y51"/>
  <c r="Z51"/>
  <c r="R51"/>
  <c r="C51"/>
  <c r="B51"/>
  <c r="CJ50"/>
  <c r="CI50"/>
  <c r="CG50"/>
  <c r="BZ50"/>
  <c r="AA50"/>
  <c r="BY50"/>
  <c r="BX50"/>
  <c r="BW50"/>
  <c r="BT50"/>
  <c r="BQ50"/>
  <c r="BN50"/>
  <c r="BK50"/>
  <c r="BH50"/>
  <c r="BE50"/>
  <c r="BB50"/>
  <c r="AY50"/>
  <c r="AV50"/>
  <c r="AS50"/>
  <c r="AP50"/>
  <c r="AM50"/>
  <c r="AG50"/>
  <c r="AJ50"/>
  <c r="AF50"/>
  <c r="AE50"/>
  <c r="AD50"/>
  <c r="AC50"/>
  <c r="AB50"/>
  <c r="Y50"/>
  <c r="Z50"/>
  <c r="R50"/>
  <c r="C50"/>
  <c r="B50"/>
  <c r="CJ49"/>
  <c r="CI49"/>
  <c r="CG49"/>
  <c r="BZ49"/>
  <c r="AA49"/>
  <c r="BY49"/>
  <c r="BX49"/>
  <c r="BW49"/>
  <c r="BT49"/>
  <c r="BQ49"/>
  <c r="BN49"/>
  <c r="BK49"/>
  <c r="BH49"/>
  <c r="BE49"/>
  <c r="BB49"/>
  <c r="AY49"/>
  <c r="AV49"/>
  <c r="AS49"/>
  <c r="AP49"/>
  <c r="AM49"/>
  <c r="AG49"/>
  <c r="AJ49"/>
  <c r="AF49"/>
  <c r="AE49"/>
  <c r="AD49"/>
  <c r="AC49"/>
  <c r="AB49"/>
  <c r="Y49"/>
  <c r="Z49"/>
  <c r="R49"/>
  <c r="C49"/>
  <c r="B49"/>
  <c r="CJ48"/>
  <c r="CI48"/>
  <c r="CG48"/>
  <c r="BZ48"/>
  <c r="AA48"/>
  <c r="BY48"/>
  <c r="BX48"/>
  <c r="BW48"/>
  <c r="BT48"/>
  <c r="BQ48"/>
  <c r="BN48"/>
  <c r="BK48"/>
  <c r="BH48"/>
  <c r="BE48"/>
  <c r="BB48"/>
  <c r="AY48"/>
  <c r="AV48"/>
  <c r="AS48"/>
  <c r="AP48"/>
  <c r="AM48"/>
  <c r="AG48"/>
  <c r="AJ48"/>
  <c r="AF48"/>
  <c r="AE48"/>
  <c r="AD48"/>
  <c r="AC48"/>
  <c r="AB48"/>
  <c r="Y48"/>
  <c r="Z48"/>
  <c r="R48"/>
  <c r="C48"/>
  <c r="B48"/>
  <c r="CJ47"/>
  <c r="CI47"/>
  <c r="CG47"/>
  <c r="BZ47"/>
  <c r="AA47"/>
  <c r="BY47"/>
  <c r="BX47"/>
  <c r="BW47"/>
  <c r="BT47"/>
  <c r="BQ47"/>
  <c r="BN47"/>
  <c r="BK47"/>
  <c r="BH47"/>
  <c r="BE47"/>
  <c r="BB47"/>
  <c r="AY47"/>
  <c r="AV47"/>
  <c r="AS47"/>
  <c r="AP47"/>
  <c r="AM47"/>
  <c r="AJ47"/>
  <c r="AG47"/>
  <c r="AF47"/>
  <c r="AE47"/>
  <c r="AD47"/>
  <c r="AC47"/>
  <c r="Z47"/>
  <c r="AB47"/>
  <c r="Y47"/>
  <c r="R47"/>
  <c r="C47"/>
  <c r="B47"/>
  <c r="CJ46"/>
  <c r="CI46"/>
  <c r="CG46"/>
  <c r="BZ46"/>
  <c r="BY46"/>
  <c r="BX46"/>
  <c r="BW46"/>
  <c r="BT46"/>
  <c r="BQ46"/>
  <c r="BN46"/>
  <c r="BK46"/>
  <c r="BH46"/>
  <c r="BE46"/>
  <c r="BB46"/>
  <c r="AY46"/>
  <c r="AV46"/>
  <c r="AS46"/>
  <c r="AP46"/>
  <c r="AM46"/>
  <c r="AJ46"/>
  <c r="AG46"/>
  <c r="AF46"/>
  <c r="AE46"/>
  <c r="AD46"/>
  <c r="AC46"/>
  <c r="Z46"/>
  <c r="AB46"/>
  <c r="Y46"/>
  <c r="R46"/>
  <c r="C46"/>
  <c r="B46"/>
  <c r="CJ45"/>
  <c r="CI45"/>
  <c r="CG45"/>
  <c r="BZ45"/>
  <c r="BY45"/>
  <c r="BX45"/>
  <c r="BW45"/>
  <c r="BT45"/>
  <c r="BQ45"/>
  <c r="BN45"/>
  <c r="BK45"/>
  <c r="BH45"/>
  <c r="BE45"/>
  <c r="BB45"/>
  <c r="AY45"/>
  <c r="AV45"/>
  <c r="AS45"/>
  <c r="AP45"/>
  <c r="AM45"/>
  <c r="AJ45"/>
  <c r="AG45"/>
  <c r="AF45"/>
  <c r="AE45"/>
  <c r="AD45"/>
  <c r="AC45"/>
  <c r="Z45"/>
  <c r="AB45"/>
  <c r="Y45"/>
  <c r="R45"/>
  <c r="C45"/>
  <c r="B45"/>
  <c r="CJ44"/>
  <c r="CI44"/>
  <c r="CG44"/>
  <c r="BZ44"/>
  <c r="BY44"/>
  <c r="BX44"/>
  <c r="BW44"/>
  <c r="BT44"/>
  <c r="BQ44"/>
  <c r="BN44"/>
  <c r="BK44"/>
  <c r="BH44"/>
  <c r="AD44"/>
  <c r="BE44"/>
  <c r="BB44"/>
  <c r="AY44"/>
  <c r="AV44"/>
  <c r="AS44"/>
  <c r="AP44"/>
  <c r="AM44"/>
  <c r="AJ44"/>
  <c r="AG44"/>
  <c r="AF44"/>
  <c r="AE44"/>
  <c r="AC44"/>
  <c r="Z44"/>
  <c r="AB44"/>
  <c r="Y44"/>
  <c r="R44"/>
  <c r="C44"/>
  <c r="B44"/>
  <c r="CJ43"/>
  <c r="CI43"/>
  <c r="CG43"/>
  <c r="BZ43"/>
  <c r="BY43"/>
  <c r="BX43"/>
  <c r="BW43"/>
  <c r="BT43"/>
  <c r="BQ43"/>
  <c r="BN43"/>
  <c r="BK43"/>
  <c r="BH43"/>
  <c r="BE43"/>
  <c r="BB43"/>
  <c r="AY43"/>
  <c r="AV43"/>
  <c r="AS43"/>
  <c r="AP43"/>
  <c r="AM43"/>
  <c r="AJ43"/>
  <c r="AG43"/>
  <c r="AF43"/>
  <c r="AE43"/>
  <c r="AD43"/>
  <c r="AC43"/>
  <c r="Z43"/>
  <c r="AB43"/>
  <c r="Y43"/>
  <c r="R43"/>
  <c r="C43"/>
  <c r="B43"/>
  <c r="CJ42"/>
  <c r="CI42"/>
  <c r="CG42"/>
  <c r="BZ42"/>
  <c r="BY42"/>
  <c r="BX42"/>
  <c r="BW42"/>
  <c r="BT42"/>
  <c r="BQ42"/>
  <c r="BN42"/>
  <c r="BK42"/>
  <c r="BH42"/>
  <c r="BE42"/>
  <c r="BB42"/>
  <c r="AY42"/>
  <c r="AV42"/>
  <c r="AS42"/>
  <c r="AP42"/>
  <c r="AM42"/>
  <c r="AJ42"/>
  <c r="AG42"/>
  <c r="AF42"/>
  <c r="AE42"/>
  <c r="AD42"/>
  <c r="AC42"/>
  <c r="Z42"/>
  <c r="AB42"/>
  <c r="Y42"/>
  <c r="R42"/>
  <c r="C42"/>
  <c r="B42"/>
  <c r="CJ41"/>
  <c r="CI41"/>
  <c r="CG41"/>
  <c r="BZ41"/>
  <c r="BY41"/>
  <c r="BX41"/>
  <c r="BW41"/>
  <c r="BT41"/>
  <c r="BQ41"/>
  <c r="BN41"/>
  <c r="BK41"/>
  <c r="BH41"/>
  <c r="BE41"/>
  <c r="BB41"/>
  <c r="AY41"/>
  <c r="AV41"/>
  <c r="AS41"/>
  <c r="AP41"/>
  <c r="AM41"/>
  <c r="AJ41"/>
  <c r="AG41"/>
  <c r="AF41"/>
  <c r="AE41"/>
  <c r="AD41"/>
  <c r="AC41"/>
  <c r="Z41"/>
  <c r="AB41"/>
  <c r="Y41"/>
  <c r="R41"/>
  <c r="C41"/>
  <c r="B41"/>
  <c r="CJ40"/>
  <c r="CI40"/>
  <c r="CG40"/>
  <c r="BZ40"/>
  <c r="BY40"/>
  <c r="BX40"/>
  <c r="BW40"/>
  <c r="BT40"/>
  <c r="BQ40"/>
  <c r="BN40"/>
  <c r="BK40"/>
  <c r="BH40"/>
  <c r="BE40"/>
  <c r="BB40"/>
  <c r="AY40"/>
  <c r="AV40"/>
  <c r="AS40"/>
  <c r="AP40"/>
  <c r="AM40"/>
  <c r="AJ40"/>
  <c r="AG40"/>
  <c r="AF40"/>
  <c r="AE40"/>
  <c r="AD40"/>
  <c r="AC40"/>
  <c r="Z40"/>
  <c r="AB40"/>
  <c r="Y40"/>
  <c r="R40"/>
  <c r="C40"/>
  <c r="B40"/>
  <c r="CJ39"/>
  <c r="CI39"/>
  <c r="CG39"/>
  <c r="BZ39"/>
  <c r="BY39"/>
  <c r="BX39"/>
  <c r="BW39"/>
  <c r="BT39"/>
  <c r="BQ39"/>
  <c r="BN39"/>
  <c r="BK39"/>
  <c r="BH39"/>
  <c r="BE39"/>
  <c r="BB39"/>
  <c r="AY39"/>
  <c r="AV39"/>
  <c r="AS39"/>
  <c r="AP39"/>
  <c r="AM39"/>
  <c r="AJ39"/>
  <c r="AG39"/>
  <c r="AF39"/>
  <c r="AE39"/>
  <c r="AD39"/>
  <c r="AC39"/>
  <c r="Z39"/>
  <c r="AB39"/>
  <c r="Y39"/>
  <c r="R39"/>
  <c r="C39"/>
  <c r="B39"/>
  <c r="CJ38"/>
  <c r="CI38"/>
  <c r="CG38"/>
  <c r="BZ38"/>
  <c r="BY38"/>
  <c r="BX38"/>
  <c r="BW38"/>
  <c r="BT38"/>
  <c r="BQ38"/>
  <c r="BN38"/>
  <c r="BK38"/>
  <c r="BH38"/>
  <c r="BE38"/>
  <c r="BB38"/>
  <c r="AY38"/>
  <c r="AV38"/>
  <c r="AS38"/>
  <c r="AP38"/>
  <c r="AM38"/>
  <c r="AJ38"/>
  <c r="AG38"/>
  <c r="AF38"/>
  <c r="AE38"/>
  <c r="AD38"/>
  <c r="AC38"/>
  <c r="Z38"/>
  <c r="AB38"/>
  <c r="Y38"/>
  <c r="R38"/>
  <c r="C38"/>
  <c r="B38"/>
  <c r="CJ34"/>
  <c r="CI34"/>
  <c r="CG34"/>
  <c r="BZ34"/>
  <c r="BY34"/>
  <c r="BX34"/>
  <c r="BW34"/>
  <c r="BT34"/>
  <c r="BQ34"/>
  <c r="BN34"/>
  <c r="BK34"/>
  <c r="BH34"/>
  <c r="BE34"/>
  <c r="BB34"/>
  <c r="AY34"/>
  <c r="AV34"/>
  <c r="AS34"/>
  <c r="AP34"/>
  <c r="AM34"/>
  <c r="AJ34"/>
  <c r="AG34"/>
  <c r="AF34"/>
  <c r="AE34"/>
  <c r="AD34"/>
  <c r="AA34"/>
  <c r="AC34"/>
  <c r="Z34"/>
  <c r="AB34"/>
  <c r="Y34"/>
  <c r="R34"/>
  <c r="B34"/>
  <c r="C34"/>
  <c r="CJ33"/>
  <c r="CI33"/>
  <c r="CG33"/>
  <c r="BZ33"/>
  <c r="BY33"/>
  <c r="BX33"/>
  <c r="BW33"/>
  <c r="BT33"/>
  <c r="BQ33"/>
  <c r="BN33"/>
  <c r="BK33"/>
  <c r="BH33"/>
  <c r="BE33"/>
  <c r="BB33"/>
  <c r="AY33"/>
  <c r="AV33"/>
  <c r="AS33"/>
  <c r="AP33"/>
  <c r="AM33"/>
  <c r="AJ33"/>
  <c r="AG33"/>
  <c r="AF33"/>
  <c r="AE33"/>
  <c r="AD33"/>
  <c r="AA33"/>
  <c r="AC33"/>
  <c r="Z33"/>
  <c r="AB33"/>
  <c r="Y33"/>
  <c r="R33"/>
  <c r="C33"/>
  <c r="CJ32"/>
  <c r="CI32"/>
  <c r="CG32"/>
  <c r="BZ32"/>
  <c r="BY32"/>
  <c r="BX32"/>
  <c r="BW32"/>
  <c r="BT32"/>
  <c r="BQ32"/>
  <c r="BN32"/>
  <c r="BK32"/>
  <c r="BH32"/>
  <c r="AD32"/>
  <c r="AA32"/>
  <c r="BE32"/>
  <c r="BB32"/>
  <c r="AY32"/>
  <c r="AV32"/>
  <c r="AS32"/>
  <c r="AP32"/>
  <c r="AM32"/>
  <c r="AJ32"/>
  <c r="AG32"/>
  <c r="AF32"/>
  <c r="AE32"/>
  <c r="AC32"/>
  <c r="Z32"/>
  <c r="AB32"/>
  <c r="Y32"/>
  <c r="R32"/>
  <c r="B32"/>
  <c r="C32"/>
  <c r="CJ36"/>
  <c r="CI36"/>
  <c r="CG36"/>
  <c r="BZ36"/>
  <c r="BY36"/>
  <c r="BX36"/>
  <c r="BW36"/>
  <c r="BT36"/>
  <c r="BQ36"/>
  <c r="BN36"/>
  <c r="BK36"/>
  <c r="BH36"/>
  <c r="BE36"/>
  <c r="BB36"/>
  <c r="AY36"/>
  <c r="AV36"/>
  <c r="AS36"/>
  <c r="AP36"/>
  <c r="AM36"/>
  <c r="AG36"/>
  <c r="AJ36"/>
  <c r="AF36"/>
  <c r="AE36"/>
  <c r="AD36"/>
  <c r="AC36"/>
  <c r="AB36"/>
  <c r="Z36"/>
  <c r="R36"/>
  <c r="C36"/>
  <c r="CJ35"/>
  <c r="CI35"/>
  <c r="CG35"/>
  <c r="BZ35"/>
  <c r="BY35"/>
  <c r="BX35"/>
  <c r="BW35"/>
  <c r="BT35"/>
  <c r="BQ35"/>
  <c r="BN35"/>
  <c r="BK35"/>
  <c r="BH35"/>
  <c r="AD35"/>
  <c r="BE35"/>
  <c r="BB35"/>
  <c r="AY35"/>
  <c r="AV35"/>
  <c r="AS35"/>
  <c r="AP35"/>
  <c r="AM35"/>
  <c r="AG35"/>
  <c r="AJ35"/>
  <c r="AF35"/>
  <c r="AE35"/>
  <c r="AC35"/>
  <c r="Z35"/>
  <c r="AB35"/>
  <c r="R35"/>
  <c r="C35"/>
  <c r="CJ31"/>
  <c r="CI31"/>
  <c r="CG31"/>
  <c r="BZ31"/>
  <c r="BY31"/>
  <c r="BX31"/>
  <c r="BW31"/>
  <c r="BT31"/>
  <c r="BQ31"/>
  <c r="BN31"/>
  <c r="BK31"/>
  <c r="BH31"/>
  <c r="BE31"/>
  <c r="BB31"/>
  <c r="AY31"/>
  <c r="AV31"/>
  <c r="AS31"/>
  <c r="AP31"/>
  <c r="AM31"/>
  <c r="AG31"/>
  <c r="AJ31"/>
  <c r="AD31"/>
  <c r="AF31"/>
  <c r="AE31"/>
  <c r="AC31"/>
  <c r="AB31"/>
  <c r="R31"/>
  <c r="C31"/>
  <c r="B31"/>
  <c r="CJ22" i="21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J22"/>
  <c r="AG22"/>
  <c r="AF22"/>
  <c r="AE22"/>
  <c r="AD22"/>
  <c r="AA22"/>
  <c r="AC22"/>
  <c r="Z22"/>
  <c r="AB22"/>
  <c r="Y22"/>
  <c r="R22"/>
  <c r="C22"/>
  <c r="B22"/>
  <c r="CJ21"/>
  <c r="CI21"/>
  <c r="CG21"/>
  <c r="BZ21"/>
  <c r="BY21"/>
  <c r="BX21"/>
  <c r="BW21"/>
  <c r="BT21"/>
  <c r="BQ21"/>
  <c r="BN21"/>
  <c r="BK21"/>
  <c r="BH21"/>
  <c r="BE21"/>
  <c r="BB21"/>
  <c r="AY21"/>
  <c r="AV21"/>
  <c r="AS21"/>
  <c r="AP21"/>
  <c r="AM21"/>
  <c r="AJ21"/>
  <c r="AG21"/>
  <c r="AF21"/>
  <c r="AE21"/>
  <c r="AD21"/>
  <c r="AA21"/>
  <c r="AC21"/>
  <c r="Z21"/>
  <c r="AB21"/>
  <c r="Y21"/>
  <c r="R21"/>
  <c r="C21"/>
  <c r="CJ20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J20"/>
  <c r="AG20"/>
  <c r="AF20"/>
  <c r="AE20"/>
  <c r="AD20"/>
  <c r="AA20"/>
  <c r="AC20"/>
  <c r="Z20"/>
  <c r="AB20"/>
  <c r="Y20"/>
  <c r="R20"/>
  <c r="C20"/>
  <c r="B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J19"/>
  <c r="AG19"/>
  <c r="AF19"/>
  <c r="AE19"/>
  <c r="AD19"/>
  <c r="AA19"/>
  <c r="AC19"/>
  <c r="Z19"/>
  <c r="AB19"/>
  <c r="Y19"/>
  <c r="R19"/>
  <c r="C19"/>
  <c r="B19"/>
  <c r="CJ18"/>
  <c r="CI18"/>
  <c r="CG18"/>
  <c r="BZ18"/>
  <c r="BY18"/>
  <c r="BX18"/>
  <c r="BW18"/>
  <c r="BT18"/>
  <c r="BQ18"/>
  <c r="BQ26"/>
  <c r="BQ18" i="3"/>
  <c r="BN18" i="21"/>
  <c r="BK18"/>
  <c r="BH18"/>
  <c r="BE18"/>
  <c r="BE26"/>
  <c r="BE18" i="3"/>
  <c r="BB18" i="21"/>
  <c r="AY18"/>
  <c r="AV18"/>
  <c r="AS18"/>
  <c r="AS26"/>
  <c r="AS18" i="3"/>
  <c r="AP18" i="21"/>
  <c r="AM18"/>
  <c r="AJ18"/>
  <c r="AG18"/>
  <c r="AF18"/>
  <c r="AE18"/>
  <c r="AD18"/>
  <c r="AA18"/>
  <c r="AC18"/>
  <c r="Z18"/>
  <c r="AB18"/>
  <c r="Y18"/>
  <c r="R18"/>
  <c r="C18"/>
  <c r="B18"/>
  <c r="CJ24"/>
  <c r="CI24"/>
  <c r="CG24"/>
  <c r="BZ24"/>
  <c r="BY24"/>
  <c r="BX24"/>
  <c r="Y24"/>
  <c r="BW24"/>
  <c r="BT24"/>
  <c r="BQ24"/>
  <c r="BN24"/>
  <c r="BK24"/>
  <c r="BH24"/>
  <c r="BE24"/>
  <c r="BB24"/>
  <c r="AY24"/>
  <c r="AV24"/>
  <c r="AS24"/>
  <c r="AP24"/>
  <c r="AM24"/>
  <c r="AJ24"/>
  <c r="AG24"/>
  <c r="AF24"/>
  <c r="AE24"/>
  <c r="AD24"/>
  <c r="AA24"/>
  <c r="AC24"/>
  <c r="Z24"/>
  <c r="AB24"/>
  <c r="R24"/>
  <c r="B24"/>
  <c r="C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J23"/>
  <c r="AG23"/>
  <c r="AF23"/>
  <c r="AE23"/>
  <c r="AD23"/>
  <c r="AA23"/>
  <c r="AC23"/>
  <c r="Z23"/>
  <c r="AB23"/>
  <c r="Y23"/>
  <c r="R23"/>
  <c r="B23"/>
  <c r="C23"/>
  <c r="CJ17"/>
  <c r="CI17"/>
  <c r="CG17"/>
  <c r="BZ17"/>
  <c r="BY17"/>
  <c r="BX17"/>
  <c r="BW17"/>
  <c r="BT17"/>
  <c r="BQ17"/>
  <c r="BN17"/>
  <c r="BK17"/>
  <c r="BH17"/>
  <c r="BE17"/>
  <c r="BB17"/>
  <c r="AY17"/>
  <c r="AV17"/>
  <c r="AS17"/>
  <c r="AP17"/>
  <c r="AP26"/>
  <c r="AP18" i="3"/>
  <c r="AM17" i="21"/>
  <c r="AJ17"/>
  <c r="AG17"/>
  <c r="AG26"/>
  <c r="AG18" i="3"/>
  <c r="AF17" i="21"/>
  <c r="AF26"/>
  <c r="AF18" i="3"/>
  <c r="AE17" i="21"/>
  <c r="AD17"/>
  <c r="AA17"/>
  <c r="AC17"/>
  <c r="Z17"/>
  <c r="AB17"/>
  <c r="Y17"/>
  <c r="R17"/>
  <c r="B17"/>
  <c r="C17"/>
  <c r="CJ26" i="20"/>
  <c r="CI26"/>
  <c r="CG26"/>
  <c r="BZ26"/>
  <c r="BY26"/>
  <c r="BX26"/>
  <c r="BW26"/>
  <c r="BT26"/>
  <c r="BQ26"/>
  <c r="BN26"/>
  <c r="BK26"/>
  <c r="BH26"/>
  <c r="AD26"/>
  <c r="AA26"/>
  <c r="BE26"/>
  <c r="BB26"/>
  <c r="AY26"/>
  <c r="AV26"/>
  <c r="AS26"/>
  <c r="AP26"/>
  <c r="AM26"/>
  <c r="AG26"/>
  <c r="AJ26"/>
  <c r="AF26"/>
  <c r="AE26"/>
  <c r="AC26"/>
  <c r="Z26"/>
  <c r="AB26"/>
  <c r="Y26"/>
  <c r="R26"/>
  <c r="B26"/>
  <c r="C26"/>
  <c r="CJ25"/>
  <c r="CI25"/>
  <c r="CG25"/>
  <c r="BZ25"/>
  <c r="BY25"/>
  <c r="BX25"/>
  <c r="BW25"/>
  <c r="BT25"/>
  <c r="BQ25"/>
  <c r="BN25"/>
  <c r="BK25"/>
  <c r="BH25"/>
  <c r="BE25"/>
  <c r="BB25"/>
  <c r="AY25"/>
  <c r="AV25"/>
  <c r="AS25"/>
  <c r="AP25"/>
  <c r="AM25"/>
  <c r="AG25"/>
  <c r="AJ25"/>
  <c r="AF25"/>
  <c r="AE25"/>
  <c r="AD25"/>
  <c r="AA25"/>
  <c r="AC25"/>
  <c r="Z25"/>
  <c r="AB25"/>
  <c r="Y25"/>
  <c r="R25"/>
  <c r="B25"/>
  <c r="C25"/>
  <c r="CJ24"/>
  <c r="CI24"/>
  <c r="CG24"/>
  <c r="BZ24"/>
  <c r="BY24"/>
  <c r="BX24"/>
  <c r="BW24"/>
  <c r="BT24"/>
  <c r="BQ24"/>
  <c r="BN24"/>
  <c r="BK24"/>
  <c r="BH24"/>
  <c r="BE24"/>
  <c r="BB24"/>
  <c r="AY24"/>
  <c r="AV24"/>
  <c r="AS24"/>
  <c r="AP24"/>
  <c r="AM24"/>
  <c r="AG24"/>
  <c r="AJ24"/>
  <c r="AF24"/>
  <c r="AE24"/>
  <c r="AD24"/>
  <c r="AA24"/>
  <c r="AC24"/>
  <c r="Z24"/>
  <c r="AB24"/>
  <c r="Y24"/>
  <c r="R24"/>
  <c r="C24"/>
  <c r="B24"/>
  <c r="CJ23"/>
  <c r="CI23"/>
  <c r="CG23"/>
  <c r="BZ23"/>
  <c r="BY23"/>
  <c r="Z23"/>
  <c r="BX23"/>
  <c r="BW23"/>
  <c r="BT23"/>
  <c r="BQ23"/>
  <c r="BN23"/>
  <c r="BK23"/>
  <c r="BH23"/>
  <c r="BE23"/>
  <c r="BB23"/>
  <c r="AY23"/>
  <c r="AV23"/>
  <c r="AS23"/>
  <c r="AP23"/>
  <c r="AM23"/>
  <c r="AG23"/>
  <c r="AJ23"/>
  <c r="AF23"/>
  <c r="AE23"/>
  <c r="AD23"/>
  <c r="AA23"/>
  <c r="AC23"/>
  <c r="AB23"/>
  <c r="Y23"/>
  <c r="R23"/>
  <c r="B23"/>
  <c r="C23"/>
  <c r="CJ22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G22"/>
  <c r="AJ22"/>
  <c r="AF22"/>
  <c r="AE22"/>
  <c r="AD22"/>
  <c r="AA22"/>
  <c r="AC22"/>
  <c r="AB22"/>
  <c r="Z22"/>
  <c r="R22"/>
  <c r="B22"/>
  <c r="C22"/>
  <c r="CJ21"/>
  <c r="CI21"/>
  <c r="CG21"/>
  <c r="BZ21"/>
  <c r="BY21"/>
  <c r="BX21"/>
  <c r="BW21"/>
  <c r="BT21"/>
  <c r="BQ21"/>
  <c r="BN21"/>
  <c r="BK21"/>
  <c r="BH21"/>
  <c r="AD21"/>
  <c r="AA21"/>
  <c r="BE21"/>
  <c r="BB21"/>
  <c r="AY21"/>
  <c r="AV21"/>
  <c r="AS21"/>
  <c r="AP21"/>
  <c r="AM21"/>
  <c r="AG21"/>
  <c r="AJ21"/>
  <c r="AF21"/>
  <c r="AE21"/>
  <c r="AC21"/>
  <c r="Z21"/>
  <c r="AB21"/>
  <c r="Y21"/>
  <c r="R21"/>
  <c r="C21"/>
  <c r="B21"/>
  <c r="CJ20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G20"/>
  <c r="AJ20"/>
  <c r="AF20"/>
  <c r="AE20"/>
  <c r="AD20"/>
  <c r="AA20"/>
  <c r="AC20"/>
  <c r="Z20"/>
  <c r="AB20"/>
  <c r="Y20"/>
  <c r="R20"/>
  <c r="B20"/>
  <c r="C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G19"/>
  <c r="AJ19"/>
  <c r="AF19"/>
  <c r="AE19"/>
  <c r="AD19"/>
  <c r="AA19"/>
  <c r="AC19"/>
  <c r="Z19"/>
  <c r="AB19"/>
  <c r="Y19"/>
  <c r="R19"/>
  <c r="B19"/>
  <c r="C19"/>
  <c r="CJ18"/>
  <c r="CI18"/>
  <c r="CG18"/>
  <c r="BZ18"/>
  <c r="BY18"/>
  <c r="BX18"/>
  <c r="BW18"/>
  <c r="BT18"/>
  <c r="BQ18"/>
  <c r="BN18"/>
  <c r="BK18"/>
  <c r="BH18"/>
  <c r="BE18"/>
  <c r="BB18"/>
  <c r="AY18"/>
  <c r="AV18"/>
  <c r="AS18"/>
  <c r="AP18"/>
  <c r="AM18"/>
  <c r="AG18"/>
  <c r="AJ18"/>
  <c r="AF18"/>
  <c r="AE18"/>
  <c r="AD18"/>
  <c r="AA18"/>
  <c r="AC18"/>
  <c r="Z18"/>
  <c r="AB18"/>
  <c r="Y18"/>
  <c r="R18"/>
  <c r="B18"/>
  <c r="C18"/>
  <c r="CJ17"/>
  <c r="CI17"/>
  <c r="CG17"/>
  <c r="BZ17"/>
  <c r="BY17"/>
  <c r="BX17"/>
  <c r="BW17"/>
  <c r="BT17"/>
  <c r="BQ17"/>
  <c r="BN17"/>
  <c r="BK17"/>
  <c r="BH17"/>
  <c r="AD17"/>
  <c r="AA17"/>
  <c r="BE17"/>
  <c r="BB17"/>
  <c r="AY17"/>
  <c r="AV17"/>
  <c r="AS17"/>
  <c r="AP17"/>
  <c r="AM17"/>
  <c r="AG17"/>
  <c r="AJ17"/>
  <c r="AF17"/>
  <c r="AE17"/>
  <c r="AC17"/>
  <c r="Z17"/>
  <c r="AB17"/>
  <c r="Y17"/>
  <c r="R17"/>
  <c r="C17"/>
  <c r="B17"/>
  <c r="CJ16"/>
  <c r="CI16"/>
  <c r="CG16"/>
  <c r="BZ16"/>
  <c r="BY16"/>
  <c r="BX16"/>
  <c r="BW16"/>
  <c r="BT16"/>
  <c r="BQ16"/>
  <c r="BN16"/>
  <c r="BK16"/>
  <c r="BH16"/>
  <c r="BE16"/>
  <c r="BB16"/>
  <c r="AY16"/>
  <c r="AV16"/>
  <c r="AS16"/>
  <c r="AP16"/>
  <c r="AM16"/>
  <c r="AG16"/>
  <c r="AJ16"/>
  <c r="AF16"/>
  <c r="AE16"/>
  <c r="AD16"/>
  <c r="AA16"/>
  <c r="AC16"/>
  <c r="AB16"/>
  <c r="Y16"/>
  <c r="Z16"/>
  <c r="R16"/>
  <c r="B16"/>
  <c r="C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G15"/>
  <c r="AJ15"/>
  <c r="AF15"/>
  <c r="AE15"/>
  <c r="AD15"/>
  <c r="AA15"/>
  <c r="AC15"/>
  <c r="Z15"/>
  <c r="AB15"/>
  <c r="Y15"/>
  <c r="R15"/>
  <c r="B15"/>
  <c r="C15"/>
  <c r="CJ14"/>
  <c r="CI14"/>
  <c r="CG14"/>
  <c r="BZ14"/>
  <c r="BY14"/>
  <c r="BX14"/>
  <c r="BW14"/>
  <c r="BT14"/>
  <c r="BQ14"/>
  <c r="BN14"/>
  <c r="BK14"/>
  <c r="BH14"/>
  <c r="BE14"/>
  <c r="BB14"/>
  <c r="AY14"/>
  <c r="AV14"/>
  <c r="AS14"/>
  <c r="AP14"/>
  <c r="AM14"/>
  <c r="AG14"/>
  <c r="AJ14"/>
  <c r="AF14"/>
  <c r="AE14"/>
  <c r="AD14"/>
  <c r="AA14"/>
  <c r="AC14"/>
  <c r="Z14"/>
  <c r="AB14"/>
  <c r="Y14"/>
  <c r="R14"/>
  <c r="B14"/>
  <c r="C14"/>
  <c r="CJ13"/>
  <c r="CI13"/>
  <c r="CG13"/>
  <c r="BZ13"/>
  <c r="BY13"/>
  <c r="BX13"/>
  <c r="BW13"/>
  <c r="BT13"/>
  <c r="BQ13"/>
  <c r="BN13"/>
  <c r="BK13"/>
  <c r="BH13"/>
  <c r="BE13"/>
  <c r="BB13"/>
  <c r="AY13"/>
  <c r="AV13"/>
  <c r="AS13"/>
  <c r="AP13"/>
  <c r="AM13"/>
  <c r="AJ13"/>
  <c r="AG13"/>
  <c r="AF13"/>
  <c r="AE13"/>
  <c r="AD13"/>
  <c r="AA13"/>
  <c r="AC13"/>
  <c r="Z13"/>
  <c r="AB13"/>
  <c r="Y13"/>
  <c r="R13"/>
  <c r="C13"/>
  <c r="B13"/>
  <c r="CJ12"/>
  <c r="CI12"/>
  <c r="CG12"/>
  <c r="BZ12"/>
  <c r="BY12"/>
  <c r="BX12"/>
  <c r="BW12"/>
  <c r="BT12"/>
  <c r="BQ12"/>
  <c r="BN12"/>
  <c r="BK12"/>
  <c r="BH12"/>
  <c r="AD12"/>
  <c r="AA12"/>
  <c r="BE12"/>
  <c r="BB12"/>
  <c r="AY12"/>
  <c r="AV12"/>
  <c r="AS12"/>
  <c r="AP12"/>
  <c r="AM12"/>
  <c r="AJ12"/>
  <c r="AG12"/>
  <c r="AF12"/>
  <c r="AE12"/>
  <c r="AC12"/>
  <c r="Z12"/>
  <c r="AB12"/>
  <c r="Y12"/>
  <c r="R12"/>
  <c r="C12"/>
  <c r="B12"/>
  <c r="CJ11"/>
  <c r="CI11"/>
  <c r="CG11"/>
  <c r="BZ11"/>
  <c r="BY11"/>
  <c r="BX11"/>
  <c r="BW11"/>
  <c r="BT11"/>
  <c r="BQ11"/>
  <c r="BN11"/>
  <c r="BK11"/>
  <c r="BE11"/>
  <c r="BB11"/>
  <c r="AY11"/>
  <c r="AV11"/>
  <c r="AS11"/>
  <c r="AP11"/>
  <c r="AM11"/>
  <c r="AJ11"/>
  <c r="AG11"/>
  <c r="AF11"/>
  <c r="AE11"/>
  <c r="AC11"/>
  <c r="Z11"/>
  <c r="AB11"/>
  <c r="Y11"/>
  <c r="R11"/>
  <c r="C11"/>
  <c r="B11"/>
  <c r="CJ10"/>
  <c r="CI10"/>
  <c r="CG10"/>
  <c r="BZ10"/>
  <c r="BY10"/>
  <c r="BX10"/>
  <c r="BW10"/>
  <c r="BT10"/>
  <c r="BQ10"/>
  <c r="BN10"/>
  <c r="BK10"/>
  <c r="AD10"/>
  <c r="AA10"/>
  <c r="BE10"/>
  <c r="BB10"/>
  <c r="AY10"/>
  <c r="AV10"/>
  <c r="AS10"/>
  <c r="AP10"/>
  <c r="AM10"/>
  <c r="AJ10"/>
  <c r="AG10"/>
  <c r="AF10"/>
  <c r="AE10"/>
  <c r="AC10"/>
  <c r="AB10"/>
  <c r="Y10"/>
  <c r="R10"/>
  <c r="B10"/>
  <c r="C10"/>
  <c r="CJ9"/>
  <c r="CI9"/>
  <c r="CG9"/>
  <c r="BZ9"/>
  <c r="BY9"/>
  <c r="BX9"/>
  <c r="BW9"/>
  <c r="BT9"/>
  <c r="BQ9"/>
  <c r="BN9"/>
  <c r="BK9"/>
  <c r="AD9"/>
  <c r="AA9"/>
  <c r="BE9"/>
  <c r="BB9"/>
  <c r="AY9"/>
  <c r="AV9"/>
  <c r="AS9"/>
  <c r="AP9"/>
  <c r="AM9"/>
  <c r="AJ9"/>
  <c r="AG9"/>
  <c r="AF9"/>
  <c r="AE9"/>
  <c r="AC9"/>
  <c r="Z9"/>
  <c r="AB9"/>
  <c r="Y9"/>
  <c r="R9"/>
  <c r="B9"/>
  <c r="C9"/>
  <c r="CJ54" i="19"/>
  <c r="CI54"/>
  <c r="CG54"/>
  <c r="BZ54"/>
  <c r="BY54"/>
  <c r="BX54"/>
  <c r="BW54"/>
  <c r="BT54"/>
  <c r="BQ54"/>
  <c r="BN54"/>
  <c r="BK54"/>
  <c r="BH54"/>
  <c r="BE54"/>
  <c r="BB54"/>
  <c r="AY54"/>
  <c r="AV54"/>
  <c r="AS54"/>
  <c r="AP54"/>
  <c r="AM54"/>
  <c r="AJ54"/>
  <c r="AG54"/>
  <c r="AF54"/>
  <c r="AE54"/>
  <c r="AD54"/>
  <c r="AA54"/>
  <c r="AC54"/>
  <c r="Z54"/>
  <c r="AB54"/>
  <c r="Y54"/>
  <c r="R54"/>
  <c r="C54"/>
  <c r="B54"/>
  <c r="CJ53"/>
  <c r="CI53"/>
  <c r="CG53"/>
  <c r="BZ53"/>
  <c r="BY53"/>
  <c r="BX53"/>
  <c r="BW53"/>
  <c r="BT53"/>
  <c r="BQ53"/>
  <c r="BN53"/>
  <c r="BK53"/>
  <c r="BH53"/>
  <c r="BE53"/>
  <c r="BB53"/>
  <c r="AY53"/>
  <c r="AV53"/>
  <c r="AS53"/>
  <c r="AP53"/>
  <c r="AM53"/>
  <c r="AJ53"/>
  <c r="AG53"/>
  <c r="AF53"/>
  <c r="AE53"/>
  <c r="AD53"/>
  <c r="AA53"/>
  <c r="AC53"/>
  <c r="Z53"/>
  <c r="AB53"/>
  <c r="Y53"/>
  <c r="R53"/>
  <c r="C53"/>
  <c r="B53"/>
  <c r="CJ52"/>
  <c r="CI52"/>
  <c r="CG52"/>
  <c r="BZ52"/>
  <c r="BY52"/>
  <c r="BX52"/>
  <c r="BW52"/>
  <c r="BT52"/>
  <c r="BQ52"/>
  <c r="BN52"/>
  <c r="BK52"/>
  <c r="BH52"/>
  <c r="BE52"/>
  <c r="BB52"/>
  <c r="AY52"/>
  <c r="AV52"/>
  <c r="AS52"/>
  <c r="AP52"/>
  <c r="AM52"/>
  <c r="AJ52"/>
  <c r="AG52"/>
  <c r="AF52"/>
  <c r="AE52"/>
  <c r="AD52"/>
  <c r="AA52"/>
  <c r="AC52"/>
  <c r="Z52"/>
  <c r="AB52"/>
  <c r="Y52"/>
  <c r="R52"/>
  <c r="C52"/>
  <c r="B52"/>
  <c r="CJ51"/>
  <c r="CI51"/>
  <c r="CG51"/>
  <c r="BZ51"/>
  <c r="BY51"/>
  <c r="BX51"/>
  <c r="BW51"/>
  <c r="BT51"/>
  <c r="BQ51"/>
  <c r="BN51"/>
  <c r="BK51"/>
  <c r="BH51"/>
  <c r="BE51"/>
  <c r="BB51"/>
  <c r="AY51"/>
  <c r="AV51"/>
  <c r="AS51"/>
  <c r="AP51"/>
  <c r="AM51"/>
  <c r="AJ51"/>
  <c r="AG51"/>
  <c r="AF51"/>
  <c r="AE51"/>
  <c r="AD51"/>
  <c r="AA51"/>
  <c r="AC51"/>
  <c r="Z51"/>
  <c r="AB51"/>
  <c r="Y51"/>
  <c r="R51"/>
  <c r="C51"/>
  <c r="B51"/>
  <c r="CJ50"/>
  <c r="CI50"/>
  <c r="CG50"/>
  <c r="BZ50"/>
  <c r="AA50"/>
  <c r="BY50"/>
  <c r="BX50"/>
  <c r="BW50"/>
  <c r="BT50"/>
  <c r="BQ50"/>
  <c r="BN50"/>
  <c r="BK50"/>
  <c r="BH50"/>
  <c r="BE50"/>
  <c r="BB50"/>
  <c r="AY50"/>
  <c r="AV50"/>
  <c r="AS50"/>
  <c r="AP50"/>
  <c r="AM50"/>
  <c r="AJ50"/>
  <c r="AG50"/>
  <c r="AF50"/>
  <c r="AE50"/>
  <c r="AD50"/>
  <c r="AC50"/>
  <c r="Z50"/>
  <c r="AB50"/>
  <c r="Y50"/>
  <c r="R50"/>
  <c r="C50"/>
  <c r="B50"/>
  <c r="CJ49"/>
  <c r="CI49"/>
  <c r="CG49"/>
  <c r="BZ49"/>
  <c r="BY49"/>
  <c r="BX49"/>
  <c r="BW49"/>
  <c r="BT49"/>
  <c r="BQ49"/>
  <c r="BN49"/>
  <c r="BK49"/>
  <c r="BH49"/>
  <c r="BE49"/>
  <c r="BB49"/>
  <c r="AY49"/>
  <c r="AV49"/>
  <c r="AS49"/>
  <c r="AP49"/>
  <c r="AM49"/>
  <c r="AJ49"/>
  <c r="AG49"/>
  <c r="AF49"/>
  <c r="AE49"/>
  <c r="AD49"/>
  <c r="AA49"/>
  <c r="AC49"/>
  <c r="AB49"/>
  <c r="Y49"/>
  <c r="R49"/>
  <c r="C49"/>
  <c r="CJ37" i="17"/>
  <c r="CI37"/>
  <c r="CG37"/>
  <c r="BZ37"/>
  <c r="BY37"/>
  <c r="BX37"/>
  <c r="BW37"/>
  <c r="BT37"/>
  <c r="BQ37"/>
  <c r="BN37"/>
  <c r="BK37"/>
  <c r="BH37"/>
  <c r="BE37"/>
  <c r="BB37"/>
  <c r="AY37"/>
  <c r="AV37"/>
  <c r="AS37"/>
  <c r="AP37"/>
  <c r="AM37"/>
  <c r="AG37"/>
  <c r="AJ37"/>
  <c r="AD37"/>
  <c r="AA37"/>
  <c r="AF37"/>
  <c r="AE37"/>
  <c r="AC37"/>
  <c r="Z37"/>
  <c r="AB37"/>
  <c r="Y37"/>
  <c r="R37"/>
  <c r="C37"/>
  <c r="B37"/>
  <c r="CJ36"/>
  <c r="CI36"/>
  <c r="CG36"/>
  <c r="BZ36"/>
  <c r="BY36"/>
  <c r="BX36"/>
  <c r="BW36"/>
  <c r="BT36"/>
  <c r="BQ36"/>
  <c r="BN36"/>
  <c r="BK36"/>
  <c r="BH36"/>
  <c r="BE36"/>
  <c r="BB36"/>
  <c r="AY36"/>
  <c r="AV36"/>
  <c r="AS36"/>
  <c r="AP36"/>
  <c r="AM36"/>
  <c r="AJ36"/>
  <c r="AD36"/>
  <c r="AF36"/>
  <c r="AE36"/>
  <c r="AC36"/>
  <c r="Z36"/>
  <c r="AB36"/>
  <c r="Y36"/>
  <c r="R36"/>
  <c r="C36"/>
  <c r="B36"/>
  <c r="CJ44" i="19"/>
  <c r="CI44"/>
  <c r="CG44"/>
  <c r="BZ44"/>
  <c r="BY44"/>
  <c r="BX44"/>
  <c r="BW44"/>
  <c r="BT44"/>
  <c r="BQ44"/>
  <c r="BN44"/>
  <c r="BK44"/>
  <c r="BH44"/>
  <c r="BE44"/>
  <c r="BB44"/>
  <c r="AY44"/>
  <c r="AV44"/>
  <c r="AS44"/>
  <c r="AP44"/>
  <c r="AM44"/>
  <c r="AJ44"/>
  <c r="AG44"/>
  <c r="AF44"/>
  <c r="AE44"/>
  <c r="AD44"/>
  <c r="AA44"/>
  <c r="AC44"/>
  <c r="Z44"/>
  <c r="AB44"/>
  <c r="Y44"/>
  <c r="R44"/>
  <c r="C44"/>
  <c r="B44"/>
  <c r="CJ43"/>
  <c r="CI43"/>
  <c r="CG43"/>
  <c r="BZ43"/>
  <c r="BY43"/>
  <c r="BX43"/>
  <c r="BW43"/>
  <c r="BT43"/>
  <c r="BQ43"/>
  <c r="BN43"/>
  <c r="BK43"/>
  <c r="BH43"/>
  <c r="BE43"/>
  <c r="BB43"/>
  <c r="AY43"/>
  <c r="AV43"/>
  <c r="AS43"/>
  <c r="AP43"/>
  <c r="AM43"/>
  <c r="AJ43"/>
  <c r="AG43"/>
  <c r="AF43"/>
  <c r="AE43"/>
  <c r="AD43"/>
  <c r="AA43"/>
  <c r="AC43"/>
  <c r="Z43"/>
  <c r="AB43"/>
  <c r="Y43"/>
  <c r="R43"/>
  <c r="C43"/>
  <c r="B43"/>
  <c r="CJ42"/>
  <c r="CI42"/>
  <c r="CG42"/>
  <c r="BZ42"/>
  <c r="BY42"/>
  <c r="BX42"/>
  <c r="BW42"/>
  <c r="BT42"/>
  <c r="BQ42"/>
  <c r="BN42"/>
  <c r="BK42"/>
  <c r="BH42"/>
  <c r="BE42"/>
  <c r="BB42"/>
  <c r="AY42"/>
  <c r="AV42"/>
  <c r="AS42"/>
  <c r="AP42"/>
  <c r="AM42"/>
  <c r="AJ42"/>
  <c r="AG42"/>
  <c r="AF42"/>
  <c r="AE42"/>
  <c r="AC42"/>
  <c r="Z42"/>
  <c r="AB42"/>
  <c r="Y42"/>
  <c r="R42"/>
  <c r="C42"/>
  <c r="B42"/>
  <c r="CJ41"/>
  <c r="CI41"/>
  <c r="CG41"/>
  <c r="BZ41"/>
  <c r="BY41"/>
  <c r="BX41"/>
  <c r="BW41"/>
  <c r="BT41"/>
  <c r="BQ41"/>
  <c r="BN41"/>
  <c r="BK41"/>
  <c r="BH41"/>
  <c r="BE41"/>
  <c r="BB41"/>
  <c r="AY41"/>
  <c r="AV41"/>
  <c r="AS41"/>
  <c r="AP41"/>
  <c r="AM41"/>
  <c r="AJ41"/>
  <c r="AG41"/>
  <c r="AF41"/>
  <c r="AE41"/>
  <c r="AD41"/>
  <c r="AA41"/>
  <c r="AC41"/>
  <c r="Z41"/>
  <c r="AB41"/>
  <c r="Y41"/>
  <c r="R41"/>
  <c r="C41"/>
  <c r="B41"/>
  <c r="CJ40"/>
  <c r="CI40"/>
  <c r="CG40"/>
  <c r="BZ40"/>
  <c r="BY40"/>
  <c r="BX40"/>
  <c r="BW40"/>
  <c r="BT40"/>
  <c r="BQ40"/>
  <c r="BN40"/>
  <c r="BK40"/>
  <c r="BH40"/>
  <c r="BE40"/>
  <c r="BB40"/>
  <c r="AY40"/>
  <c r="AV40"/>
  <c r="AS40"/>
  <c r="AP40"/>
  <c r="AM40"/>
  <c r="AJ40"/>
  <c r="AG40"/>
  <c r="AF40"/>
  <c r="AE40"/>
  <c r="AD40"/>
  <c r="AA40"/>
  <c r="AC40"/>
  <c r="Z40"/>
  <c r="AB40"/>
  <c r="Y40"/>
  <c r="R40"/>
  <c r="C40"/>
  <c r="B40"/>
  <c r="CJ39"/>
  <c r="CI39"/>
  <c r="CG39"/>
  <c r="BZ39"/>
  <c r="BY39"/>
  <c r="BX39"/>
  <c r="BW39"/>
  <c r="BT39"/>
  <c r="BQ39"/>
  <c r="BN39"/>
  <c r="BK39"/>
  <c r="BH39"/>
  <c r="BE39"/>
  <c r="BB39"/>
  <c r="AY39"/>
  <c r="AV39"/>
  <c r="AS39"/>
  <c r="AP39"/>
  <c r="AM39"/>
  <c r="AJ39"/>
  <c r="AG39"/>
  <c r="AF39"/>
  <c r="AE39"/>
  <c r="AD39"/>
  <c r="AA39"/>
  <c r="AC39"/>
  <c r="Z39"/>
  <c r="AB39"/>
  <c r="Y39"/>
  <c r="R39"/>
  <c r="C39"/>
  <c r="B39"/>
  <c r="CJ38"/>
  <c r="CI38"/>
  <c r="CG38"/>
  <c r="BZ38"/>
  <c r="BY38"/>
  <c r="BX38"/>
  <c r="BW38"/>
  <c r="BT38"/>
  <c r="BQ38"/>
  <c r="BN38"/>
  <c r="BK38"/>
  <c r="BH38"/>
  <c r="BE38"/>
  <c r="BB38"/>
  <c r="AY38"/>
  <c r="AV38"/>
  <c r="AS38"/>
  <c r="AP38"/>
  <c r="AM38"/>
  <c r="AJ38"/>
  <c r="AG38"/>
  <c r="AF38"/>
  <c r="AE38"/>
  <c r="AD38"/>
  <c r="AA38"/>
  <c r="AC38"/>
  <c r="Z38"/>
  <c r="AB38"/>
  <c r="Y38"/>
  <c r="R38"/>
  <c r="C38"/>
  <c r="CJ37"/>
  <c r="CI37"/>
  <c r="CG37"/>
  <c r="BZ37"/>
  <c r="BY37"/>
  <c r="BX37"/>
  <c r="BW37"/>
  <c r="BT37"/>
  <c r="BQ37"/>
  <c r="BN37"/>
  <c r="BK37"/>
  <c r="BH37"/>
  <c r="BE37"/>
  <c r="BB37"/>
  <c r="AY37"/>
  <c r="AV37"/>
  <c r="AS37"/>
  <c r="AP37"/>
  <c r="AM37"/>
  <c r="AJ37"/>
  <c r="AG37"/>
  <c r="AF37"/>
  <c r="AE37"/>
  <c r="AD37"/>
  <c r="AA37"/>
  <c r="AC37"/>
  <c r="Z37"/>
  <c r="AB37"/>
  <c r="Y37"/>
  <c r="R37"/>
  <c r="C37"/>
  <c r="B37"/>
  <c r="CJ36"/>
  <c r="CI36"/>
  <c r="CG36"/>
  <c r="BZ36"/>
  <c r="BY36"/>
  <c r="BX36"/>
  <c r="BW36"/>
  <c r="BT36"/>
  <c r="BQ36"/>
  <c r="BN36"/>
  <c r="BK36"/>
  <c r="BH36"/>
  <c r="AD36"/>
  <c r="AA36"/>
  <c r="BE36"/>
  <c r="BB36"/>
  <c r="AY36"/>
  <c r="AV36"/>
  <c r="AS36"/>
  <c r="AP36"/>
  <c r="AM36"/>
  <c r="AJ36"/>
  <c r="AG36"/>
  <c r="AF36"/>
  <c r="AE36"/>
  <c r="AC36"/>
  <c r="Z36"/>
  <c r="AB36"/>
  <c r="Y36"/>
  <c r="R36"/>
  <c r="C36"/>
  <c r="B36"/>
  <c r="CJ35"/>
  <c r="CI35"/>
  <c r="CG35"/>
  <c r="BZ35"/>
  <c r="BY35"/>
  <c r="BX35"/>
  <c r="BW35"/>
  <c r="BT35"/>
  <c r="BQ35"/>
  <c r="BN35"/>
  <c r="BK35"/>
  <c r="BH35"/>
  <c r="BE35"/>
  <c r="BB35"/>
  <c r="AY35"/>
  <c r="AV35"/>
  <c r="AS35"/>
  <c r="AP35"/>
  <c r="AM35"/>
  <c r="AJ35"/>
  <c r="AG35"/>
  <c r="AF35"/>
  <c r="AE35"/>
  <c r="AD35"/>
  <c r="AA35"/>
  <c r="AC35"/>
  <c r="Z35"/>
  <c r="AB35"/>
  <c r="Y35"/>
  <c r="R35"/>
  <c r="C35"/>
  <c r="B35"/>
  <c r="CJ34"/>
  <c r="CI34"/>
  <c r="CG34"/>
  <c r="BZ34"/>
  <c r="BY34"/>
  <c r="BX34"/>
  <c r="BW34"/>
  <c r="BT34"/>
  <c r="BQ34"/>
  <c r="BN34"/>
  <c r="BK34"/>
  <c r="BH34"/>
  <c r="BE34"/>
  <c r="BB34"/>
  <c r="AY34"/>
  <c r="AV34"/>
  <c r="AS34"/>
  <c r="AP34"/>
  <c r="AM34"/>
  <c r="AJ34"/>
  <c r="AG34"/>
  <c r="AF34"/>
  <c r="AE34"/>
  <c r="AD34"/>
  <c r="AA34"/>
  <c r="AC34"/>
  <c r="AB34"/>
  <c r="Y34"/>
  <c r="R34"/>
  <c r="C34"/>
  <c r="B34"/>
  <c r="CJ33"/>
  <c r="CI33"/>
  <c r="CG33"/>
  <c r="BZ33"/>
  <c r="BY33"/>
  <c r="BX33"/>
  <c r="BW33"/>
  <c r="BT33"/>
  <c r="BQ33"/>
  <c r="BN33"/>
  <c r="BK33"/>
  <c r="BH33"/>
  <c r="BE33"/>
  <c r="BB33"/>
  <c r="AY33"/>
  <c r="AV33"/>
  <c r="AS33"/>
  <c r="AP33"/>
  <c r="AM33"/>
  <c r="AJ33"/>
  <c r="AG33"/>
  <c r="AF33"/>
  <c r="AE33"/>
  <c r="AD33"/>
  <c r="AA33"/>
  <c r="AC33"/>
  <c r="Z33"/>
  <c r="AB33"/>
  <c r="Y33"/>
  <c r="R33"/>
  <c r="C33"/>
  <c r="B33"/>
  <c r="CJ32"/>
  <c r="CI32"/>
  <c r="CG32"/>
  <c r="BZ32"/>
  <c r="BY32"/>
  <c r="BX32"/>
  <c r="BW32"/>
  <c r="BT32"/>
  <c r="BQ32"/>
  <c r="BN32"/>
  <c r="BK32"/>
  <c r="BH32"/>
  <c r="BE32"/>
  <c r="BB32"/>
  <c r="AY32"/>
  <c r="AV32"/>
  <c r="AS32"/>
  <c r="AP32"/>
  <c r="AM32"/>
  <c r="AJ32"/>
  <c r="AG32"/>
  <c r="AF32"/>
  <c r="AE32"/>
  <c r="AC32"/>
  <c r="Z32"/>
  <c r="AB32"/>
  <c r="Y32"/>
  <c r="R32"/>
  <c r="C32"/>
  <c r="B32"/>
  <c r="CJ31"/>
  <c r="CI31"/>
  <c r="CG31"/>
  <c r="BZ31"/>
  <c r="BY31"/>
  <c r="BX31"/>
  <c r="BW31"/>
  <c r="BT31"/>
  <c r="BQ31"/>
  <c r="BN31"/>
  <c r="BK31"/>
  <c r="BH31"/>
  <c r="BE31"/>
  <c r="BB31"/>
  <c r="AY31"/>
  <c r="AV31"/>
  <c r="AS31"/>
  <c r="AP31"/>
  <c r="AM31"/>
  <c r="AJ31"/>
  <c r="AG31"/>
  <c r="AF31"/>
  <c r="AE31"/>
  <c r="AD31"/>
  <c r="AA31"/>
  <c r="AC31"/>
  <c r="Z31"/>
  <c r="AB31"/>
  <c r="Y31"/>
  <c r="R31"/>
  <c r="C31"/>
  <c r="B31"/>
  <c r="CJ30"/>
  <c r="CI30"/>
  <c r="CG30"/>
  <c r="BZ30"/>
  <c r="BY30"/>
  <c r="BX30"/>
  <c r="BW30"/>
  <c r="BT30"/>
  <c r="BQ30"/>
  <c r="BN30"/>
  <c r="BK30"/>
  <c r="BH30"/>
  <c r="BE30"/>
  <c r="BB30"/>
  <c r="AY30"/>
  <c r="AV30"/>
  <c r="AS30"/>
  <c r="AP30"/>
  <c r="AM30"/>
  <c r="AJ30"/>
  <c r="AG30"/>
  <c r="AF30"/>
  <c r="AE30"/>
  <c r="AD30"/>
  <c r="AA30"/>
  <c r="AC30"/>
  <c r="Z30"/>
  <c r="AB30"/>
  <c r="Y30"/>
  <c r="R30"/>
  <c r="C30"/>
  <c r="B30"/>
  <c r="CJ29"/>
  <c r="CI29"/>
  <c r="CG29"/>
  <c r="BZ29"/>
  <c r="BY29"/>
  <c r="BX29"/>
  <c r="BW29"/>
  <c r="BT29"/>
  <c r="BQ29"/>
  <c r="BN29"/>
  <c r="BK29"/>
  <c r="BH29"/>
  <c r="BE29"/>
  <c r="BB29"/>
  <c r="AY29"/>
  <c r="AV29"/>
  <c r="AS29"/>
  <c r="AP29"/>
  <c r="AM29"/>
  <c r="AJ29"/>
  <c r="AD29"/>
  <c r="AA29"/>
  <c r="AG29"/>
  <c r="AF29"/>
  <c r="AE29"/>
  <c r="AC29"/>
  <c r="Z29"/>
  <c r="AB29"/>
  <c r="Y29"/>
  <c r="R29"/>
  <c r="C29"/>
  <c r="B29"/>
  <c r="CJ28"/>
  <c r="CI28"/>
  <c r="CG28"/>
  <c r="BZ28"/>
  <c r="BY28"/>
  <c r="BX28"/>
  <c r="BW28"/>
  <c r="BT28"/>
  <c r="BQ28"/>
  <c r="BN28"/>
  <c r="BK28"/>
  <c r="BH28"/>
  <c r="BE28"/>
  <c r="BB28"/>
  <c r="AY28"/>
  <c r="AV28"/>
  <c r="AS28"/>
  <c r="AP28"/>
  <c r="AM28"/>
  <c r="AJ28"/>
  <c r="AD28"/>
  <c r="AA28"/>
  <c r="AG28"/>
  <c r="AF28"/>
  <c r="AE28"/>
  <c r="AC28"/>
  <c r="Z28"/>
  <c r="AB28"/>
  <c r="Y28"/>
  <c r="R28"/>
  <c r="C28"/>
  <c r="B28"/>
  <c r="CJ27"/>
  <c r="CI27"/>
  <c r="CG27"/>
  <c r="BZ27"/>
  <c r="BY27"/>
  <c r="BX27"/>
  <c r="BW27"/>
  <c r="BT27"/>
  <c r="BQ27"/>
  <c r="BN27"/>
  <c r="BK27"/>
  <c r="BH27"/>
  <c r="BE27"/>
  <c r="BB27"/>
  <c r="AY27"/>
  <c r="AV27"/>
  <c r="AS27"/>
  <c r="AP27"/>
  <c r="AM27"/>
  <c r="AJ27"/>
  <c r="AG27"/>
  <c r="AF27"/>
  <c r="AE27"/>
  <c r="AD27"/>
  <c r="AA27"/>
  <c r="AC27"/>
  <c r="Z27"/>
  <c r="AB27"/>
  <c r="Y27"/>
  <c r="R27"/>
  <c r="C27"/>
  <c r="B27"/>
  <c r="CJ26"/>
  <c r="CI26"/>
  <c r="CG26"/>
  <c r="BZ26"/>
  <c r="BY26"/>
  <c r="BX26"/>
  <c r="BW26"/>
  <c r="BT26"/>
  <c r="BQ26"/>
  <c r="BN26"/>
  <c r="BK26"/>
  <c r="BH26"/>
  <c r="BE26"/>
  <c r="BB26"/>
  <c r="AY26"/>
  <c r="AV26"/>
  <c r="AS26"/>
  <c r="AP26"/>
  <c r="AM26"/>
  <c r="AJ26"/>
  <c r="AG26"/>
  <c r="AF26"/>
  <c r="AE26"/>
  <c r="AD26"/>
  <c r="AA26"/>
  <c r="AC26"/>
  <c r="Z26"/>
  <c r="AB26"/>
  <c r="Y26"/>
  <c r="R26"/>
  <c r="B26"/>
  <c r="C26"/>
  <c r="CJ25"/>
  <c r="CI25"/>
  <c r="CG25"/>
  <c r="BZ25"/>
  <c r="BY25"/>
  <c r="BX25"/>
  <c r="BW25"/>
  <c r="BT25"/>
  <c r="BQ25"/>
  <c r="BN25"/>
  <c r="BK25"/>
  <c r="BH25"/>
  <c r="BE25"/>
  <c r="BB25"/>
  <c r="AY25"/>
  <c r="AV25"/>
  <c r="AS25"/>
  <c r="AP25"/>
  <c r="AM25"/>
  <c r="AJ25"/>
  <c r="AG25"/>
  <c r="AF25"/>
  <c r="AE25"/>
  <c r="AC25"/>
  <c r="Z25"/>
  <c r="AB25"/>
  <c r="Y25"/>
  <c r="R25"/>
  <c r="C25"/>
  <c r="B25"/>
  <c r="CJ24"/>
  <c r="CI24"/>
  <c r="CG24"/>
  <c r="BZ24"/>
  <c r="BY24"/>
  <c r="BX24"/>
  <c r="BW24"/>
  <c r="BT24"/>
  <c r="BQ24"/>
  <c r="BN24"/>
  <c r="BK24"/>
  <c r="BH24"/>
  <c r="BE24"/>
  <c r="BB24"/>
  <c r="AY24"/>
  <c r="AV24"/>
  <c r="AS24"/>
  <c r="AP24"/>
  <c r="AM24"/>
  <c r="AJ24"/>
  <c r="AG24"/>
  <c r="AF24"/>
  <c r="AE24"/>
  <c r="AD24"/>
  <c r="AA24"/>
  <c r="AC24"/>
  <c r="Z24"/>
  <c r="AB24"/>
  <c r="Y24"/>
  <c r="R24"/>
  <c r="C24"/>
  <c r="B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J23"/>
  <c r="AG23"/>
  <c r="AF23"/>
  <c r="AE23"/>
  <c r="AD23"/>
  <c r="AA23"/>
  <c r="AC23"/>
  <c r="Z23"/>
  <c r="AB23"/>
  <c r="Y23"/>
  <c r="R23"/>
  <c r="C23"/>
  <c r="B23"/>
  <c r="CJ22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J22"/>
  <c r="AG22"/>
  <c r="AF22"/>
  <c r="AE22"/>
  <c r="AD22"/>
  <c r="AA22"/>
  <c r="AC22"/>
  <c r="Z22"/>
  <c r="AB22"/>
  <c r="Y22"/>
  <c r="R22"/>
  <c r="C22"/>
  <c r="CJ21"/>
  <c r="CI21"/>
  <c r="CG21"/>
  <c r="BZ21"/>
  <c r="BY21"/>
  <c r="Z21"/>
  <c r="BX21"/>
  <c r="Y21"/>
  <c r="BW21"/>
  <c r="BT21"/>
  <c r="BQ21"/>
  <c r="BN21"/>
  <c r="BK21"/>
  <c r="BH21"/>
  <c r="BE21"/>
  <c r="BB21"/>
  <c r="AY21"/>
  <c r="AV21"/>
  <c r="AS21"/>
  <c r="AP21"/>
  <c r="AM21"/>
  <c r="AJ21"/>
  <c r="AG21"/>
  <c r="AF21"/>
  <c r="AE21"/>
  <c r="AD21"/>
  <c r="AA21"/>
  <c r="AC21"/>
  <c r="AB21"/>
  <c r="R21"/>
  <c r="C21"/>
  <c r="B21"/>
  <c r="CJ20"/>
  <c r="CI20"/>
  <c r="CG20"/>
  <c r="BZ20"/>
  <c r="BY20"/>
  <c r="BY57"/>
  <c r="BY16" i="3"/>
  <c r="BY24"/>
  <c r="BX20" i="19"/>
  <c r="BW20"/>
  <c r="BW57"/>
  <c r="BW16" i="3"/>
  <c r="BT20" i="19"/>
  <c r="BQ20"/>
  <c r="BN20"/>
  <c r="BK20"/>
  <c r="BK57"/>
  <c r="BK16" i="3"/>
  <c r="BH20" i="19"/>
  <c r="BE20"/>
  <c r="BB20"/>
  <c r="AY20"/>
  <c r="AV20"/>
  <c r="AS20"/>
  <c r="AP20"/>
  <c r="AM20"/>
  <c r="AM57"/>
  <c r="AJ20"/>
  <c r="AG20"/>
  <c r="AF20"/>
  <c r="AE20"/>
  <c r="AD20"/>
  <c r="AA20"/>
  <c r="AC20"/>
  <c r="Z20"/>
  <c r="AB20"/>
  <c r="Y20"/>
  <c r="R20"/>
  <c r="C20"/>
  <c r="B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J19"/>
  <c r="AG19"/>
  <c r="AF19"/>
  <c r="AE19"/>
  <c r="AD19"/>
  <c r="AA19"/>
  <c r="AC19"/>
  <c r="Z19"/>
  <c r="AB19"/>
  <c r="R19"/>
  <c r="C19"/>
  <c r="B19"/>
  <c r="CJ18"/>
  <c r="CI18"/>
  <c r="CG18"/>
  <c r="BZ18"/>
  <c r="BY18"/>
  <c r="BX18"/>
  <c r="BW18"/>
  <c r="BT18"/>
  <c r="BQ18"/>
  <c r="BN18"/>
  <c r="BK18"/>
  <c r="BH18"/>
  <c r="BE18"/>
  <c r="BB18"/>
  <c r="AY18"/>
  <c r="AV18"/>
  <c r="AS18"/>
  <c r="AP18"/>
  <c r="AM18"/>
  <c r="AJ18"/>
  <c r="AG18"/>
  <c r="AF18"/>
  <c r="AE18"/>
  <c r="AD18"/>
  <c r="AC18"/>
  <c r="Z18"/>
  <c r="AB18"/>
  <c r="Y18"/>
  <c r="R18"/>
  <c r="C18"/>
  <c r="B18"/>
  <c r="CJ17"/>
  <c r="CI17"/>
  <c r="CG17"/>
  <c r="BZ17"/>
  <c r="AA17"/>
  <c r="BY17"/>
  <c r="BX17"/>
  <c r="BW17"/>
  <c r="BT17"/>
  <c r="BQ17"/>
  <c r="BN17"/>
  <c r="BK17"/>
  <c r="BH17"/>
  <c r="BE17"/>
  <c r="BB17"/>
  <c r="AY17"/>
  <c r="AV17"/>
  <c r="AS17"/>
  <c r="AP17"/>
  <c r="AM17"/>
  <c r="AG17"/>
  <c r="AJ17"/>
  <c r="AD17"/>
  <c r="AF17"/>
  <c r="AE17"/>
  <c r="AC17"/>
  <c r="AB17"/>
  <c r="Y17"/>
  <c r="R17"/>
  <c r="C17"/>
  <c r="B17"/>
  <c r="CJ16"/>
  <c r="CI16"/>
  <c r="CG16"/>
  <c r="BZ16"/>
  <c r="BY16"/>
  <c r="BX16"/>
  <c r="Y16"/>
  <c r="BW16"/>
  <c r="BT16"/>
  <c r="BT57"/>
  <c r="BT16" i="3"/>
  <c r="BQ16" i="19"/>
  <c r="BN16"/>
  <c r="BK16"/>
  <c r="BH16"/>
  <c r="BE16"/>
  <c r="BB16"/>
  <c r="AY16"/>
  <c r="AV16"/>
  <c r="AS16"/>
  <c r="AP16"/>
  <c r="AM16"/>
  <c r="AJ16"/>
  <c r="AJ57"/>
  <c r="AJ16" i="3"/>
  <c r="AG16" i="19"/>
  <c r="AF16"/>
  <c r="AE16"/>
  <c r="AD16"/>
  <c r="AA16"/>
  <c r="AC16"/>
  <c r="AB16"/>
  <c r="R16"/>
  <c r="C16"/>
  <c r="B16"/>
  <c r="CJ15"/>
  <c r="CI15"/>
  <c r="CG15"/>
  <c r="BZ15"/>
  <c r="AA15"/>
  <c r="BY15"/>
  <c r="BX15"/>
  <c r="BW15"/>
  <c r="BT15"/>
  <c r="BQ15"/>
  <c r="BN15"/>
  <c r="BK15"/>
  <c r="BH15"/>
  <c r="BE15"/>
  <c r="BB15"/>
  <c r="AY15"/>
  <c r="AV15"/>
  <c r="AS15"/>
  <c r="AP15"/>
  <c r="AM15"/>
  <c r="AJ15"/>
  <c r="AG15"/>
  <c r="AF15"/>
  <c r="AE15"/>
  <c r="AD15"/>
  <c r="AC15"/>
  <c r="Z15"/>
  <c r="AB15"/>
  <c r="Y15"/>
  <c r="R15"/>
  <c r="C15"/>
  <c r="B15"/>
  <c r="CJ14"/>
  <c r="CJ57"/>
  <c r="CI14"/>
  <c r="CG14"/>
  <c r="BY14"/>
  <c r="BX14"/>
  <c r="BW14"/>
  <c r="BT14"/>
  <c r="BQ14"/>
  <c r="BN14"/>
  <c r="BK14"/>
  <c r="BH14"/>
  <c r="BE14"/>
  <c r="BB14"/>
  <c r="AY14"/>
  <c r="AV14"/>
  <c r="AS14"/>
  <c r="AP14"/>
  <c r="AM14"/>
  <c r="AJ14"/>
  <c r="AG14"/>
  <c r="AF14"/>
  <c r="AE14"/>
  <c r="AD14"/>
  <c r="AC14"/>
  <c r="Z14"/>
  <c r="AB14"/>
  <c r="Y14"/>
  <c r="R14"/>
  <c r="C14"/>
  <c r="CJ13"/>
  <c r="CI13"/>
  <c r="CG13"/>
  <c r="BZ13"/>
  <c r="BY13"/>
  <c r="BX13"/>
  <c r="BW13"/>
  <c r="BT13"/>
  <c r="BQ13"/>
  <c r="BN13"/>
  <c r="BK13"/>
  <c r="BH13"/>
  <c r="BE13"/>
  <c r="BB13"/>
  <c r="AY13"/>
  <c r="AV13"/>
  <c r="AS13"/>
  <c r="AP13"/>
  <c r="AM13"/>
  <c r="AJ13"/>
  <c r="AG13"/>
  <c r="AF13"/>
  <c r="AE13"/>
  <c r="AD13"/>
  <c r="AA13"/>
  <c r="AC13"/>
  <c r="Z13"/>
  <c r="AB13"/>
  <c r="Y13"/>
  <c r="R13"/>
  <c r="C13"/>
  <c r="B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J12"/>
  <c r="AG12"/>
  <c r="AF12"/>
  <c r="AE12"/>
  <c r="AD12"/>
  <c r="AA12"/>
  <c r="AC12"/>
  <c r="Z12"/>
  <c r="AB12"/>
  <c r="Y12"/>
  <c r="R12"/>
  <c r="C12"/>
  <c r="B12"/>
  <c r="CJ11"/>
  <c r="CI11"/>
  <c r="CG11"/>
  <c r="BZ11"/>
  <c r="BY11"/>
  <c r="BX11"/>
  <c r="BW11"/>
  <c r="BT11"/>
  <c r="BQ11"/>
  <c r="BN11"/>
  <c r="BK11"/>
  <c r="BH11"/>
  <c r="BE11"/>
  <c r="BB11"/>
  <c r="AY11"/>
  <c r="AV11"/>
  <c r="AS11"/>
  <c r="AP11"/>
  <c r="AM11"/>
  <c r="AJ11"/>
  <c r="AG11"/>
  <c r="AF11"/>
  <c r="AE11"/>
  <c r="AD11"/>
  <c r="AC11"/>
  <c r="Z11"/>
  <c r="AB11"/>
  <c r="Y11"/>
  <c r="R11"/>
  <c r="C11"/>
  <c r="CJ36" i="18"/>
  <c r="CI36"/>
  <c r="CG36"/>
  <c r="BZ36"/>
  <c r="BY36"/>
  <c r="BX36"/>
  <c r="BW36"/>
  <c r="BT36"/>
  <c r="BQ36"/>
  <c r="BN36"/>
  <c r="BK36"/>
  <c r="BH36"/>
  <c r="BE36"/>
  <c r="BB36"/>
  <c r="AY36"/>
  <c r="AV36"/>
  <c r="AS36"/>
  <c r="AP36"/>
  <c r="AM36"/>
  <c r="AJ36"/>
  <c r="AG36"/>
  <c r="AF36"/>
  <c r="AE36"/>
  <c r="AD36"/>
  <c r="AC36"/>
  <c r="Z36"/>
  <c r="AB36"/>
  <c r="Y36"/>
  <c r="R36"/>
  <c r="C36"/>
  <c r="B36"/>
  <c r="CJ35"/>
  <c r="CI35"/>
  <c r="CG35"/>
  <c r="BZ35"/>
  <c r="BY35"/>
  <c r="BX35"/>
  <c r="BW35"/>
  <c r="BT35"/>
  <c r="BQ35"/>
  <c r="BN35"/>
  <c r="BK35"/>
  <c r="BH35"/>
  <c r="BE35"/>
  <c r="BB35"/>
  <c r="AY35"/>
  <c r="AV35"/>
  <c r="AS35"/>
  <c r="AP35"/>
  <c r="AM35"/>
  <c r="AJ35"/>
  <c r="AG35"/>
  <c r="AF35"/>
  <c r="AE35"/>
  <c r="AD35"/>
  <c r="AA35"/>
  <c r="AC35"/>
  <c r="Z35"/>
  <c r="AB35"/>
  <c r="Y35"/>
  <c r="R35"/>
  <c r="C35"/>
  <c r="B35"/>
  <c r="CJ34"/>
  <c r="CI34"/>
  <c r="CG34"/>
  <c r="BZ34"/>
  <c r="BY34"/>
  <c r="BX34"/>
  <c r="BW34"/>
  <c r="BT34"/>
  <c r="BQ34"/>
  <c r="BN34"/>
  <c r="BK34"/>
  <c r="BH34"/>
  <c r="BE34"/>
  <c r="BB34"/>
  <c r="AY34"/>
  <c r="AV34"/>
  <c r="AS34"/>
  <c r="AP34"/>
  <c r="AM34"/>
  <c r="AJ34"/>
  <c r="AG34"/>
  <c r="AF34"/>
  <c r="AE34"/>
  <c r="AD34"/>
  <c r="AA34"/>
  <c r="AC34"/>
  <c r="Z34"/>
  <c r="AB34"/>
  <c r="Y34"/>
  <c r="R34"/>
  <c r="C34"/>
  <c r="B34"/>
  <c r="CJ33"/>
  <c r="CI33"/>
  <c r="CG33"/>
  <c r="BZ33"/>
  <c r="BY33"/>
  <c r="BX33"/>
  <c r="BW33"/>
  <c r="BT33"/>
  <c r="BQ33"/>
  <c r="BN33"/>
  <c r="BK33"/>
  <c r="BH33"/>
  <c r="BE33"/>
  <c r="BB33"/>
  <c r="AY33"/>
  <c r="AV33"/>
  <c r="AS33"/>
  <c r="AP33"/>
  <c r="AM33"/>
  <c r="AJ33"/>
  <c r="AG33"/>
  <c r="AF33"/>
  <c r="AE33"/>
  <c r="AD33"/>
  <c r="AA33"/>
  <c r="AC33"/>
  <c r="Z33"/>
  <c r="AB33"/>
  <c r="Y33"/>
  <c r="R33"/>
  <c r="C33"/>
  <c r="B33"/>
  <c r="CJ32"/>
  <c r="CI32"/>
  <c r="CG32"/>
  <c r="BZ32"/>
  <c r="BY32"/>
  <c r="BX32"/>
  <c r="BW32"/>
  <c r="BT32"/>
  <c r="BQ32"/>
  <c r="BN32"/>
  <c r="BK32"/>
  <c r="BH32"/>
  <c r="AD32"/>
  <c r="AA32"/>
  <c r="BE32"/>
  <c r="BB32"/>
  <c r="AY32"/>
  <c r="AV32"/>
  <c r="AS32"/>
  <c r="AP32"/>
  <c r="AM32"/>
  <c r="AJ32"/>
  <c r="AG32"/>
  <c r="AF32"/>
  <c r="AE32"/>
  <c r="AC32"/>
  <c r="AB32"/>
  <c r="Y32"/>
  <c r="R32"/>
  <c r="C32"/>
  <c r="B32"/>
  <c r="CJ31"/>
  <c r="CI31"/>
  <c r="CG31"/>
  <c r="BZ31"/>
  <c r="BY31"/>
  <c r="BX31"/>
  <c r="BW31"/>
  <c r="BT31"/>
  <c r="BQ31"/>
  <c r="BN31"/>
  <c r="BK31"/>
  <c r="BH31"/>
  <c r="BE31"/>
  <c r="BB31"/>
  <c r="AY31"/>
  <c r="AV31"/>
  <c r="AS31"/>
  <c r="AP31"/>
  <c r="AM31"/>
  <c r="AJ31"/>
  <c r="AG31"/>
  <c r="AF31"/>
  <c r="AE31"/>
  <c r="AD31"/>
  <c r="AA31"/>
  <c r="AC31"/>
  <c r="Z31"/>
  <c r="AB31"/>
  <c r="Y31"/>
  <c r="R31"/>
  <c r="C31"/>
  <c r="B31"/>
  <c r="CJ30"/>
  <c r="CI30"/>
  <c r="CG30"/>
  <c r="BZ30"/>
  <c r="BY30"/>
  <c r="Z30"/>
  <c r="BX30"/>
  <c r="BW30"/>
  <c r="BT30"/>
  <c r="BQ30"/>
  <c r="BN30"/>
  <c r="BK30"/>
  <c r="BH30"/>
  <c r="BE30"/>
  <c r="BB30"/>
  <c r="AY30"/>
  <c r="AV30"/>
  <c r="AS30"/>
  <c r="AP30"/>
  <c r="AM30"/>
  <c r="AJ30"/>
  <c r="AG30"/>
  <c r="AF30"/>
  <c r="AE30"/>
  <c r="AD30"/>
  <c r="AA30"/>
  <c r="AC30"/>
  <c r="AB30"/>
  <c r="Y30"/>
  <c r="R30"/>
  <c r="C30"/>
  <c r="B30"/>
  <c r="CJ29"/>
  <c r="CI29"/>
  <c r="CG29"/>
  <c r="BZ29"/>
  <c r="BY29"/>
  <c r="Z29"/>
  <c r="BX29"/>
  <c r="BW29"/>
  <c r="BT29"/>
  <c r="BQ29"/>
  <c r="BN29"/>
  <c r="BK29"/>
  <c r="BH29"/>
  <c r="BE29"/>
  <c r="BB29"/>
  <c r="AY29"/>
  <c r="AV29"/>
  <c r="AS29"/>
  <c r="AP29"/>
  <c r="AM29"/>
  <c r="AJ29"/>
  <c r="AG29"/>
  <c r="AF29"/>
  <c r="AE29"/>
  <c r="AD29"/>
  <c r="AA29"/>
  <c r="AC29"/>
  <c r="AB29"/>
  <c r="Y29"/>
  <c r="R29"/>
  <c r="C29"/>
  <c r="B29"/>
  <c r="CJ28"/>
  <c r="CI28"/>
  <c r="CG28"/>
  <c r="BZ28"/>
  <c r="BY28"/>
  <c r="BX28"/>
  <c r="BW28"/>
  <c r="BT28"/>
  <c r="BQ28"/>
  <c r="BN28"/>
  <c r="BK28"/>
  <c r="BH28"/>
  <c r="BE28"/>
  <c r="BB28"/>
  <c r="AY28"/>
  <c r="AV28"/>
  <c r="AS28"/>
  <c r="AP28"/>
  <c r="AM28"/>
  <c r="AJ28"/>
  <c r="AD28"/>
  <c r="AA28"/>
  <c r="AG28"/>
  <c r="AF28"/>
  <c r="AE28"/>
  <c r="AC28"/>
  <c r="AB28"/>
  <c r="Y28"/>
  <c r="R28"/>
  <c r="C28"/>
  <c r="CJ27"/>
  <c r="CI27"/>
  <c r="CG27"/>
  <c r="BZ27"/>
  <c r="BY27"/>
  <c r="Z27"/>
  <c r="BX27"/>
  <c r="BW27"/>
  <c r="BT27"/>
  <c r="BQ27"/>
  <c r="BN27"/>
  <c r="BK27"/>
  <c r="BH27"/>
  <c r="BE27"/>
  <c r="BB27"/>
  <c r="AY27"/>
  <c r="AV27"/>
  <c r="AS27"/>
  <c r="AP27"/>
  <c r="AM27"/>
  <c r="AJ27"/>
  <c r="AG27"/>
  <c r="AF27"/>
  <c r="AE27"/>
  <c r="AD27"/>
  <c r="AA27"/>
  <c r="AC27"/>
  <c r="AB27"/>
  <c r="Y27"/>
  <c r="R27"/>
  <c r="C27"/>
  <c r="B27"/>
  <c r="CJ26"/>
  <c r="CI26"/>
  <c r="CG26"/>
  <c r="BZ26"/>
  <c r="BY26"/>
  <c r="Z26"/>
  <c r="BX26"/>
  <c r="BW26"/>
  <c r="BT26"/>
  <c r="BQ26"/>
  <c r="BN26"/>
  <c r="BK26"/>
  <c r="BH26"/>
  <c r="BE26"/>
  <c r="BB26"/>
  <c r="AY26"/>
  <c r="AV26"/>
  <c r="AS26"/>
  <c r="AP26"/>
  <c r="AM26"/>
  <c r="AG26"/>
  <c r="AJ26"/>
  <c r="AD26"/>
  <c r="AA26"/>
  <c r="AF26"/>
  <c r="AE26"/>
  <c r="AC26"/>
  <c r="AB26"/>
  <c r="Y26"/>
  <c r="R26"/>
  <c r="C26"/>
  <c r="B26"/>
  <c r="CJ25"/>
  <c r="CI25"/>
  <c r="CG25"/>
  <c r="BZ25"/>
  <c r="BY25"/>
  <c r="Z25"/>
  <c r="BX25"/>
  <c r="BW25"/>
  <c r="BT25"/>
  <c r="BQ25"/>
  <c r="BN25"/>
  <c r="BK25"/>
  <c r="BH25"/>
  <c r="BE25"/>
  <c r="BB25"/>
  <c r="AY25"/>
  <c r="AV25"/>
  <c r="AS25"/>
  <c r="AP25"/>
  <c r="AM25"/>
  <c r="AJ25"/>
  <c r="AG25"/>
  <c r="AF25"/>
  <c r="AE25"/>
  <c r="AD25"/>
  <c r="AA25"/>
  <c r="AC25"/>
  <c r="AB25"/>
  <c r="Y25"/>
  <c r="R25"/>
  <c r="C25"/>
  <c r="B25"/>
  <c r="CJ24"/>
  <c r="CI24"/>
  <c r="CG24"/>
  <c r="BZ24"/>
  <c r="BY24"/>
  <c r="Z24"/>
  <c r="BX24"/>
  <c r="BW24"/>
  <c r="BT24"/>
  <c r="BQ24"/>
  <c r="BN24"/>
  <c r="BK24"/>
  <c r="BH24"/>
  <c r="BE24"/>
  <c r="BB24"/>
  <c r="AY24"/>
  <c r="AV24"/>
  <c r="AS24"/>
  <c r="AP24"/>
  <c r="AM24"/>
  <c r="AJ24"/>
  <c r="AG24"/>
  <c r="AF24"/>
  <c r="AE24"/>
  <c r="AD24"/>
  <c r="AA24"/>
  <c r="AC24"/>
  <c r="AB24"/>
  <c r="R24"/>
  <c r="C24"/>
  <c r="B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G23"/>
  <c r="AJ23"/>
  <c r="AD23"/>
  <c r="AA23"/>
  <c r="AF23"/>
  <c r="AE23"/>
  <c r="AC23"/>
  <c r="AB23"/>
  <c r="Y23"/>
  <c r="R23"/>
  <c r="C23"/>
  <c r="B23"/>
  <c r="CJ22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J22"/>
  <c r="AG22"/>
  <c r="AF22"/>
  <c r="AE22"/>
  <c r="AD22"/>
  <c r="AA22"/>
  <c r="AC22"/>
  <c r="AB22"/>
  <c r="Y22"/>
  <c r="R22"/>
  <c r="B22"/>
  <c r="C22"/>
  <c r="CJ21"/>
  <c r="CI21"/>
  <c r="CG21"/>
  <c r="BZ21"/>
  <c r="AA21"/>
  <c r="BY21"/>
  <c r="BX21"/>
  <c r="BW21"/>
  <c r="BT21"/>
  <c r="BQ21"/>
  <c r="BN21"/>
  <c r="BK21"/>
  <c r="BH21"/>
  <c r="BE21"/>
  <c r="BB21"/>
  <c r="AY21"/>
  <c r="AV21"/>
  <c r="AS21"/>
  <c r="AP21"/>
  <c r="AM21"/>
  <c r="AJ21"/>
  <c r="AG21"/>
  <c r="AF21"/>
  <c r="AE21"/>
  <c r="AD21"/>
  <c r="AC21"/>
  <c r="AB21"/>
  <c r="Y21"/>
  <c r="R21"/>
  <c r="C21"/>
  <c r="CJ20"/>
  <c r="CI20"/>
  <c r="CG20"/>
  <c r="BZ20"/>
  <c r="AA20"/>
  <c r="BY20"/>
  <c r="BX20"/>
  <c r="BW20"/>
  <c r="BT20"/>
  <c r="BQ20"/>
  <c r="BN20"/>
  <c r="BK20"/>
  <c r="BH20"/>
  <c r="BE20"/>
  <c r="BB20"/>
  <c r="AY20"/>
  <c r="AV20"/>
  <c r="AS20"/>
  <c r="AP20"/>
  <c r="AM20"/>
  <c r="AJ20"/>
  <c r="AG20"/>
  <c r="AF20"/>
  <c r="AE20"/>
  <c r="AD20"/>
  <c r="AC20"/>
  <c r="AB20"/>
  <c r="R20"/>
  <c r="C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J19"/>
  <c r="AG19"/>
  <c r="AF19"/>
  <c r="AE19"/>
  <c r="AD19"/>
  <c r="AA19"/>
  <c r="AC19"/>
  <c r="AB19"/>
  <c r="Y19"/>
  <c r="R19"/>
  <c r="C19"/>
  <c r="CJ18"/>
  <c r="CI18"/>
  <c r="CG18"/>
  <c r="BZ18"/>
  <c r="BY18"/>
  <c r="BX18"/>
  <c r="BW18"/>
  <c r="BT18"/>
  <c r="BQ18"/>
  <c r="BN18"/>
  <c r="BK18"/>
  <c r="BH18"/>
  <c r="AD18"/>
  <c r="AA18"/>
  <c r="BE18"/>
  <c r="BB18"/>
  <c r="AY18"/>
  <c r="AV18"/>
  <c r="AS18"/>
  <c r="AP18"/>
  <c r="AM18"/>
  <c r="AJ18"/>
  <c r="AG18"/>
  <c r="AF18"/>
  <c r="AE18"/>
  <c r="AC18"/>
  <c r="AB18"/>
  <c r="Y18"/>
  <c r="R18"/>
  <c r="C18"/>
  <c r="CJ17"/>
  <c r="CI17"/>
  <c r="CG17"/>
  <c r="BZ17"/>
  <c r="BY17"/>
  <c r="BX17"/>
  <c r="BW17"/>
  <c r="BT17"/>
  <c r="BQ17"/>
  <c r="BN17"/>
  <c r="BK17"/>
  <c r="BH17"/>
  <c r="BE17"/>
  <c r="BB17"/>
  <c r="AY17"/>
  <c r="AV17"/>
  <c r="AS17"/>
  <c r="AP17"/>
  <c r="AM17"/>
  <c r="AJ17"/>
  <c r="AG17"/>
  <c r="AF17"/>
  <c r="AE17"/>
  <c r="AD17"/>
  <c r="AA17"/>
  <c r="AC17"/>
  <c r="AB17"/>
  <c r="Y17"/>
  <c r="R17"/>
  <c r="C17"/>
  <c r="CJ16"/>
  <c r="CI16"/>
  <c r="CG16"/>
  <c r="BZ16"/>
  <c r="BY16"/>
  <c r="BX16"/>
  <c r="BW16"/>
  <c r="BT16"/>
  <c r="BQ16"/>
  <c r="BN16"/>
  <c r="BK16"/>
  <c r="BH16"/>
  <c r="BE16"/>
  <c r="BB16"/>
  <c r="AY16"/>
  <c r="AV16"/>
  <c r="AS16"/>
  <c r="AP16"/>
  <c r="AM16"/>
  <c r="AJ16"/>
  <c r="AG16"/>
  <c r="AF16"/>
  <c r="AE16"/>
  <c r="AD16"/>
  <c r="AA16"/>
  <c r="AC16"/>
  <c r="AB16"/>
  <c r="Y16"/>
  <c r="R16"/>
  <c r="C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J15"/>
  <c r="AG15"/>
  <c r="AF15"/>
  <c r="AE15"/>
  <c r="AD15"/>
  <c r="AA15"/>
  <c r="AC15"/>
  <c r="AB15"/>
  <c r="Y15"/>
  <c r="R15"/>
  <c r="C15"/>
  <c r="CJ14"/>
  <c r="CI14"/>
  <c r="CG14"/>
  <c r="BZ14"/>
  <c r="BY14"/>
  <c r="BX14"/>
  <c r="BW14"/>
  <c r="BT14"/>
  <c r="BQ14"/>
  <c r="BN14"/>
  <c r="BK14"/>
  <c r="BH14"/>
  <c r="BE14"/>
  <c r="BB14"/>
  <c r="AY14"/>
  <c r="AV14"/>
  <c r="AS14"/>
  <c r="AP14"/>
  <c r="AM14"/>
  <c r="AJ14"/>
  <c r="AD14"/>
  <c r="AA14"/>
  <c r="AG14"/>
  <c r="AF14"/>
  <c r="AE14"/>
  <c r="AC14"/>
  <c r="AB14"/>
  <c r="R14"/>
  <c r="C14"/>
  <c r="CJ13"/>
  <c r="CI13"/>
  <c r="CG13"/>
  <c r="BZ13"/>
  <c r="BY13"/>
  <c r="BX13"/>
  <c r="BW13"/>
  <c r="BT13"/>
  <c r="BQ13"/>
  <c r="BN13"/>
  <c r="BK13"/>
  <c r="BH13"/>
  <c r="BE13"/>
  <c r="BB13"/>
  <c r="AY13"/>
  <c r="AV13"/>
  <c r="AS13"/>
  <c r="AP13"/>
  <c r="AM13"/>
  <c r="AJ13"/>
  <c r="AG13"/>
  <c r="AF13"/>
  <c r="AE13"/>
  <c r="AD13"/>
  <c r="AA13"/>
  <c r="AC13"/>
  <c r="AB13"/>
  <c r="Y13"/>
  <c r="R13"/>
  <c r="C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J12"/>
  <c r="AG12"/>
  <c r="AF12"/>
  <c r="AE12"/>
  <c r="AD12"/>
  <c r="AA12"/>
  <c r="AC12"/>
  <c r="AB12"/>
  <c r="Y12"/>
  <c r="R12"/>
  <c r="C12"/>
  <c r="CJ11"/>
  <c r="CI11"/>
  <c r="CG11"/>
  <c r="BZ11"/>
  <c r="BY11"/>
  <c r="BX11"/>
  <c r="BW11"/>
  <c r="BT11"/>
  <c r="BQ11"/>
  <c r="BN11"/>
  <c r="BK11"/>
  <c r="BH11"/>
  <c r="BE11"/>
  <c r="BB11"/>
  <c r="AY11"/>
  <c r="AV11"/>
  <c r="AS11"/>
  <c r="AP11"/>
  <c r="AM11"/>
  <c r="AJ11"/>
  <c r="AG11"/>
  <c r="AF11"/>
  <c r="AE11"/>
  <c r="AC11"/>
  <c r="Z11"/>
  <c r="AB11"/>
  <c r="Y11"/>
  <c r="R11"/>
  <c r="C11"/>
  <c r="CJ39" i="17"/>
  <c r="CI39"/>
  <c r="CG39"/>
  <c r="BZ39"/>
  <c r="BY39"/>
  <c r="Z39"/>
  <c r="BX39"/>
  <c r="BW39"/>
  <c r="BT39"/>
  <c r="BQ39"/>
  <c r="BN39"/>
  <c r="BK39"/>
  <c r="BH39"/>
  <c r="BE39"/>
  <c r="BB39"/>
  <c r="AY39"/>
  <c r="AV39"/>
  <c r="AS39"/>
  <c r="AP39"/>
  <c r="AM39"/>
  <c r="AJ39"/>
  <c r="AG39"/>
  <c r="AF39"/>
  <c r="AE39"/>
  <c r="AD39"/>
  <c r="AC39"/>
  <c r="AB39"/>
  <c r="Y39"/>
  <c r="R39"/>
  <c r="C39"/>
  <c r="B39"/>
  <c r="CJ38"/>
  <c r="CI38"/>
  <c r="CG38"/>
  <c r="BZ38"/>
  <c r="BY38"/>
  <c r="BX38"/>
  <c r="BW38"/>
  <c r="BT38"/>
  <c r="BQ38"/>
  <c r="BN38"/>
  <c r="BK38"/>
  <c r="BH38"/>
  <c r="BE38"/>
  <c r="BB38"/>
  <c r="AY38"/>
  <c r="AV38"/>
  <c r="AS38"/>
  <c r="AP38"/>
  <c r="AM38"/>
  <c r="AJ38"/>
  <c r="AG38"/>
  <c r="AF38"/>
  <c r="AE38"/>
  <c r="AD38"/>
  <c r="AA38"/>
  <c r="AC38"/>
  <c r="Z38"/>
  <c r="AB38"/>
  <c r="Y38"/>
  <c r="R38"/>
  <c r="B38"/>
  <c r="C38"/>
  <c r="CJ35"/>
  <c r="CI35"/>
  <c r="CG35"/>
  <c r="BZ35"/>
  <c r="BY35"/>
  <c r="BX35"/>
  <c r="BW35"/>
  <c r="BT35"/>
  <c r="BQ35"/>
  <c r="BN35"/>
  <c r="BK35"/>
  <c r="BH35"/>
  <c r="AD35"/>
  <c r="BE35"/>
  <c r="BB35"/>
  <c r="AY35"/>
  <c r="AV35"/>
  <c r="AS35"/>
  <c r="AP35"/>
  <c r="AM35"/>
  <c r="AJ35"/>
  <c r="AG35"/>
  <c r="AF35"/>
  <c r="AE35"/>
  <c r="AC35"/>
  <c r="Z35"/>
  <c r="AB35"/>
  <c r="Y35"/>
  <c r="R35"/>
  <c r="C35"/>
  <c r="B35"/>
  <c r="CJ34"/>
  <c r="CI34"/>
  <c r="CG34"/>
  <c r="BZ34"/>
  <c r="BY34"/>
  <c r="BX34"/>
  <c r="BW34"/>
  <c r="BT34"/>
  <c r="BQ34"/>
  <c r="BN34"/>
  <c r="BK34"/>
  <c r="BH34"/>
  <c r="AD34"/>
  <c r="AA34"/>
  <c r="BE34"/>
  <c r="BB34"/>
  <c r="AY34"/>
  <c r="AV34"/>
  <c r="AS34"/>
  <c r="AP34"/>
  <c r="AM34"/>
  <c r="AJ34"/>
  <c r="AG34"/>
  <c r="AF34"/>
  <c r="AE34"/>
  <c r="AC34"/>
  <c r="Z34"/>
  <c r="AB34"/>
  <c r="Y34"/>
  <c r="R34"/>
  <c r="C34"/>
  <c r="B34"/>
  <c r="CJ33"/>
  <c r="CI33"/>
  <c r="CG33"/>
  <c r="BZ33"/>
  <c r="BY33"/>
  <c r="BX33"/>
  <c r="BW33"/>
  <c r="BT33"/>
  <c r="BQ33"/>
  <c r="BN33"/>
  <c r="BK33"/>
  <c r="BH33"/>
  <c r="BE33"/>
  <c r="BB33"/>
  <c r="AY33"/>
  <c r="AV33"/>
  <c r="AS33"/>
  <c r="AP33"/>
  <c r="AM33"/>
  <c r="AJ33"/>
  <c r="AG33"/>
  <c r="AF33"/>
  <c r="AE33"/>
  <c r="AD33"/>
  <c r="AA33"/>
  <c r="AC33"/>
  <c r="Z33"/>
  <c r="AB33"/>
  <c r="Y33"/>
  <c r="R33"/>
  <c r="B33"/>
  <c r="C33"/>
  <c r="CJ32"/>
  <c r="CI32"/>
  <c r="CG32"/>
  <c r="BZ32"/>
  <c r="BY32"/>
  <c r="BX32"/>
  <c r="BW32"/>
  <c r="BT32"/>
  <c r="BQ32"/>
  <c r="BN32"/>
  <c r="BK32"/>
  <c r="BH32"/>
  <c r="AD32"/>
  <c r="BE32"/>
  <c r="BB32"/>
  <c r="AY32"/>
  <c r="AV32"/>
  <c r="AS32"/>
  <c r="AP32"/>
  <c r="AM32"/>
  <c r="AJ32"/>
  <c r="AG32"/>
  <c r="AF32"/>
  <c r="AE32"/>
  <c r="AC32"/>
  <c r="Z32"/>
  <c r="AB32"/>
  <c r="Y32"/>
  <c r="R32"/>
  <c r="C32"/>
  <c r="B32"/>
  <c r="CJ31"/>
  <c r="CI31"/>
  <c r="CG31"/>
  <c r="BZ31"/>
  <c r="AA31"/>
  <c r="BY31"/>
  <c r="BX31"/>
  <c r="BW31"/>
  <c r="BT31"/>
  <c r="BQ31"/>
  <c r="BN31"/>
  <c r="BK31"/>
  <c r="BH31"/>
  <c r="BE31"/>
  <c r="BB31"/>
  <c r="AY31"/>
  <c r="AV31"/>
  <c r="AS31"/>
  <c r="AP31"/>
  <c r="AM31"/>
  <c r="AJ31"/>
  <c r="AG31"/>
  <c r="AF31"/>
  <c r="AE31"/>
  <c r="AD31"/>
  <c r="AC31"/>
  <c r="Z31"/>
  <c r="AB31"/>
  <c r="Y31"/>
  <c r="R31"/>
  <c r="C31"/>
  <c r="B31"/>
  <c r="CJ30"/>
  <c r="CI30"/>
  <c r="CG30"/>
  <c r="BZ30"/>
  <c r="BY30"/>
  <c r="BX30"/>
  <c r="BW30"/>
  <c r="BT30"/>
  <c r="BQ30"/>
  <c r="BN30"/>
  <c r="BK30"/>
  <c r="BH30"/>
  <c r="BE30"/>
  <c r="BB30"/>
  <c r="AY30"/>
  <c r="AV30"/>
  <c r="AS30"/>
  <c r="AP30"/>
  <c r="AM30"/>
  <c r="AJ30"/>
  <c r="AG30"/>
  <c r="AF30"/>
  <c r="AE30"/>
  <c r="AC30"/>
  <c r="Z30"/>
  <c r="AB30"/>
  <c r="Y30"/>
  <c r="R30"/>
  <c r="C30"/>
  <c r="B30"/>
  <c r="CJ29"/>
  <c r="CI29"/>
  <c r="CG29"/>
  <c r="BZ29"/>
  <c r="AA29"/>
  <c r="BY29"/>
  <c r="BX29"/>
  <c r="BW29"/>
  <c r="BT29"/>
  <c r="BQ29"/>
  <c r="BN29"/>
  <c r="BK29"/>
  <c r="BH29"/>
  <c r="BE29"/>
  <c r="BB29"/>
  <c r="AY29"/>
  <c r="AV29"/>
  <c r="AS29"/>
  <c r="AP29"/>
  <c r="AM29"/>
  <c r="AJ29"/>
  <c r="AG29"/>
  <c r="AF29"/>
  <c r="AE29"/>
  <c r="AD29"/>
  <c r="AC29"/>
  <c r="Z29"/>
  <c r="AB29"/>
  <c r="Y29"/>
  <c r="R29"/>
  <c r="C29"/>
  <c r="B29"/>
  <c r="CJ28"/>
  <c r="CI28"/>
  <c r="CG28"/>
  <c r="BZ28"/>
  <c r="AA28"/>
  <c r="BY28"/>
  <c r="BX28"/>
  <c r="BW28"/>
  <c r="BT28"/>
  <c r="BQ28"/>
  <c r="BN28"/>
  <c r="BK28"/>
  <c r="BH28"/>
  <c r="BE28"/>
  <c r="BB28"/>
  <c r="AY28"/>
  <c r="AV28"/>
  <c r="AS28"/>
  <c r="AP28"/>
  <c r="AM28"/>
  <c r="AJ28"/>
  <c r="AG28"/>
  <c r="AF28"/>
  <c r="AE28"/>
  <c r="AD28"/>
  <c r="AC28"/>
  <c r="Z28"/>
  <c r="AB28"/>
  <c r="Y28"/>
  <c r="R28"/>
  <c r="C28"/>
  <c r="CJ27"/>
  <c r="CI27"/>
  <c r="CG27"/>
  <c r="BZ27"/>
  <c r="BY27"/>
  <c r="BX27"/>
  <c r="BW27"/>
  <c r="BT27"/>
  <c r="BQ27"/>
  <c r="BN27"/>
  <c r="BK27"/>
  <c r="BH27"/>
  <c r="BE27"/>
  <c r="BB27"/>
  <c r="AY27"/>
  <c r="AV27"/>
  <c r="AS27"/>
  <c r="AP27"/>
  <c r="AM27"/>
  <c r="AJ27"/>
  <c r="AG27"/>
  <c r="AF27"/>
  <c r="AE27"/>
  <c r="AD27"/>
  <c r="AA27"/>
  <c r="AC27"/>
  <c r="AB27"/>
  <c r="Y27"/>
  <c r="R27"/>
  <c r="C27"/>
  <c r="B27"/>
  <c r="CJ26"/>
  <c r="CI26"/>
  <c r="CG26"/>
  <c r="BZ26"/>
  <c r="AA26"/>
  <c r="BY26"/>
  <c r="BX26"/>
  <c r="BW26"/>
  <c r="BT26"/>
  <c r="BQ26"/>
  <c r="BN26"/>
  <c r="BK26"/>
  <c r="BH26"/>
  <c r="BE26"/>
  <c r="BB26"/>
  <c r="AY26"/>
  <c r="AV26"/>
  <c r="AS26"/>
  <c r="AP26"/>
  <c r="AM26"/>
  <c r="AJ26"/>
  <c r="AG26"/>
  <c r="AF26"/>
  <c r="AE26"/>
  <c r="AD26"/>
  <c r="AC26"/>
  <c r="Z26"/>
  <c r="AB26"/>
  <c r="Y26"/>
  <c r="R26"/>
  <c r="C26"/>
  <c r="B26"/>
  <c r="CJ25"/>
  <c r="CI25"/>
  <c r="CG25"/>
  <c r="BZ25"/>
  <c r="BY25"/>
  <c r="BX25"/>
  <c r="BW25"/>
  <c r="BT25"/>
  <c r="BQ25"/>
  <c r="BN25"/>
  <c r="BK25"/>
  <c r="BH25"/>
  <c r="BE25"/>
  <c r="BB25"/>
  <c r="AY25"/>
  <c r="AV25"/>
  <c r="AS25"/>
  <c r="AP25"/>
  <c r="AM25"/>
  <c r="AJ25"/>
  <c r="AG25"/>
  <c r="AF25"/>
  <c r="AE25"/>
  <c r="AC25"/>
  <c r="Z25"/>
  <c r="AB25"/>
  <c r="Y25"/>
  <c r="R25"/>
  <c r="C25"/>
  <c r="B25"/>
  <c r="CJ24"/>
  <c r="CI24"/>
  <c r="CG24"/>
  <c r="BZ24"/>
  <c r="AA24"/>
  <c r="BY24"/>
  <c r="BX24"/>
  <c r="BW24"/>
  <c r="BT24"/>
  <c r="BQ24"/>
  <c r="BN24"/>
  <c r="BK24"/>
  <c r="BH24"/>
  <c r="BE24"/>
  <c r="BB24"/>
  <c r="AY24"/>
  <c r="AV24"/>
  <c r="AS24"/>
  <c r="AP24"/>
  <c r="AM24"/>
  <c r="AJ24"/>
  <c r="AG24"/>
  <c r="AF24"/>
  <c r="AE24"/>
  <c r="AD24"/>
  <c r="AC24"/>
  <c r="Z24"/>
  <c r="AB24"/>
  <c r="R24"/>
  <c r="C24"/>
  <c r="B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J23"/>
  <c r="AG23"/>
  <c r="AF23"/>
  <c r="AE23"/>
  <c r="AD23"/>
  <c r="AA23"/>
  <c r="AC23"/>
  <c r="Z23"/>
  <c r="AB23"/>
  <c r="Y23"/>
  <c r="R23"/>
  <c r="C23"/>
  <c r="B23"/>
  <c r="CJ22"/>
  <c r="CI22"/>
  <c r="CG22"/>
  <c r="BZ22"/>
  <c r="BY22"/>
  <c r="BX22"/>
  <c r="BW22"/>
  <c r="BT22"/>
  <c r="BQ22"/>
  <c r="BN22"/>
  <c r="BK22"/>
  <c r="BH22"/>
  <c r="BE22"/>
  <c r="BB22"/>
  <c r="AY22"/>
  <c r="AV22"/>
  <c r="AS22"/>
  <c r="AP22"/>
  <c r="AM22"/>
  <c r="AJ22"/>
  <c r="AG22"/>
  <c r="AF22"/>
  <c r="AE22"/>
  <c r="AD22"/>
  <c r="AA22"/>
  <c r="AC22"/>
  <c r="AB22"/>
  <c r="Y22"/>
  <c r="R22"/>
  <c r="C22"/>
  <c r="CJ21"/>
  <c r="CI21"/>
  <c r="CG21"/>
  <c r="BZ21"/>
  <c r="BY21"/>
  <c r="BX21"/>
  <c r="BW21"/>
  <c r="BT21"/>
  <c r="BQ21"/>
  <c r="BN21"/>
  <c r="BK21"/>
  <c r="BH21"/>
  <c r="BE21"/>
  <c r="BB21"/>
  <c r="AY21"/>
  <c r="AV21"/>
  <c r="AS21"/>
  <c r="AP21"/>
  <c r="AM21"/>
  <c r="AJ21"/>
  <c r="AD21"/>
  <c r="AA21"/>
  <c r="AG21"/>
  <c r="AF21"/>
  <c r="AE21"/>
  <c r="AC21"/>
  <c r="Z21"/>
  <c r="AB21"/>
  <c r="Y21"/>
  <c r="R21"/>
  <c r="C21"/>
  <c r="B21"/>
  <c r="CJ20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J20"/>
  <c r="AG20"/>
  <c r="AF20"/>
  <c r="AE20"/>
  <c r="AD20"/>
  <c r="AA20"/>
  <c r="AC20"/>
  <c r="Z20"/>
  <c r="AB20"/>
  <c r="Y20"/>
  <c r="R20"/>
  <c r="C20"/>
  <c r="B20"/>
  <c r="CJ19"/>
  <c r="CI19"/>
  <c r="CG19"/>
  <c r="BZ19"/>
  <c r="BY19"/>
  <c r="BX19"/>
  <c r="BW19"/>
  <c r="BT19"/>
  <c r="BQ19"/>
  <c r="BN19"/>
  <c r="BK19"/>
  <c r="BH19"/>
  <c r="BE19"/>
  <c r="BB19"/>
  <c r="AY19"/>
  <c r="AV19"/>
  <c r="AS19"/>
  <c r="AP19"/>
  <c r="AM19"/>
  <c r="AJ19"/>
  <c r="AG19"/>
  <c r="AF19"/>
  <c r="AE19"/>
  <c r="AD19"/>
  <c r="AA19"/>
  <c r="AC19"/>
  <c r="Z19"/>
  <c r="AB19"/>
  <c r="Y19"/>
  <c r="R19"/>
  <c r="C19"/>
  <c r="B19"/>
  <c r="CJ18"/>
  <c r="CI18"/>
  <c r="CG18"/>
  <c r="BZ18"/>
  <c r="BY18"/>
  <c r="BX18"/>
  <c r="BW18"/>
  <c r="BT18"/>
  <c r="BQ18"/>
  <c r="BN18"/>
  <c r="BK18"/>
  <c r="BH18"/>
  <c r="BE18"/>
  <c r="BB18"/>
  <c r="AY18"/>
  <c r="AV18"/>
  <c r="AS18"/>
  <c r="AP18"/>
  <c r="AM18"/>
  <c r="AJ18"/>
  <c r="AG18"/>
  <c r="AF18"/>
  <c r="AE18"/>
  <c r="AD18"/>
  <c r="AC18"/>
  <c r="Z18"/>
  <c r="AB18"/>
  <c r="Y18"/>
  <c r="R18"/>
  <c r="B18"/>
  <c r="C18"/>
  <c r="CJ17"/>
  <c r="CI17"/>
  <c r="CG17"/>
  <c r="BZ17"/>
  <c r="BY17"/>
  <c r="BX17"/>
  <c r="BW17"/>
  <c r="BT17"/>
  <c r="BQ17"/>
  <c r="BN17"/>
  <c r="BK17"/>
  <c r="BH17"/>
  <c r="AD17"/>
  <c r="AA17"/>
  <c r="BE17"/>
  <c r="BB17"/>
  <c r="AY17"/>
  <c r="AV17"/>
  <c r="AS17"/>
  <c r="AP17"/>
  <c r="AM17"/>
  <c r="AJ17"/>
  <c r="AG17"/>
  <c r="AF17"/>
  <c r="AE17"/>
  <c r="AC17"/>
  <c r="Z17"/>
  <c r="AB17"/>
  <c r="Y17"/>
  <c r="R17"/>
  <c r="C17"/>
  <c r="B17"/>
  <c r="CJ16"/>
  <c r="CI16"/>
  <c r="CG16"/>
  <c r="BZ16"/>
  <c r="BY16"/>
  <c r="BX16"/>
  <c r="BW16"/>
  <c r="BT16"/>
  <c r="BQ16"/>
  <c r="BN16"/>
  <c r="BK16"/>
  <c r="BH16"/>
  <c r="AD16"/>
  <c r="BE16"/>
  <c r="BB16"/>
  <c r="AY16"/>
  <c r="AV16"/>
  <c r="AS16"/>
  <c r="AP16"/>
  <c r="AM16"/>
  <c r="AJ16"/>
  <c r="AG16"/>
  <c r="AF16"/>
  <c r="AE16"/>
  <c r="AC16"/>
  <c r="Z16"/>
  <c r="AB16"/>
  <c r="Y16"/>
  <c r="R16"/>
  <c r="C16"/>
  <c r="B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J15"/>
  <c r="AG15"/>
  <c r="AF15"/>
  <c r="AE15"/>
  <c r="AD15"/>
  <c r="AA15"/>
  <c r="AC15"/>
  <c r="Z15"/>
  <c r="AB15"/>
  <c r="Y15"/>
  <c r="R15"/>
  <c r="C15"/>
  <c r="B15"/>
  <c r="CJ14"/>
  <c r="CI14"/>
  <c r="CG14"/>
  <c r="BZ14"/>
  <c r="BY14"/>
  <c r="BX14"/>
  <c r="BW14"/>
  <c r="BT14"/>
  <c r="BQ14"/>
  <c r="BN14"/>
  <c r="BK14"/>
  <c r="BH14"/>
  <c r="BE14"/>
  <c r="BB14"/>
  <c r="AY14"/>
  <c r="AV14"/>
  <c r="AS14"/>
  <c r="AP14"/>
  <c r="AM14"/>
  <c r="AJ14"/>
  <c r="AG14"/>
  <c r="AF14"/>
  <c r="AE14"/>
  <c r="AD14"/>
  <c r="AA14"/>
  <c r="AC14"/>
  <c r="Z14"/>
  <c r="AB14"/>
  <c r="Y14"/>
  <c r="R14"/>
  <c r="C14"/>
  <c r="B14"/>
  <c r="CJ13"/>
  <c r="CI13"/>
  <c r="CG13"/>
  <c r="BZ13"/>
  <c r="BY13"/>
  <c r="BX13"/>
  <c r="BW13"/>
  <c r="BT13"/>
  <c r="BQ13"/>
  <c r="BN13"/>
  <c r="BK13"/>
  <c r="BH13"/>
  <c r="BE13"/>
  <c r="BB13"/>
  <c r="AY13"/>
  <c r="AV13"/>
  <c r="AS13"/>
  <c r="AP13"/>
  <c r="AM13"/>
  <c r="AJ13"/>
  <c r="AG13"/>
  <c r="AF13"/>
  <c r="AE13"/>
  <c r="AD13"/>
  <c r="AA13"/>
  <c r="AC13"/>
  <c r="Z13"/>
  <c r="AB13"/>
  <c r="Y13"/>
  <c r="R13"/>
  <c r="C13"/>
  <c r="B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J12"/>
  <c r="AG12"/>
  <c r="AF12"/>
  <c r="AE12"/>
  <c r="AD12"/>
  <c r="AA12"/>
  <c r="AC12"/>
  <c r="Z12"/>
  <c r="AB12"/>
  <c r="Y12"/>
  <c r="R12"/>
  <c r="C12"/>
  <c r="B12"/>
  <c r="CJ11"/>
  <c r="CI11"/>
  <c r="CG11"/>
  <c r="BZ11"/>
  <c r="BY11"/>
  <c r="BX11"/>
  <c r="BW11"/>
  <c r="BT11"/>
  <c r="BQ11"/>
  <c r="BN11"/>
  <c r="BK11"/>
  <c r="BH11"/>
  <c r="BE11"/>
  <c r="BB11"/>
  <c r="AY11"/>
  <c r="AV11"/>
  <c r="AS11"/>
  <c r="AP11"/>
  <c r="AM11"/>
  <c r="AJ11"/>
  <c r="AG11"/>
  <c r="AF11"/>
  <c r="AE11"/>
  <c r="AD11"/>
  <c r="AC11"/>
  <c r="Z11"/>
  <c r="AB11"/>
  <c r="Y11"/>
  <c r="R11"/>
  <c r="C11"/>
  <c r="B11"/>
  <c r="AC19" i="1"/>
  <c r="AB19"/>
  <c r="BY19"/>
  <c r="BX19"/>
  <c r="Y19"/>
  <c r="BH13" i="16"/>
  <c r="AD13"/>
  <c r="AA13"/>
  <c r="BH12"/>
  <c r="AD12"/>
  <c r="AA12"/>
  <c r="BH11"/>
  <c r="BH10"/>
  <c r="BH19"/>
  <c r="AD19"/>
  <c r="AA19"/>
  <c r="BH18"/>
  <c r="BH17"/>
  <c r="BH16"/>
  <c r="BH15"/>
  <c r="AD15"/>
  <c r="AA15"/>
  <c r="BH14"/>
  <c r="AD14"/>
  <c r="AA14"/>
  <c r="BH21"/>
  <c r="AD21"/>
  <c r="BH20"/>
  <c r="AD20"/>
  <c r="AA20"/>
  <c r="BH25"/>
  <c r="AD25"/>
  <c r="CG19" i="1"/>
  <c r="BZ19"/>
  <c r="CJ21" i="16"/>
  <c r="CI21"/>
  <c r="CG21"/>
  <c r="BZ21"/>
  <c r="BY21"/>
  <c r="BX21"/>
  <c r="AG21"/>
  <c r="AF21"/>
  <c r="AE21"/>
  <c r="AC21"/>
  <c r="AB21"/>
  <c r="Y21"/>
  <c r="Z21"/>
  <c r="R21"/>
  <c r="C21"/>
  <c r="B21"/>
  <c r="CJ20"/>
  <c r="CI20"/>
  <c r="CG20"/>
  <c r="BZ20"/>
  <c r="BY20"/>
  <c r="BX20"/>
  <c r="AG20"/>
  <c r="AF20"/>
  <c r="AE20"/>
  <c r="AC20"/>
  <c r="Z20"/>
  <c r="AB20"/>
  <c r="Y20"/>
  <c r="R20"/>
  <c r="C20"/>
  <c r="B20"/>
  <c r="CJ19"/>
  <c r="CI19"/>
  <c r="CG19"/>
  <c r="BZ19"/>
  <c r="BY19"/>
  <c r="BX19"/>
  <c r="AG19"/>
  <c r="AF19"/>
  <c r="AE19"/>
  <c r="AC19"/>
  <c r="Z19"/>
  <c r="AB19"/>
  <c r="Y19"/>
  <c r="R19"/>
  <c r="C19"/>
  <c r="B19"/>
  <c r="CJ18"/>
  <c r="CI18"/>
  <c r="CG18"/>
  <c r="BZ18"/>
  <c r="BY18"/>
  <c r="BX18"/>
  <c r="AG18"/>
  <c r="AF18"/>
  <c r="AE18"/>
  <c r="AD18"/>
  <c r="AA18"/>
  <c r="AC18"/>
  <c r="Z18"/>
  <c r="AB18"/>
  <c r="Y18"/>
  <c r="R18"/>
  <c r="C18"/>
  <c r="B18"/>
  <c r="CJ17"/>
  <c r="CI17"/>
  <c r="CG17"/>
  <c r="BZ17"/>
  <c r="BY17"/>
  <c r="BX17"/>
  <c r="AG17"/>
  <c r="AF17"/>
  <c r="AE17"/>
  <c r="AD17"/>
  <c r="AA17"/>
  <c r="AC17"/>
  <c r="Z17"/>
  <c r="AB17"/>
  <c r="Y17"/>
  <c r="R17"/>
  <c r="C17"/>
  <c r="B17"/>
  <c r="CJ16"/>
  <c r="CI16"/>
  <c r="CG16"/>
  <c r="BZ16"/>
  <c r="BY16"/>
  <c r="BX16"/>
  <c r="AG16"/>
  <c r="AF16"/>
  <c r="AE16"/>
  <c r="AD16"/>
  <c r="AA16"/>
  <c r="AC16"/>
  <c r="Z16"/>
  <c r="AB16"/>
  <c r="Y16"/>
  <c r="R16"/>
  <c r="C16"/>
  <c r="B16"/>
  <c r="CJ15"/>
  <c r="CI15"/>
  <c r="CG15"/>
  <c r="BZ15"/>
  <c r="BY15"/>
  <c r="BX15"/>
  <c r="AG15"/>
  <c r="AF15"/>
  <c r="AE15"/>
  <c r="AC15"/>
  <c r="Z15"/>
  <c r="AB15"/>
  <c r="Y15"/>
  <c r="R15"/>
  <c r="C15"/>
  <c r="B15"/>
  <c r="CJ14"/>
  <c r="CI14"/>
  <c r="CG14"/>
  <c r="BZ14"/>
  <c r="BY14"/>
  <c r="BX14"/>
  <c r="AG14"/>
  <c r="AF14"/>
  <c r="AE14"/>
  <c r="AC14"/>
  <c r="Z14"/>
  <c r="AB14"/>
  <c r="Y14"/>
  <c r="R14"/>
  <c r="C14"/>
  <c r="B14"/>
  <c r="CJ13"/>
  <c r="CI13"/>
  <c r="CG13"/>
  <c r="BZ13"/>
  <c r="BY13"/>
  <c r="BX13"/>
  <c r="AG13"/>
  <c r="AF13"/>
  <c r="AE13"/>
  <c r="AC13"/>
  <c r="Z13"/>
  <c r="AB13"/>
  <c r="Y13"/>
  <c r="R13"/>
  <c r="C13"/>
  <c r="B13"/>
  <c r="CJ12"/>
  <c r="CI12"/>
  <c r="CG12"/>
  <c r="BZ12"/>
  <c r="BY12"/>
  <c r="BX12"/>
  <c r="AG12"/>
  <c r="AF12"/>
  <c r="AE12"/>
  <c r="AC12"/>
  <c r="Z12"/>
  <c r="AB12"/>
  <c r="Y12"/>
  <c r="R12"/>
  <c r="C12"/>
  <c r="B12"/>
  <c r="CJ11"/>
  <c r="CI11"/>
  <c r="CG11"/>
  <c r="BZ11"/>
  <c r="BY11"/>
  <c r="BX11"/>
  <c r="AG11"/>
  <c r="AF11"/>
  <c r="AE11"/>
  <c r="AD11"/>
  <c r="AA11"/>
  <c r="AC11"/>
  <c r="Z11"/>
  <c r="AB11"/>
  <c r="Y11"/>
  <c r="R11"/>
  <c r="C11"/>
  <c r="B11"/>
  <c r="CG31" i="1"/>
  <c r="BZ31"/>
  <c r="CG30"/>
  <c r="BZ30"/>
  <c r="CG29"/>
  <c r="BZ29"/>
  <c r="CG28"/>
  <c r="BZ28"/>
  <c r="CG27"/>
  <c r="BZ27"/>
  <c r="CG26"/>
  <c r="CG25"/>
  <c r="CG24"/>
  <c r="BZ24"/>
  <c r="CG23"/>
  <c r="BZ23"/>
  <c r="CG22"/>
  <c r="CG21"/>
  <c r="CG20"/>
  <c r="BZ20"/>
  <c r="CG18"/>
  <c r="BZ18"/>
  <c r="CG17"/>
  <c r="CG16"/>
  <c r="CG15"/>
  <c r="CG14"/>
  <c r="BZ14"/>
  <c r="CG13"/>
  <c r="BZ13"/>
  <c r="CG12"/>
  <c r="BZ12"/>
  <c r="CG11"/>
  <c r="BZ11"/>
  <c r="CG10"/>
  <c r="BZ10"/>
  <c r="CJ34" i="16"/>
  <c r="CI34"/>
  <c r="CG34"/>
  <c r="BZ34"/>
  <c r="BY34"/>
  <c r="BX34"/>
  <c r="Y34"/>
  <c r="BH34"/>
  <c r="AG34"/>
  <c r="AF34"/>
  <c r="AE34"/>
  <c r="AD34"/>
  <c r="AC34"/>
  <c r="Z34"/>
  <c r="AB34"/>
  <c r="AA34"/>
  <c r="R34"/>
  <c r="C34"/>
  <c r="B34"/>
  <c r="CJ33"/>
  <c r="CI33"/>
  <c r="CG33"/>
  <c r="BZ33"/>
  <c r="BY33"/>
  <c r="BX33"/>
  <c r="BH33"/>
  <c r="AG33"/>
  <c r="AF33"/>
  <c r="AE33"/>
  <c r="AD33"/>
  <c r="AA33"/>
  <c r="AC33"/>
  <c r="Z33"/>
  <c r="AB33"/>
  <c r="Y33"/>
  <c r="R33"/>
  <c r="B33"/>
  <c r="C33"/>
  <c r="CJ32"/>
  <c r="CI32"/>
  <c r="CG32"/>
  <c r="BZ32"/>
  <c r="BY32"/>
  <c r="BX32"/>
  <c r="BH32"/>
  <c r="AG32"/>
  <c r="AF32"/>
  <c r="AE32"/>
  <c r="AD32"/>
  <c r="AA32"/>
  <c r="AC32"/>
  <c r="Z32"/>
  <c r="AB32"/>
  <c r="Y32"/>
  <c r="R32"/>
  <c r="B32"/>
  <c r="C32"/>
  <c r="CJ31"/>
  <c r="CI31"/>
  <c r="CG31"/>
  <c r="BY31"/>
  <c r="BX31"/>
  <c r="BH31"/>
  <c r="AG31"/>
  <c r="AF31"/>
  <c r="AE31"/>
  <c r="AD31"/>
  <c r="AC31"/>
  <c r="Z31"/>
  <c r="AB31"/>
  <c r="Y31"/>
  <c r="R31"/>
  <c r="C31"/>
  <c r="CJ30"/>
  <c r="CI30"/>
  <c r="CG30"/>
  <c r="BZ30"/>
  <c r="AA30"/>
  <c r="BY30"/>
  <c r="BX30"/>
  <c r="BH30"/>
  <c r="AG30"/>
  <c r="AF30"/>
  <c r="AE30"/>
  <c r="AD30"/>
  <c r="AC30"/>
  <c r="Z30"/>
  <c r="AB30"/>
  <c r="Y30"/>
  <c r="R30"/>
  <c r="B30"/>
  <c r="C30"/>
  <c r="CJ29"/>
  <c r="CI29"/>
  <c r="CG29"/>
  <c r="BZ29"/>
  <c r="BY29"/>
  <c r="BX29"/>
  <c r="BH29"/>
  <c r="AG29"/>
  <c r="AF29"/>
  <c r="AE29"/>
  <c r="AD29"/>
  <c r="AA29"/>
  <c r="AC29"/>
  <c r="AB29"/>
  <c r="Y29"/>
  <c r="R29"/>
  <c r="C29"/>
  <c r="B29"/>
  <c r="CJ28"/>
  <c r="CI28"/>
  <c r="CG28"/>
  <c r="BZ28"/>
  <c r="BY28"/>
  <c r="BX28"/>
  <c r="BH28"/>
  <c r="AG28"/>
  <c r="AF28"/>
  <c r="AE28"/>
  <c r="AD28"/>
  <c r="AC28"/>
  <c r="AB28"/>
  <c r="Y28"/>
  <c r="R28"/>
  <c r="C28"/>
  <c r="CJ27"/>
  <c r="CI27"/>
  <c r="CG27"/>
  <c r="BZ27"/>
  <c r="BY27"/>
  <c r="BX27"/>
  <c r="BH27"/>
  <c r="AG27"/>
  <c r="AF27"/>
  <c r="AE27"/>
  <c r="AD27"/>
  <c r="AC27"/>
  <c r="Z27"/>
  <c r="AB27"/>
  <c r="R27"/>
  <c r="C27"/>
  <c r="B27"/>
  <c r="CJ26"/>
  <c r="CI26"/>
  <c r="CG26"/>
  <c r="BZ26"/>
  <c r="BY26"/>
  <c r="BX26"/>
  <c r="BH26"/>
  <c r="AG26"/>
  <c r="AF26"/>
  <c r="AE26"/>
  <c r="AD26"/>
  <c r="AA26"/>
  <c r="AC26"/>
  <c r="Z26"/>
  <c r="AB26"/>
  <c r="Y26"/>
  <c r="R26"/>
  <c r="C26"/>
  <c r="B26"/>
  <c r="CJ25"/>
  <c r="CI25"/>
  <c r="CG25"/>
  <c r="BZ25"/>
  <c r="BY25"/>
  <c r="BX25"/>
  <c r="AG25"/>
  <c r="AF25"/>
  <c r="AE25"/>
  <c r="AC25"/>
  <c r="Z25"/>
  <c r="AB25"/>
  <c r="Y25"/>
  <c r="R25"/>
  <c r="C25"/>
  <c r="B25"/>
  <c r="CJ24"/>
  <c r="CI24"/>
  <c r="CG24"/>
  <c r="BZ24"/>
  <c r="BY24"/>
  <c r="BX24"/>
  <c r="BH24"/>
  <c r="AG24"/>
  <c r="AF24"/>
  <c r="AE24"/>
  <c r="AD24"/>
  <c r="AA24"/>
  <c r="AC24"/>
  <c r="Z24"/>
  <c r="AB24"/>
  <c r="Y24"/>
  <c r="R24"/>
  <c r="B24"/>
  <c r="C24"/>
  <c r="CJ23"/>
  <c r="CI23"/>
  <c r="CG23"/>
  <c r="BZ23"/>
  <c r="BY23"/>
  <c r="BX23"/>
  <c r="BH23"/>
  <c r="AG23"/>
  <c r="AF23"/>
  <c r="AE23"/>
  <c r="AD23"/>
  <c r="AC23"/>
  <c r="Z23"/>
  <c r="AB23"/>
  <c r="R23"/>
  <c r="C23"/>
  <c r="B23"/>
  <c r="CJ22"/>
  <c r="CI22"/>
  <c r="CG22"/>
  <c r="BZ22"/>
  <c r="BY22"/>
  <c r="BX22"/>
  <c r="BH22"/>
  <c r="AG22"/>
  <c r="AF22"/>
  <c r="AE22"/>
  <c r="AC22"/>
  <c r="AB22"/>
  <c r="Z22"/>
  <c r="R22"/>
  <c r="C22"/>
  <c r="B22"/>
  <c r="CJ10"/>
  <c r="CI10"/>
  <c r="CI35"/>
  <c r="CI13" i="3"/>
  <c r="CG10" i="16"/>
  <c r="CG35"/>
  <c r="CG13" i="3"/>
  <c r="BZ10" i="16"/>
  <c r="BY10"/>
  <c r="BX10"/>
  <c r="AG10"/>
  <c r="AF10"/>
  <c r="AF35"/>
  <c r="AF13" i="3"/>
  <c r="AE10" i="16"/>
  <c r="AD10"/>
  <c r="AA10"/>
  <c r="AC10"/>
  <c r="Z10"/>
  <c r="AB10"/>
  <c r="Y10"/>
  <c r="R10"/>
  <c r="C10"/>
  <c r="B10"/>
  <c r="BN35"/>
  <c r="BN13" i="3"/>
  <c r="AP35" i="16"/>
  <c r="AP13" i="3"/>
  <c r="CJ20" i="15"/>
  <c r="CI20"/>
  <c r="CG20"/>
  <c r="BZ20"/>
  <c r="BY20"/>
  <c r="BX20"/>
  <c r="AG20"/>
  <c r="AF20"/>
  <c r="AE20"/>
  <c r="AD20"/>
  <c r="AA20"/>
  <c r="AC20"/>
  <c r="AB20"/>
  <c r="Y20"/>
  <c r="R20"/>
  <c r="B20"/>
  <c r="C20"/>
  <c r="CJ19"/>
  <c r="CI19"/>
  <c r="CG19"/>
  <c r="BZ19"/>
  <c r="AA19"/>
  <c r="BY19"/>
  <c r="BX19"/>
  <c r="AG19"/>
  <c r="AF19"/>
  <c r="AE19"/>
  <c r="AD19"/>
  <c r="AC19"/>
  <c r="AB19"/>
  <c r="Y19"/>
  <c r="R19"/>
  <c r="C19"/>
  <c r="B19"/>
  <c r="CJ18"/>
  <c r="CI18"/>
  <c r="CG18"/>
  <c r="BZ18"/>
  <c r="BY18"/>
  <c r="Z18"/>
  <c r="BX18"/>
  <c r="Y18"/>
  <c r="AG18"/>
  <c r="AF18"/>
  <c r="AE18"/>
  <c r="AD18"/>
  <c r="AA18"/>
  <c r="AC18"/>
  <c r="AB18"/>
  <c r="R18"/>
  <c r="C18"/>
  <c r="B18"/>
  <c r="CJ17"/>
  <c r="CI17"/>
  <c r="CG17"/>
  <c r="BZ17"/>
  <c r="BY17"/>
  <c r="BX17"/>
  <c r="AG17"/>
  <c r="AF17"/>
  <c r="AE17"/>
  <c r="AD17"/>
  <c r="AA17"/>
  <c r="AC17"/>
  <c r="Z17"/>
  <c r="AB17"/>
  <c r="Y17"/>
  <c r="R17"/>
  <c r="C17"/>
  <c r="B17"/>
  <c r="CJ16"/>
  <c r="CI16"/>
  <c r="CG16"/>
  <c r="BZ16"/>
  <c r="BY16"/>
  <c r="BX16"/>
  <c r="AG16"/>
  <c r="AF16"/>
  <c r="AE16"/>
  <c r="AD16"/>
  <c r="AC16"/>
  <c r="AB16"/>
  <c r="Y16"/>
  <c r="Z16"/>
  <c r="R16"/>
  <c r="C16"/>
  <c r="B16"/>
  <c r="CJ15"/>
  <c r="CI15"/>
  <c r="CG15"/>
  <c r="BZ15"/>
  <c r="AA15"/>
  <c r="BY15"/>
  <c r="BX15"/>
  <c r="AG15"/>
  <c r="AF15"/>
  <c r="AE15"/>
  <c r="AD15"/>
  <c r="AC15"/>
  <c r="Z15"/>
  <c r="AB15"/>
  <c r="Y15"/>
  <c r="R15"/>
  <c r="B15"/>
  <c r="C15"/>
  <c r="CJ14"/>
  <c r="CI14"/>
  <c r="CG14"/>
  <c r="BZ14"/>
  <c r="BY14"/>
  <c r="BX14"/>
  <c r="AG14"/>
  <c r="AF14"/>
  <c r="AE14"/>
  <c r="AD14"/>
  <c r="AC14"/>
  <c r="Z14"/>
  <c r="AB14"/>
  <c r="Y14"/>
  <c r="R14"/>
  <c r="C14"/>
  <c r="CJ13"/>
  <c r="CI13"/>
  <c r="CG13"/>
  <c r="BZ13"/>
  <c r="BY13"/>
  <c r="BX13"/>
  <c r="AG13"/>
  <c r="AF13"/>
  <c r="AE13"/>
  <c r="AD13"/>
  <c r="AA13"/>
  <c r="AC13"/>
  <c r="Z13"/>
  <c r="AB13"/>
  <c r="Y13"/>
  <c r="R13"/>
  <c r="C13"/>
  <c r="CJ12"/>
  <c r="CI12"/>
  <c r="CG12"/>
  <c r="BZ12"/>
  <c r="BY12"/>
  <c r="Z12"/>
  <c r="BX12"/>
  <c r="AG12"/>
  <c r="AF12"/>
  <c r="AE12"/>
  <c r="AD12"/>
  <c r="AA12"/>
  <c r="AC12"/>
  <c r="AB12"/>
  <c r="Y12"/>
  <c r="R12"/>
  <c r="C12"/>
  <c r="B12"/>
  <c r="CJ11"/>
  <c r="CI11"/>
  <c r="CG11"/>
  <c r="BZ11"/>
  <c r="BY11"/>
  <c r="BY21"/>
  <c r="BY12" i="3"/>
  <c r="BX11" i="15"/>
  <c r="AG11"/>
  <c r="AF11"/>
  <c r="AE11"/>
  <c r="AD11"/>
  <c r="AA11"/>
  <c r="AC11"/>
  <c r="Z11"/>
  <c r="AB11"/>
  <c r="Y11"/>
  <c r="R11"/>
  <c r="C11"/>
  <c r="CJ10"/>
  <c r="CI10"/>
  <c r="CG10"/>
  <c r="BZ10"/>
  <c r="BY10"/>
  <c r="BX10"/>
  <c r="AG10"/>
  <c r="AF10"/>
  <c r="AE10"/>
  <c r="AD10"/>
  <c r="AD21"/>
  <c r="AD12" i="3"/>
  <c r="AC10" i="15"/>
  <c r="AC21"/>
  <c r="AC12" i="3"/>
  <c r="AB10" i="15"/>
  <c r="R10"/>
  <c r="C10"/>
  <c r="BW21"/>
  <c r="BW12" i="3"/>
  <c r="BN21" i="15"/>
  <c r="BN12" i="3"/>
  <c r="BK21" i="15"/>
  <c r="BK12" i="3"/>
  <c r="BB21" i="15"/>
  <c r="BB12" i="3"/>
  <c r="AP21" i="15"/>
  <c r="AP12" i="3"/>
  <c r="AF21" i="15"/>
  <c r="AF12" i="3"/>
  <c r="CJ31" i="1"/>
  <c r="CI31"/>
  <c r="BY31"/>
  <c r="BX31"/>
  <c r="BN31"/>
  <c r="BH31"/>
  <c r="AG31"/>
  <c r="AF31"/>
  <c r="AE31"/>
  <c r="AC31"/>
  <c r="AB31"/>
  <c r="R31"/>
  <c r="C31"/>
  <c r="B31"/>
  <c r="CJ30"/>
  <c r="CI30"/>
  <c r="BY30"/>
  <c r="BX30"/>
  <c r="BN30"/>
  <c r="BH30"/>
  <c r="AG30"/>
  <c r="AF30"/>
  <c r="AE30"/>
  <c r="AC30"/>
  <c r="Z30"/>
  <c r="AB30"/>
  <c r="R30"/>
  <c r="C30"/>
  <c r="CJ29"/>
  <c r="CI29"/>
  <c r="BY29"/>
  <c r="BX29"/>
  <c r="BN29"/>
  <c r="BH29"/>
  <c r="AG29"/>
  <c r="AF29"/>
  <c r="AE29"/>
  <c r="AD29"/>
  <c r="AC29"/>
  <c r="Z29"/>
  <c r="AB29"/>
  <c r="Y29"/>
  <c r="R29"/>
  <c r="C29"/>
  <c r="B29"/>
  <c r="CJ28"/>
  <c r="CI28"/>
  <c r="BY28"/>
  <c r="BX28"/>
  <c r="BN28"/>
  <c r="AD28"/>
  <c r="BH28"/>
  <c r="AG28"/>
  <c r="AF28"/>
  <c r="AE28"/>
  <c r="AA28"/>
  <c r="AC28"/>
  <c r="Z28"/>
  <c r="AB28"/>
  <c r="Y28"/>
  <c r="R28"/>
  <c r="B28"/>
  <c r="C28"/>
  <c r="CJ27"/>
  <c r="CI27"/>
  <c r="BY27"/>
  <c r="Z27"/>
  <c r="BX27"/>
  <c r="BN27"/>
  <c r="BH27"/>
  <c r="AD27"/>
  <c r="AA27"/>
  <c r="AG27"/>
  <c r="AF27"/>
  <c r="AE27"/>
  <c r="AC27"/>
  <c r="AB27"/>
  <c r="R27"/>
  <c r="C27"/>
  <c r="B27"/>
  <c r="CJ26"/>
  <c r="CI26"/>
  <c r="BZ26"/>
  <c r="BY26"/>
  <c r="BX26"/>
  <c r="BN26"/>
  <c r="BH26"/>
  <c r="AD26"/>
  <c r="AA26"/>
  <c r="AG26"/>
  <c r="AF26"/>
  <c r="AE26"/>
  <c r="AC26"/>
  <c r="Z26"/>
  <c r="AB26"/>
  <c r="Y26"/>
  <c r="R26"/>
  <c r="C26"/>
  <c r="B26"/>
  <c r="CJ25"/>
  <c r="CI25"/>
  <c r="BZ25"/>
  <c r="BY25"/>
  <c r="BX25"/>
  <c r="BN25"/>
  <c r="AD25"/>
  <c r="AA25"/>
  <c r="BH25"/>
  <c r="AG25"/>
  <c r="AF25"/>
  <c r="AE25"/>
  <c r="AC25"/>
  <c r="Z25"/>
  <c r="AB25"/>
  <c r="Y25"/>
  <c r="R25"/>
  <c r="C25"/>
  <c r="B25"/>
  <c r="CJ24"/>
  <c r="CI24"/>
  <c r="BY24"/>
  <c r="BX24"/>
  <c r="BN24"/>
  <c r="AD24"/>
  <c r="BH24"/>
  <c r="AG24"/>
  <c r="AF24"/>
  <c r="AE24"/>
  <c r="AC24"/>
  <c r="Z24"/>
  <c r="AB24"/>
  <c r="Y24"/>
  <c r="R24"/>
  <c r="B24"/>
  <c r="C24"/>
  <c r="CJ23"/>
  <c r="CI23"/>
  <c r="BY23"/>
  <c r="BX23"/>
  <c r="BN23"/>
  <c r="BH23"/>
  <c r="AD23"/>
  <c r="AA23"/>
  <c r="AG23"/>
  <c r="AF23"/>
  <c r="AE23"/>
  <c r="AC23"/>
  <c r="Z23"/>
  <c r="AB23"/>
  <c r="R23"/>
  <c r="C23"/>
  <c r="B23"/>
  <c r="CJ22"/>
  <c r="CI22"/>
  <c r="BY22"/>
  <c r="BX22"/>
  <c r="BZ22"/>
  <c r="BN22"/>
  <c r="AA22"/>
  <c r="BH22"/>
  <c r="AD22"/>
  <c r="AG22"/>
  <c r="AF22"/>
  <c r="AE22"/>
  <c r="AC22"/>
  <c r="AB22"/>
  <c r="Y22"/>
  <c r="Z22"/>
  <c r="R22"/>
  <c r="B22"/>
  <c r="C22"/>
  <c r="CJ21"/>
  <c r="CI21"/>
  <c r="BZ21"/>
  <c r="BY21"/>
  <c r="BX21"/>
  <c r="BN21"/>
  <c r="BH21"/>
  <c r="AG21"/>
  <c r="AF21"/>
  <c r="AE21"/>
  <c r="AC21"/>
  <c r="AB21"/>
  <c r="Y21"/>
  <c r="R21"/>
  <c r="C21"/>
  <c r="B21"/>
  <c r="CJ20"/>
  <c r="CI20"/>
  <c r="BY20"/>
  <c r="BX20"/>
  <c r="Y20"/>
  <c r="BN20"/>
  <c r="AD20"/>
  <c r="BH20"/>
  <c r="AG20"/>
  <c r="AF20"/>
  <c r="AE20"/>
  <c r="AC20"/>
  <c r="Z20"/>
  <c r="AB20"/>
  <c r="R20"/>
  <c r="C20"/>
  <c r="CJ19"/>
  <c r="CI19"/>
  <c r="BN19"/>
  <c r="BH19"/>
  <c r="AG19"/>
  <c r="AF19"/>
  <c r="AE19"/>
  <c r="R19"/>
  <c r="C19"/>
  <c r="B19"/>
  <c r="CJ18"/>
  <c r="CI18"/>
  <c r="BY18"/>
  <c r="BX18"/>
  <c r="BN18"/>
  <c r="BH18"/>
  <c r="AD18"/>
  <c r="AG18"/>
  <c r="AF18"/>
  <c r="AE18"/>
  <c r="AC18"/>
  <c r="AB18"/>
  <c r="Z18"/>
  <c r="R18"/>
  <c r="C18"/>
  <c r="B18"/>
  <c r="CJ17"/>
  <c r="CI17"/>
  <c r="BZ17"/>
  <c r="BY17"/>
  <c r="BX17"/>
  <c r="BN17"/>
  <c r="BH17"/>
  <c r="AG17"/>
  <c r="AF17"/>
  <c r="AE17"/>
  <c r="AD17"/>
  <c r="AA17"/>
  <c r="AC17"/>
  <c r="Z17"/>
  <c r="AB17"/>
  <c r="Y17"/>
  <c r="R17"/>
  <c r="C17"/>
  <c r="CJ16"/>
  <c r="CI16"/>
  <c r="BZ16"/>
  <c r="BY16"/>
  <c r="BX16"/>
  <c r="BN16"/>
  <c r="BH16"/>
  <c r="AG16"/>
  <c r="AF16"/>
  <c r="AE16"/>
  <c r="AD16"/>
  <c r="AC16"/>
  <c r="AB16"/>
  <c r="Y16"/>
  <c r="R16"/>
  <c r="C16"/>
  <c r="B16"/>
  <c r="CJ15"/>
  <c r="CI15"/>
  <c r="BY15"/>
  <c r="BX15"/>
  <c r="BN15"/>
  <c r="BH15"/>
  <c r="AD15"/>
  <c r="AG15"/>
  <c r="AF15"/>
  <c r="AE15"/>
  <c r="AC15"/>
  <c r="AB15"/>
  <c r="R15"/>
  <c r="B15"/>
  <c r="C15"/>
  <c r="CJ14"/>
  <c r="CI14"/>
  <c r="BY14"/>
  <c r="BX14"/>
  <c r="Y14"/>
  <c r="BN14"/>
  <c r="BH14"/>
  <c r="AG14"/>
  <c r="AF14"/>
  <c r="AE14"/>
  <c r="AC14"/>
  <c r="Z14"/>
  <c r="AB14"/>
  <c r="R14"/>
  <c r="R32"/>
  <c r="R11" i="3"/>
  <c r="R23" s="1"/>
  <c r="C14" i="1"/>
  <c r="B14"/>
  <c r="CJ13"/>
  <c r="CI13"/>
  <c r="BY13"/>
  <c r="BX13"/>
  <c r="BN13"/>
  <c r="BH13"/>
  <c r="AG13"/>
  <c r="AF13"/>
  <c r="AE13"/>
  <c r="AD13"/>
  <c r="AC13"/>
  <c r="AB13"/>
  <c r="R13"/>
  <c r="B13"/>
  <c r="C13"/>
  <c r="CJ12"/>
  <c r="CI12"/>
  <c r="BY12"/>
  <c r="BX12"/>
  <c r="BN12"/>
  <c r="BH12"/>
  <c r="AD12"/>
  <c r="AG12"/>
  <c r="AF12"/>
  <c r="AE12"/>
  <c r="AC12"/>
  <c r="AB12"/>
  <c r="Y12"/>
  <c r="R12"/>
  <c r="C12"/>
  <c r="CJ11"/>
  <c r="CI11"/>
  <c r="BY11"/>
  <c r="BX11"/>
  <c r="BN11"/>
  <c r="BN32"/>
  <c r="BN11" i="3"/>
  <c r="BN23" s="1"/>
  <c r="BH11" i="1"/>
  <c r="AD11"/>
  <c r="AA11"/>
  <c r="AG11"/>
  <c r="AF11"/>
  <c r="AE11"/>
  <c r="AC11"/>
  <c r="Z11"/>
  <c r="AB11"/>
  <c r="Y11"/>
  <c r="R11"/>
  <c r="C11"/>
  <c r="B11"/>
  <c r="AE32"/>
  <c r="AE11" i="3"/>
  <c r="CJ10" i="1"/>
  <c r="CI10"/>
  <c r="BY10"/>
  <c r="BX10"/>
  <c r="BX32"/>
  <c r="BX11" i="3"/>
  <c r="BN10" i="1"/>
  <c r="BH10"/>
  <c r="AG10"/>
  <c r="AF10"/>
  <c r="AF32"/>
  <c r="AF11" i="3"/>
  <c r="AF23" s="1"/>
  <c r="AE10" i="1"/>
  <c r="AD10"/>
  <c r="AA10"/>
  <c r="AC10"/>
  <c r="Z10"/>
  <c r="AB10"/>
  <c r="Y10"/>
  <c r="R10"/>
  <c r="C10"/>
  <c r="B10"/>
  <c r="BW32"/>
  <c r="BW11" i="3"/>
  <c r="BW23" s="1"/>
  <c r="BK32" i="1"/>
  <c r="BK11" i="3"/>
  <c r="CJ47" i="25"/>
  <c r="CI47"/>
  <c r="CG47"/>
  <c r="BY47"/>
  <c r="BX47"/>
  <c r="BW47"/>
  <c r="BT47"/>
  <c r="BQ47"/>
  <c r="BN47"/>
  <c r="BK47"/>
  <c r="BH47"/>
  <c r="BE47"/>
  <c r="BB47"/>
  <c r="AY47"/>
  <c r="AV47"/>
  <c r="AS47"/>
  <c r="AP47"/>
  <c r="AM47"/>
  <c r="AG47"/>
  <c r="AJ47"/>
  <c r="AF47"/>
  <c r="AE47"/>
  <c r="R47"/>
  <c r="B47"/>
  <c r="CJ46"/>
  <c r="CI46"/>
  <c r="CG46"/>
  <c r="BY46"/>
  <c r="BX46"/>
  <c r="BW46"/>
  <c r="BT46"/>
  <c r="BQ46"/>
  <c r="BN46"/>
  <c r="BK46"/>
  <c r="BH46"/>
  <c r="BE46"/>
  <c r="BB46"/>
  <c r="AY46"/>
  <c r="AV46"/>
  <c r="AS46"/>
  <c r="AP46"/>
  <c r="AM46"/>
  <c r="AG46"/>
  <c r="AJ46"/>
  <c r="AF46"/>
  <c r="AE46"/>
  <c r="Z46"/>
  <c r="R46"/>
  <c r="B46"/>
  <c r="CJ45"/>
  <c r="CI45"/>
  <c r="CG45"/>
  <c r="BZ45" s="1"/>
  <c r="BY45"/>
  <c r="Z45" s="1"/>
  <c r="BX45"/>
  <c r="BW45"/>
  <c r="BT45"/>
  <c r="BQ45"/>
  <c r="BN45"/>
  <c r="BK45"/>
  <c r="BE45"/>
  <c r="BB45"/>
  <c r="AY45"/>
  <c r="AV45"/>
  <c r="AS45"/>
  <c r="AP45"/>
  <c r="AM45"/>
  <c r="AG45"/>
  <c r="AJ45"/>
  <c r="AF45"/>
  <c r="AE45"/>
  <c r="R45"/>
  <c r="B45" s="1"/>
  <c r="CJ14"/>
  <c r="CI14"/>
  <c r="CG14"/>
  <c r="BY14"/>
  <c r="Z14"/>
  <c r="BX14"/>
  <c r="BW14"/>
  <c r="BT14"/>
  <c r="BQ14"/>
  <c r="BN14"/>
  <c r="BK14"/>
  <c r="BH14"/>
  <c r="BE14"/>
  <c r="BB14"/>
  <c r="AY14"/>
  <c r="AV14"/>
  <c r="AS14"/>
  <c r="AP14"/>
  <c r="AM14"/>
  <c r="AG14"/>
  <c r="AJ14"/>
  <c r="AF14"/>
  <c r="AE14"/>
  <c r="R14"/>
  <c r="CJ13"/>
  <c r="CI13"/>
  <c r="CG13"/>
  <c r="BY13"/>
  <c r="BX13"/>
  <c r="BW13"/>
  <c r="BT13"/>
  <c r="BQ13"/>
  <c r="BN13"/>
  <c r="BK13"/>
  <c r="BH13"/>
  <c r="BE13"/>
  <c r="BB13"/>
  <c r="AY13"/>
  <c r="AY48"/>
  <c r="AY22" i="3" s="1"/>
  <c r="AV13" i="25"/>
  <c r="AS13"/>
  <c r="AP13"/>
  <c r="AM13"/>
  <c r="AG13"/>
  <c r="AJ13"/>
  <c r="AF13"/>
  <c r="AE13"/>
  <c r="R13"/>
  <c r="CJ12"/>
  <c r="CI12"/>
  <c r="CG12"/>
  <c r="BY12"/>
  <c r="BX12"/>
  <c r="BW12"/>
  <c r="BW48"/>
  <c r="BW22" i="3" s="1"/>
  <c r="BW26" s="1"/>
  <c r="BT12" i="25"/>
  <c r="BQ12"/>
  <c r="BN12"/>
  <c r="BK12"/>
  <c r="BH12"/>
  <c r="BE12"/>
  <c r="BB12"/>
  <c r="AY12"/>
  <c r="AV12"/>
  <c r="AS12"/>
  <c r="AP12"/>
  <c r="AM12"/>
  <c r="AG12"/>
  <c r="AJ12"/>
  <c r="AF12"/>
  <c r="AE12"/>
  <c r="R12"/>
  <c r="CJ11"/>
  <c r="CI11"/>
  <c r="CG11"/>
  <c r="BY11"/>
  <c r="BX11"/>
  <c r="BW11"/>
  <c r="BT11"/>
  <c r="BQ11"/>
  <c r="BQ48"/>
  <c r="BQ22" i="3" s="1"/>
  <c r="BN11" i="25"/>
  <c r="BK11"/>
  <c r="BH11"/>
  <c r="BE11"/>
  <c r="BB11"/>
  <c r="AY11"/>
  <c r="AV11"/>
  <c r="AS11"/>
  <c r="AP11"/>
  <c r="AM11"/>
  <c r="AG11"/>
  <c r="AJ11"/>
  <c r="AF11"/>
  <c r="AE11"/>
  <c r="Z11"/>
  <c r="R11"/>
  <c r="B11"/>
  <c r="CJ10"/>
  <c r="CI10"/>
  <c r="CG10"/>
  <c r="BZ10"/>
  <c r="BY10"/>
  <c r="Z10"/>
  <c r="BX10"/>
  <c r="BW10"/>
  <c r="BT10"/>
  <c r="BT48"/>
  <c r="BT22" i="3" s="1"/>
  <c r="BQ10" i="25"/>
  <c r="BN10"/>
  <c r="BN48"/>
  <c r="BN22" i="3" s="1"/>
  <c r="BK10" i="25"/>
  <c r="BH10"/>
  <c r="BE10"/>
  <c r="BB10"/>
  <c r="AY10"/>
  <c r="AV10"/>
  <c r="AS10"/>
  <c r="AP10"/>
  <c r="AP48"/>
  <c r="AP22" i="3" s="1"/>
  <c r="AM10" i="25"/>
  <c r="AG10"/>
  <c r="AJ10"/>
  <c r="AD10"/>
  <c r="AF10"/>
  <c r="AE10"/>
  <c r="AC10"/>
  <c r="AB10"/>
  <c r="Y10"/>
  <c r="R10"/>
  <c r="B10"/>
  <c r="C10"/>
  <c r="CJ25" i="24"/>
  <c r="CI25"/>
  <c r="CG25"/>
  <c r="BZ25"/>
  <c r="BY25"/>
  <c r="Z25"/>
  <c r="BX25"/>
  <c r="Y25"/>
  <c r="BW25"/>
  <c r="BT25"/>
  <c r="BQ25"/>
  <c r="BN25"/>
  <c r="BK25"/>
  <c r="BH25"/>
  <c r="BE25"/>
  <c r="BB25"/>
  <c r="AY25"/>
  <c r="AV25"/>
  <c r="AS25"/>
  <c r="AP25"/>
  <c r="AM25"/>
  <c r="AJ25"/>
  <c r="AG25"/>
  <c r="AF25"/>
  <c r="AE25"/>
  <c r="AD25"/>
  <c r="AC25"/>
  <c r="AB25"/>
  <c r="R25"/>
  <c r="R26"/>
  <c r="R21" i="3"/>
  <c r="CJ24" i="24"/>
  <c r="CI24"/>
  <c r="CG24"/>
  <c r="BZ24"/>
  <c r="AA24"/>
  <c r="BY24"/>
  <c r="Z24"/>
  <c r="BX24"/>
  <c r="BW24"/>
  <c r="BT24"/>
  <c r="BQ24"/>
  <c r="BN24"/>
  <c r="BK24"/>
  <c r="BH24"/>
  <c r="BE24"/>
  <c r="BB24"/>
  <c r="AY24"/>
  <c r="AV24"/>
  <c r="AS24"/>
  <c r="AP24"/>
  <c r="AM24"/>
  <c r="AJ24"/>
  <c r="AG24"/>
  <c r="AF24"/>
  <c r="AE24"/>
  <c r="AD24"/>
  <c r="AC24"/>
  <c r="AB24"/>
  <c r="Y24"/>
  <c r="R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J23"/>
  <c r="AG23"/>
  <c r="AF23"/>
  <c r="AE23"/>
  <c r="AD23"/>
  <c r="AA23"/>
  <c r="AC23"/>
  <c r="Z23"/>
  <c r="AB23"/>
  <c r="Y23"/>
  <c r="R23"/>
  <c r="B23"/>
  <c r="C23"/>
  <c r="CJ22"/>
  <c r="CI22"/>
  <c r="CG22"/>
  <c r="BZ22"/>
  <c r="AA22"/>
  <c r="BY22"/>
  <c r="BX22"/>
  <c r="BW22"/>
  <c r="BT22"/>
  <c r="BQ22"/>
  <c r="BN22"/>
  <c r="BK22"/>
  <c r="BH22"/>
  <c r="BE22"/>
  <c r="BB22"/>
  <c r="AY22"/>
  <c r="AV22"/>
  <c r="AS22"/>
  <c r="AP22"/>
  <c r="AM22"/>
  <c r="AJ22"/>
  <c r="AG22"/>
  <c r="AF22"/>
  <c r="AE22"/>
  <c r="AD22"/>
  <c r="AC22"/>
  <c r="Z22"/>
  <c r="AB22"/>
  <c r="Y22"/>
  <c r="R22"/>
  <c r="B22"/>
  <c r="C22"/>
  <c r="CJ21"/>
  <c r="CI21"/>
  <c r="CG21"/>
  <c r="BZ21"/>
  <c r="BY21"/>
  <c r="BX21"/>
  <c r="BW21"/>
  <c r="BT21"/>
  <c r="BQ21"/>
  <c r="BN21"/>
  <c r="BK21"/>
  <c r="BH21"/>
  <c r="BH26"/>
  <c r="BH21" i="3"/>
  <c r="BE21" i="24"/>
  <c r="BB21"/>
  <c r="AY21"/>
  <c r="AV21"/>
  <c r="AS21"/>
  <c r="AP21"/>
  <c r="AM21"/>
  <c r="AJ21"/>
  <c r="AG21"/>
  <c r="AF21"/>
  <c r="AE21"/>
  <c r="AC21"/>
  <c r="Z21"/>
  <c r="AB21"/>
  <c r="Y21"/>
  <c r="R21"/>
  <c r="C21"/>
  <c r="B21"/>
  <c r="CJ12"/>
  <c r="CI12"/>
  <c r="CG12"/>
  <c r="BZ12"/>
  <c r="AA12"/>
  <c r="BY12"/>
  <c r="BX12"/>
  <c r="BW12"/>
  <c r="BT12"/>
  <c r="BQ12"/>
  <c r="BN12"/>
  <c r="BK12"/>
  <c r="BH12"/>
  <c r="BE12"/>
  <c r="BB12"/>
  <c r="AY12"/>
  <c r="AV12"/>
  <c r="AS12"/>
  <c r="AP12"/>
  <c r="AP26"/>
  <c r="AP21" i="3"/>
  <c r="AM12" i="24"/>
  <c r="AJ12"/>
  <c r="AG12"/>
  <c r="AF12"/>
  <c r="AF26"/>
  <c r="AF21" i="3"/>
  <c r="AE12" i="24"/>
  <c r="AD12"/>
  <c r="AC12"/>
  <c r="Z12"/>
  <c r="AB12"/>
  <c r="Y12"/>
  <c r="R12"/>
  <c r="C12"/>
  <c r="B12"/>
  <c r="CJ11"/>
  <c r="CI11"/>
  <c r="CG11"/>
  <c r="BZ11"/>
  <c r="AA11"/>
  <c r="BY11"/>
  <c r="BX11"/>
  <c r="BW11"/>
  <c r="BT11"/>
  <c r="BQ11"/>
  <c r="BQ26"/>
  <c r="BQ21" i="3"/>
  <c r="BN11" i="24"/>
  <c r="BK11"/>
  <c r="BH11"/>
  <c r="BE11"/>
  <c r="BB11"/>
  <c r="BB26"/>
  <c r="BB21" i="3"/>
  <c r="AY11" i="24"/>
  <c r="AV11"/>
  <c r="AS11"/>
  <c r="AS26"/>
  <c r="AS21" i="3"/>
  <c r="AP11" i="24"/>
  <c r="AM11"/>
  <c r="AJ11"/>
  <c r="AJ26"/>
  <c r="AJ21" i="3"/>
  <c r="AG11" i="24"/>
  <c r="AF11"/>
  <c r="AE11"/>
  <c r="AD11"/>
  <c r="AC11"/>
  <c r="Z11"/>
  <c r="AB11"/>
  <c r="Y11"/>
  <c r="R11"/>
  <c r="B11"/>
  <c r="C11"/>
  <c r="CJ10"/>
  <c r="CI10"/>
  <c r="CG10"/>
  <c r="BY10"/>
  <c r="BX10"/>
  <c r="BW10"/>
  <c r="BT10"/>
  <c r="BQ10"/>
  <c r="BN10"/>
  <c r="BK10"/>
  <c r="BH10"/>
  <c r="BE10"/>
  <c r="BB10"/>
  <c r="AY10"/>
  <c r="AG10"/>
  <c r="AV10"/>
  <c r="AS10"/>
  <c r="AP10"/>
  <c r="AM10"/>
  <c r="AJ10"/>
  <c r="AF10"/>
  <c r="AE10"/>
  <c r="AD10"/>
  <c r="AC10"/>
  <c r="AB10"/>
  <c r="R10"/>
  <c r="C10"/>
  <c r="CJ29" i="23"/>
  <c r="CI29"/>
  <c r="CG29"/>
  <c r="BZ29"/>
  <c r="BY29"/>
  <c r="BX29"/>
  <c r="BW29"/>
  <c r="BT29"/>
  <c r="BQ29"/>
  <c r="BN29"/>
  <c r="BK29"/>
  <c r="BH29"/>
  <c r="BE29"/>
  <c r="BB29"/>
  <c r="AY29"/>
  <c r="AV29"/>
  <c r="AS29"/>
  <c r="AP29"/>
  <c r="AM29"/>
  <c r="AJ29"/>
  <c r="AD29"/>
  <c r="AA29"/>
  <c r="AG29"/>
  <c r="AF29"/>
  <c r="AE29"/>
  <c r="AC29"/>
  <c r="AB29"/>
  <c r="R29"/>
  <c r="B29"/>
  <c r="CJ28"/>
  <c r="CI28"/>
  <c r="CG28"/>
  <c r="BZ28"/>
  <c r="BY28"/>
  <c r="Z28"/>
  <c r="BX28"/>
  <c r="Y28"/>
  <c r="BW28"/>
  <c r="BT28"/>
  <c r="BQ28"/>
  <c r="BN28"/>
  <c r="BK28"/>
  <c r="BH28"/>
  <c r="BE28"/>
  <c r="BB28"/>
  <c r="AY28"/>
  <c r="AV28"/>
  <c r="AS28"/>
  <c r="AP28"/>
  <c r="AM28"/>
  <c r="AJ28"/>
  <c r="AD28"/>
  <c r="AA28"/>
  <c r="AG28"/>
  <c r="AF28"/>
  <c r="AE28"/>
  <c r="AC28"/>
  <c r="AB28"/>
  <c r="R28"/>
  <c r="B28"/>
  <c r="CJ27"/>
  <c r="CI27"/>
  <c r="CG27"/>
  <c r="BZ27"/>
  <c r="BY27"/>
  <c r="BX27"/>
  <c r="Y27"/>
  <c r="BW27"/>
  <c r="BT27"/>
  <c r="BQ27"/>
  <c r="BN27"/>
  <c r="BK27"/>
  <c r="BH27"/>
  <c r="BE27"/>
  <c r="BB27"/>
  <c r="AY27"/>
  <c r="AV27"/>
  <c r="AS27"/>
  <c r="AP27"/>
  <c r="AM27"/>
  <c r="AJ27"/>
  <c r="AG27"/>
  <c r="AF27"/>
  <c r="AE27"/>
  <c r="AD27"/>
  <c r="AA27"/>
  <c r="AC27"/>
  <c r="Z27"/>
  <c r="AB27"/>
  <c r="R27"/>
  <c r="C27"/>
  <c r="B27"/>
  <c r="CJ26"/>
  <c r="CI26"/>
  <c r="CG26"/>
  <c r="BZ26"/>
  <c r="BY26"/>
  <c r="BX26"/>
  <c r="BW26"/>
  <c r="BT26"/>
  <c r="BQ26"/>
  <c r="BN26"/>
  <c r="BK26"/>
  <c r="BH26"/>
  <c r="BE26"/>
  <c r="BB26"/>
  <c r="AY26"/>
  <c r="AV26"/>
  <c r="AS26"/>
  <c r="AP26"/>
  <c r="AM26"/>
  <c r="AJ26"/>
  <c r="AG26"/>
  <c r="AF26"/>
  <c r="AE26"/>
  <c r="AD26"/>
  <c r="AA26"/>
  <c r="AC26"/>
  <c r="AB26"/>
  <c r="Y26"/>
  <c r="Z26"/>
  <c r="R26"/>
  <c r="C26"/>
  <c r="B26"/>
  <c r="CJ25"/>
  <c r="CI25"/>
  <c r="CG25"/>
  <c r="BZ25"/>
  <c r="BY25"/>
  <c r="BX25"/>
  <c r="BW25"/>
  <c r="BT25"/>
  <c r="BQ25"/>
  <c r="BN25"/>
  <c r="BK25"/>
  <c r="BH25"/>
  <c r="BE25"/>
  <c r="BB25"/>
  <c r="AY25"/>
  <c r="AV25"/>
  <c r="AS25"/>
  <c r="AP25"/>
  <c r="AM25"/>
  <c r="AJ25"/>
  <c r="AD25"/>
  <c r="AG25"/>
  <c r="AF25"/>
  <c r="AE25"/>
  <c r="AC25"/>
  <c r="AB25"/>
  <c r="Y25"/>
  <c r="Z25"/>
  <c r="R25"/>
  <c r="C25"/>
  <c r="B25"/>
  <c r="CJ24"/>
  <c r="CI24"/>
  <c r="CG24"/>
  <c r="BZ24"/>
  <c r="BY24"/>
  <c r="Z24"/>
  <c r="BX24"/>
  <c r="Y24"/>
  <c r="BW24"/>
  <c r="BT24"/>
  <c r="BQ24"/>
  <c r="BN24"/>
  <c r="BK24"/>
  <c r="BH24"/>
  <c r="BE24"/>
  <c r="BB24"/>
  <c r="AY24"/>
  <c r="AV24"/>
  <c r="AS24"/>
  <c r="AP24"/>
  <c r="AM24"/>
  <c r="AJ24"/>
  <c r="AD24"/>
  <c r="AG24"/>
  <c r="AF24"/>
  <c r="AE24"/>
  <c r="AC24"/>
  <c r="AB24"/>
  <c r="R24"/>
  <c r="C24"/>
  <c r="CJ23"/>
  <c r="CI23"/>
  <c r="CG23"/>
  <c r="BZ23"/>
  <c r="BY23"/>
  <c r="BX23"/>
  <c r="BW23"/>
  <c r="BT23"/>
  <c r="BQ23"/>
  <c r="BN23"/>
  <c r="BK23"/>
  <c r="BH23"/>
  <c r="BE23"/>
  <c r="BB23"/>
  <c r="AY23"/>
  <c r="AV23"/>
  <c r="AS23"/>
  <c r="AP23"/>
  <c r="AM23"/>
  <c r="AJ23"/>
  <c r="AG23"/>
  <c r="AF23"/>
  <c r="AE23"/>
  <c r="AD23"/>
  <c r="AA23"/>
  <c r="AC23"/>
  <c r="AB23"/>
  <c r="Y23"/>
  <c r="Z23"/>
  <c r="R23"/>
  <c r="C23"/>
  <c r="B23"/>
  <c r="CJ10"/>
  <c r="CJ30"/>
  <c r="CJ20" i="3"/>
  <c r="CI10" i="23"/>
  <c r="CI30"/>
  <c r="CI20" i="3"/>
  <c r="CG10" i="23"/>
  <c r="BZ10"/>
  <c r="BY10"/>
  <c r="BX10"/>
  <c r="BW10"/>
  <c r="BT10"/>
  <c r="BT30"/>
  <c r="BT20" i="3"/>
  <c r="BQ10" i="23"/>
  <c r="BN10"/>
  <c r="BK10"/>
  <c r="BH10"/>
  <c r="BE10"/>
  <c r="BB10"/>
  <c r="AY10"/>
  <c r="AV10"/>
  <c r="AV30"/>
  <c r="AV20" i="3"/>
  <c r="AS10" i="23"/>
  <c r="AP10"/>
  <c r="AM10"/>
  <c r="AJ10"/>
  <c r="AJ30"/>
  <c r="AJ20" i="3"/>
  <c r="AG10" i="23"/>
  <c r="AF10"/>
  <c r="AE10"/>
  <c r="AC10"/>
  <c r="AB10"/>
  <c r="Y10"/>
  <c r="R10"/>
  <c r="C10"/>
  <c r="B10"/>
  <c r="CJ22" i="22"/>
  <c r="CI22"/>
  <c r="CG22"/>
  <c r="BZ22"/>
  <c r="BY22"/>
  <c r="Z22"/>
  <c r="Z23"/>
  <c r="Z19" i="3"/>
  <c r="BX22" i="22"/>
  <c r="BW22"/>
  <c r="BT22"/>
  <c r="BQ22"/>
  <c r="BN22"/>
  <c r="BK22"/>
  <c r="BH22"/>
  <c r="BE22"/>
  <c r="BB22"/>
  <c r="AY22"/>
  <c r="AV22"/>
  <c r="AS22"/>
  <c r="AP22"/>
  <c r="AM22"/>
  <c r="AG22"/>
  <c r="AJ22"/>
  <c r="AD22"/>
  <c r="AF22"/>
  <c r="AE22"/>
  <c r="AC22"/>
  <c r="AB22"/>
  <c r="R22"/>
  <c r="B22"/>
  <c r="B23"/>
  <c r="B19" i="3"/>
  <c r="C22" i="22"/>
  <c r="CJ21"/>
  <c r="CI21"/>
  <c r="CG21"/>
  <c r="BZ21"/>
  <c r="BY21"/>
  <c r="Z21"/>
  <c r="BX21"/>
  <c r="BW21"/>
  <c r="BT21"/>
  <c r="BQ21"/>
  <c r="BN21"/>
  <c r="BK21"/>
  <c r="BH21"/>
  <c r="BE21"/>
  <c r="BB21"/>
  <c r="AY21"/>
  <c r="AV21"/>
  <c r="AS21"/>
  <c r="AP21"/>
  <c r="AM21"/>
  <c r="AG21"/>
  <c r="AJ21"/>
  <c r="AD21"/>
  <c r="AF21"/>
  <c r="AE21"/>
  <c r="AC21"/>
  <c r="AB21"/>
  <c r="R21"/>
  <c r="C21"/>
  <c r="CJ20"/>
  <c r="CI20"/>
  <c r="CG20"/>
  <c r="BZ20"/>
  <c r="BY20"/>
  <c r="BX20"/>
  <c r="BW20"/>
  <c r="BT20"/>
  <c r="BQ20"/>
  <c r="BN20"/>
  <c r="BK20"/>
  <c r="BH20"/>
  <c r="BE20"/>
  <c r="BB20"/>
  <c r="AY20"/>
  <c r="AV20"/>
  <c r="AS20"/>
  <c r="AP20"/>
  <c r="AM20"/>
  <c r="AG20"/>
  <c r="AJ20"/>
  <c r="AD20"/>
  <c r="AF20"/>
  <c r="AE20"/>
  <c r="AC20"/>
  <c r="AB20"/>
  <c r="Y20"/>
  <c r="R20"/>
  <c r="B20"/>
  <c r="C20"/>
  <c r="CJ13"/>
  <c r="CI13"/>
  <c r="CG13"/>
  <c r="BZ13"/>
  <c r="BY13"/>
  <c r="BX13"/>
  <c r="BW13"/>
  <c r="BT13"/>
  <c r="BQ13"/>
  <c r="BN13"/>
  <c r="BK13"/>
  <c r="BH13"/>
  <c r="BE13"/>
  <c r="BB13"/>
  <c r="AY13"/>
  <c r="AV13"/>
  <c r="AS13"/>
  <c r="AP13"/>
  <c r="AM13"/>
  <c r="AJ13"/>
  <c r="AD13"/>
  <c r="AA13"/>
  <c r="AF13"/>
  <c r="AE13"/>
  <c r="AC13"/>
  <c r="AB13"/>
  <c r="Y13"/>
  <c r="R13"/>
  <c r="C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G12"/>
  <c r="AJ12"/>
  <c r="AF12"/>
  <c r="AE12"/>
  <c r="AD12"/>
  <c r="AA12"/>
  <c r="AC12"/>
  <c r="AB12"/>
  <c r="R12"/>
  <c r="B12"/>
  <c r="C12"/>
  <c r="CJ11"/>
  <c r="CI11"/>
  <c r="CG11"/>
  <c r="BZ11"/>
  <c r="BY11"/>
  <c r="BX11"/>
  <c r="BW11"/>
  <c r="BT11"/>
  <c r="BQ11"/>
  <c r="BN11"/>
  <c r="BK11"/>
  <c r="BH11"/>
  <c r="BE11"/>
  <c r="BB11"/>
  <c r="AY11"/>
  <c r="AV11"/>
  <c r="AS11"/>
  <c r="AP11"/>
  <c r="AM11"/>
  <c r="AG11"/>
  <c r="AJ11"/>
  <c r="AD11"/>
  <c r="AF11"/>
  <c r="AE11"/>
  <c r="AC11"/>
  <c r="AB11"/>
  <c r="Y11"/>
  <c r="R11"/>
  <c r="C11"/>
  <c r="CJ10"/>
  <c r="CI10"/>
  <c r="CG10"/>
  <c r="BZ10"/>
  <c r="BY10"/>
  <c r="BX10"/>
  <c r="BW10"/>
  <c r="BT10"/>
  <c r="BQ10"/>
  <c r="BN10"/>
  <c r="BK10"/>
  <c r="BH10"/>
  <c r="BE10"/>
  <c r="BB10"/>
  <c r="AY10"/>
  <c r="AV10"/>
  <c r="AD10"/>
  <c r="AA10"/>
  <c r="AS10"/>
  <c r="AP10"/>
  <c r="AM10"/>
  <c r="AG10"/>
  <c r="AJ10"/>
  <c r="AF10"/>
  <c r="AE10"/>
  <c r="AC10"/>
  <c r="Z10"/>
  <c r="AB10"/>
  <c r="Y10"/>
  <c r="R10"/>
  <c r="C10"/>
  <c r="B10"/>
  <c r="CJ25" i="21"/>
  <c r="CI25"/>
  <c r="CG25"/>
  <c r="BZ25"/>
  <c r="AA25"/>
  <c r="BY25"/>
  <c r="Z25"/>
  <c r="Z26"/>
  <c r="Z18" i="3"/>
  <c r="Z25" s="1"/>
  <c r="BX25" i="21"/>
  <c r="Y25"/>
  <c r="Y26"/>
  <c r="Y18" i="3"/>
  <c r="BW25" i="21"/>
  <c r="BT25"/>
  <c r="BQ25"/>
  <c r="BN25"/>
  <c r="BK25"/>
  <c r="BH25"/>
  <c r="BE25"/>
  <c r="BB25"/>
  <c r="AY25"/>
  <c r="AV25"/>
  <c r="AS25"/>
  <c r="AP25"/>
  <c r="AM25"/>
  <c r="AJ25"/>
  <c r="AG25"/>
  <c r="AF25"/>
  <c r="AE25"/>
  <c r="AD25"/>
  <c r="AC25"/>
  <c r="AB25"/>
  <c r="R25"/>
  <c r="B25"/>
  <c r="B26"/>
  <c r="B18" i="3"/>
  <c r="C25" i="21"/>
  <c r="CJ16"/>
  <c r="CI16"/>
  <c r="CG16"/>
  <c r="BZ16"/>
  <c r="BY16"/>
  <c r="BX16"/>
  <c r="BW16"/>
  <c r="BT16"/>
  <c r="BQ16"/>
  <c r="BN16"/>
  <c r="BK16"/>
  <c r="BH16"/>
  <c r="BE16"/>
  <c r="BB16"/>
  <c r="AY16"/>
  <c r="AV16"/>
  <c r="AS16"/>
  <c r="AP16"/>
  <c r="AM16"/>
  <c r="AJ16"/>
  <c r="AG16"/>
  <c r="AF16"/>
  <c r="AE16"/>
  <c r="AC16"/>
  <c r="AB16"/>
  <c r="Y16"/>
  <c r="Z16"/>
  <c r="R16"/>
  <c r="B16"/>
  <c r="C16"/>
  <c r="CJ15"/>
  <c r="CI15"/>
  <c r="CG15"/>
  <c r="BZ15"/>
  <c r="BY15"/>
  <c r="BX15"/>
  <c r="BW15"/>
  <c r="BT15"/>
  <c r="BQ15"/>
  <c r="BN15"/>
  <c r="BK15"/>
  <c r="BH15"/>
  <c r="BE15"/>
  <c r="BB15"/>
  <c r="AY15"/>
  <c r="AV15"/>
  <c r="AS15"/>
  <c r="AP15"/>
  <c r="AM15"/>
  <c r="AJ15"/>
  <c r="AG15"/>
  <c r="AF15"/>
  <c r="AE15"/>
  <c r="AD15"/>
  <c r="AA15"/>
  <c r="AC15"/>
  <c r="AB15"/>
  <c r="Y15"/>
  <c r="Z15"/>
  <c r="R15"/>
  <c r="B15"/>
  <c r="C15"/>
  <c r="CJ14"/>
  <c r="CI14"/>
  <c r="CG14"/>
  <c r="BZ14"/>
  <c r="BY14"/>
  <c r="Z14"/>
  <c r="BX14"/>
  <c r="Y14"/>
  <c r="BW14"/>
  <c r="BT14"/>
  <c r="BQ14"/>
  <c r="BN14"/>
  <c r="BK14"/>
  <c r="BH14"/>
  <c r="BE14"/>
  <c r="BB14"/>
  <c r="AY14"/>
  <c r="AV14"/>
  <c r="AS14"/>
  <c r="AP14"/>
  <c r="AM14"/>
  <c r="AJ14"/>
  <c r="AG14"/>
  <c r="AF14"/>
  <c r="AE14"/>
  <c r="AD14"/>
  <c r="AC14"/>
  <c r="AB14"/>
  <c r="R14"/>
  <c r="B14"/>
  <c r="C14"/>
  <c r="CJ13"/>
  <c r="CI13"/>
  <c r="CG13"/>
  <c r="BZ13"/>
  <c r="AA13"/>
  <c r="BY13"/>
  <c r="BX13"/>
  <c r="Y13"/>
  <c r="BW13"/>
  <c r="BT13"/>
  <c r="BQ13"/>
  <c r="BN13"/>
  <c r="BK13"/>
  <c r="BH13"/>
  <c r="BE13"/>
  <c r="BB13"/>
  <c r="AY13"/>
  <c r="AV13"/>
  <c r="AS13"/>
  <c r="AP13"/>
  <c r="AM13"/>
  <c r="AJ13"/>
  <c r="AG13"/>
  <c r="AF13"/>
  <c r="AE13"/>
  <c r="AD13"/>
  <c r="AC13"/>
  <c r="AB13"/>
  <c r="Z13"/>
  <c r="R13"/>
  <c r="B13"/>
  <c r="C13"/>
  <c r="CJ12"/>
  <c r="CI12"/>
  <c r="CG12"/>
  <c r="BZ12"/>
  <c r="BY12"/>
  <c r="BX12"/>
  <c r="BW12"/>
  <c r="BT12"/>
  <c r="BQ12"/>
  <c r="BN12"/>
  <c r="BK12"/>
  <c r="BH12"/>
  <c r="BE12"/>
  <c r="BB12"/>
  <c r="AY12"/>
  <c r="AV12"/>
  <c r="AS12"/>
  <c r="AP12"/>
  <c r="AM12"/>
  <c r="AJ12"/>
  <c r="AG12"/>
  <c r="AF12"/>
  <c r="AE12"/>
  <c r="AD12"/>
  <c r="AA12"/>
  <c r="AC12"/>
  <c r="AB12"/>
  <c r="Y12"/>
  <c r="Z12"/>
  <c r="R12"/>
  <c r="B12"/>
  <c r="C12"/>
  <c r="CJ11"/>
  <c r="CI11"/>
  <c r="CG11"/>
  <c r="BZ11"/>
  <c r="BY11"/>
  <c r="BX11"/>
  <c r="BW11"/>
  <c r="BT11"/>
  <c r="BQ11"/>
  <c r="BN11"/>
  <c r="BK11"/>
  <c r="BH11"/>
  <c r="BE11"/>
  <c r="BB11"/>
  <c r="AY11"/>
  <c r="AV11"/>
  <c r="AS11"/>
  <c r="AP11"/>
  <c r="AM11"/>
  <c r="AJ11"/>
  <c r="AG11"/>
  <c r="AF11"/>
  <c r="AE11"/>
  <c r="AD11"/>
  <c r="AA11"/>
  <c r="AC11"/>
  <c r="AB11"/>
  <c r="Z11"/>
  <c r="R11"/>
  <c r="B11"/>
  <c r="C11"/>
  <c r="CJ10"/>
  <c r="CI10"/>
  <c r="CG10"/>
  <c r="BZ10"/>
  <c r="BY10"/>
  <c r="BX10"/>
  <c r="BW10"/>
  <c r="BT10"/>
  <c r="BT26"/>
  <c r="BT18" i="3"/>
  <c r="BQ10" i="21"/>
  <c r="BN10"/>
  <c r="BN26"/>
  <c r="BN18" i="3"/>
  <c r="BK10" i="21"/>
  <c r="BH10"/>
  <c r="AD10"/>
  <c r="AA10"/>
  <c r="BE10"/>
  <c r="BB10"/>
  <c r="BB26"/>
  <c r="BB18" i="3"/>
  <c r="AY10" i="21"/>
  <c r="AV10"/>
  <c r="AV26"/>
  <c r="AV18" i="3"/>
  <c r="AS10" i="21"/>
  <c r="AP10"/>
  <c r="AM10"/>
  <c r="AJ10"/>
  <c r="AJ26"/>
  <c r="AJ18" i="3"/>
  <c r="AJ25" s="1"/>
  <c r="AG10" i="21"/>
  <c r="AF10"/>
  <c r="AE10"/>
  <c r="AC10"/>
  <c r="Z10"/>
  <c r="AB10"/>
  <c r="Y10"/>
  <c r="R10"/>
  <c r="C10"/>
  <c r="CJ60" i="20"/>
  <c r="CI60"/>
  <c r="CG60"/>
  <c r="BZ60"/>
  <c r="BY60"/>
  <c r="BY61"/>
  <c r="BY17" i="3"/>
  <c r="BX60" i="20"/>
  <c r="Y60"/>
  <c r="Y61"/>
  <c r="Y17" i="3"/>
  <c r="BW60" i="20"/>
  <c r="BT60"/>
  <c r="BQ60"/>
  <c r="BN60"/>
  <c r="BK60"/>
  <c r="BH60"/>
  <c r="BE60"/>
  <c r="BB60"/>
  <c r="AY60"/>
  <c r="AV60"/>
  <c r="AS60"/>
  <c r="AP60"/>
  <c r="AM60"/>
  <c r="AJ60"/>
  <c r="AD60"/>
  <c r="AF60"/>
  <c r="AE60"/>
  <c r="AC60"/>
  <c r="AB60"/>
  <c r="R60"/>
  <c r="B60"/>
  <c r="B61"/>
  <c r="B17" i="3"/>
  <c r="B25" s="1"/>
  <c r="C60" i="20"/>
  <c r="CJ59"/>
  <c r="CI59"/>
  <c r="CG59"/>
  <c r="BZ59"/>
  <c r="BY59"/>
  <c r="Z59"/>
  <c r="BX59"/>
  <c r="BW59"/>
  <c r="BT59"/>
  <c r="BQ59"/>
  <c r="BN59"/>
  <c r="BK59"/>
  <c r="BH59"/>
  <c r="BE59"/>
  <c r="BB59"/>
  <c r="AY59"/>
  <c r="AV59"/>
  <c r="AD59"/>
  <c r="AS59"/>
  <c r="AP59"/>
  <c r="AM59"/>
  <c r="AG59"/>
  <c r="AJ59"/>
  <c r="AF59"/>
  <c r="AE59"/>
  <c r="AC59"/>
  <c r="AB59"/>
  <c r="R59"/>
  <c r="C59"/>
  <c r="B59"/>
  <c r="CJ58"/>
  <c r="CI58"/>
  <c r="CG58"/>
  <c r="BZ58"/>
  <c r="BY58"/>
  <c r="BX58"/>
  <c r="BW58"/>
  <c r="BT58"/>
  <c r="BQ58"/>
  <c r="BN58"/>
  <c r="BK58"/>
  <c r="BH58"/>
  <c r="BE58"/>
  <c r="BB58"/>
  <c r="AY58"/>
  <c r="AV58"/>
  <c r="AD58"/>
  <c r="AS58"/>
  <c r="AP58"/>
  <c r="AM58"/>
  <c r="AG58"/>
  <c r="AJ58"/>
  <c r="AF58"/>
  <c r="AE58"/>
  <c r="AC58"/>
  <c r="Z58"/>
  <c r="AB58"/>
  <c r="R58"/>
  <c r="C58"/>
  <c r="B58"/>
  <c r="CJ37"/>
  <c r="CI37"/>
  <c r="CG37"/>
  <c r="BZ37"/>
  <c r="BY37"/>
  <c r="BX37"/>
  <c r="BW37"/>
  <c r="BT37"/>
  <c r="BQ37"/>
  <c r="BN37"/>
  <c r="BK37"/>
  <c r="BH37"/>
  <c r="BE37"/>
  <c r="BB37"/>
  <c r="AY37"/>
  <c r="AV37"/>
  <c r="AS37"/>
  <c r="AP37"/>
  <c r="AM37"/>
  <c r="AG37"/>
  <c r="AJ37"/>
  <c r="AF37"/>
  <c r="AE37"/>
  <c r="AC37"/>
  <c r="Z37"/>
  <c r="AB37"/>
  <c r="R37"/>
  <c r="C37"/>
  <c r="CJ30"/>
  <c r="CI30"/>
  <c r="CG30"/>
  <c r="BZ30"/>
  <c r="BY30"/>
  <c r="BX30"/>
  <c r="BW30"/>
  <c r="BT30"/>
  <c r="BQ30"/>
  <c r="BN30"/>
  <c r="BK30"/>
  <c r="BH30"/>
  <c r="BE30"/>
  <c r="BB30"/>
  <c r="AY30"/>
  <c r="AV30"/>
  <c r="AD30"/>
  <c r="AS30"/>
  <c r="AP30"/>
  <c r="AM30"/>
  <c r="AG30"/>
  <c r="AJ30"/>
  <c r="AF30"/>
  <c r="AE30"/>
  <c r="AC30"/>
  <c r="Z30"/>
  <c r="AB30"/>
  <c r="R30"/>
  <c r="C30"/>
  <c r="B30"/>
  <c r="CJ29"/>
  <c r="CI29"/>
  <c r="CG29"/>
  <c r="CG61"/>
  <c r="CG17" i="3"/>
  <c r="CG25" s="1"/>
  <c r="CG28" s="1"/>
  <c r="BY29" i="20"/>
  <c r="Z29"/>
  <c r="BX29"/>
  <c r="BW29"/>
  <c r="BT29"/>
  <c r="BQ29"/>
  <c r="BN29"/>
  <c r="BK29"/>
  <c r="BH29"/>
  <c r="BE29"/>
  <c r="BB29"/>
  <c r="AY29"/>
  <c r="AV29"/>
  <c r="AD29"/>
  <c r="AS29"/>
  <c r="AP29"/>
  <c r="AM29"/>
  <c r="AG29"/>
  <c r="AJ29"/>
  <c r="AF29"/>
  <c r="AE29"/>
  <c r="AC29"/>
  <c r="AB29"/>
  <c r="Y29"/>
  <c r="R29"/>
  <c r="B29"/>
  <c r="C29"/>
  <c r="CJ28"/>
  <c r="CI28"/>
  <c r="CG28"/>
  <c r="BZ28"/>
  <c r="BY28"/>
  <c r="BX28"/>
  <c r="BW28"/>
  <c r="BT28"/>
  <c r="BQ28"/>
  <c r="BN28"/>
  <c r="BK28"/>
  <c r="BH28"/>
  <c r="AD28"/>
  <c r="AA28"/>
  <c r="BE28"/>
  <c r="BB28"/>
  <c r="AY28"/>
  <c r="AV28"/>
  <c r="AV61"/>
  <c r="AV17" i="3"/>
  <c r="AS28" i="20"/>
  <c r="AP28"/>
  <c r="AM28"/>
  <c r="AG28"/>
  <c r="AJ28"/>
  <c r="AF28"/>
  <c r="AE28"/>
  <c r="AC28"/>
  <c r="Z28"/>
  <c r="AB28"/>
  <c r="AB61"/>
  <c r="AB17" i="3"/>
  <c r="AB25" s="1"/>
  <c r="R28" i="20"/>
  <c r="C28"/>
  <c r="C61"/>
  <c r="C17" i="3"/>
  <c r="CJ27" i="20"/>
  <c r="CI27"/>
  <c r="CG27"/>
  <c r="BZ27"/>
  <c r="AA27"/>
  <c r="BY27"/>
  <c r="BX27"/>
  <c r="Y27"/>
  <c r="BW27"/>
  <c r="BT27"/>
  <c r="BQ27"/>
  <c r="BN27"/>
  <c r="BK27"/>
  <c r="BH27"/>
  <c r="BE27"/>
  <c r="BB27"/>
  <c r="AY27"/>
  <c r="AV27"/>
  <c r="AS27"/>
  <c r="AP27"/>
  <c r="AM27"/>
  <c r="AG27"/>
  <c r="AJ27"/>
  <c r="AD27"/>
  <c r="AF27"/>
  <c r="AE27"/>
  <c r="AC27"/>
  <c r="AB27"/>
  <c r="Z27"/>
  <c r="R27"/>
  <c r="C27"/>
  <c r="B27"/>
  <c r="CJ56" i="19"/>
  <c r="CI56"/>
  <c r="CG56"/>
  <c r="BZ56"/>
  <c r="BY56"/>
  <c r="BX56"/>
  <c r="BW56"/>
  <c r="BT56"/>
  <c r="BQ56"/>
  <c r="BN56"/>
  <c r="BK56"/>
  <c r="BH56"/>
  <c r="BE56"/>
  <c r="BB56"/>
  <c r="AY56"/>
  <c r="AV56"/>
  <c r="AS56"/>
  <c r="AP56"/>
  <c r="AM56"/>
  <c r="AG56"/>
  <c r="AJ56"/>
  <c r="AD56"/>
  <c r="AF56"/>
  <c r="AE56"/>
  <c r="AC56"/>
  <c r="Z56"/>
  <c r="AB56"/>
  <c r="Y56"/>
  <c r="R56"/>
  <c r="C56"/>
  <c r="CJ55"/>
  <c r="CI55"/>
  <c r="CG55"/>
  <c r="BZ55"/>
  <c r="BY55"/>
  <c r="BX55"/>
  <c r="BW55"/>
  <c r="BT55"/>
  <c r="BQ55"/>
  <c r="BN55"/>
  <c r="BK55"/>
  <c r="BH55"/>
  <c r="BE55"/>
  <c r="BB55"/>
  <c r="AY55"/>
  <c r="AV55"/>
  <c r="AS55"/>
  <c r="AP55"/>
  <c r="AM55"/>
  <c r="AG55"/>
  <c r="AJ55"/>
  <c r="AD55"/>
  <c r="AF55"/>
  <c r="AE55"/>
  <c r="AC55"/>
  <c r="AB55"/>
  <c r="Y55"/>
  <c r="R55"/>
  <c r="C55"/>
  <c r="CJ48"/>
  <c r="CI48"/>
  <c r="CG48"/>
  <c r="BZ48"/>
  <c r="BY48"/>
  <c r="BX48"/>
  <c r="BW48"/>
  <c r="BT48"/>
  <c r="BQ48"/>
  <c r="BN48"/>
  <c r="BK48"/>
  <c r="BH48"/>
  <c r="BE48"/>
  <c r="BB48"/>
  <c r="AY48"/>
  <c r="AV48"/>
  <c r="AS48"/>
  <c r="AP48"/>
  <c r="AM48"/>
  <c r="AG48"/>
  <c r="AJ48"/>
  <c r="AF48"/>
  <c r="AE48"/>
  <c r="AD48"/>
  <c r="AC48"/>
  <c r="AB48"/>
  <c r="Y48"/>
  <c r="R48"/>
  <c r="C48"/>
  <c r="B48"/>
  <c r="CJ47"/>
  <c r="CI47"/>
  <c r="CG47"/>
  <c r="BZ47"/>
  <c r="BY47"/>
  <c r="BX47"/>
  <c r="BW47"/>
  <c r="BT47"/>
  <c r="BQ47"/>
  <c r="BN47"/>
  <c r="BK47"/>
  <c r="BH47"/>
  <c r="BE47"/>
  <c r="BB47"/>
  <c r="AY47"/>
  <c r="AV47"/>
  <c r="AS47"/>
  <c r="AP47"/>
  <c r="AM47"/>
  <c r="AG47"/>
  <c r="AJ47"/>
  <c r="AD47"/>
  <c r="AF47"/>
  <c r="AE47"/>
  <c r="AC47"/>
  <c r="AB47"/>
  <c r="R47"/>
  <c r="C47"/>
  <c r="CJ46"/>
  <c r="CI46"/>
  <c r="CG46"/>
  <c r="BZ46"/>
  <c r="BY46"/>
  <c r="BX46"/>
  <c r="BW46"/>
  <c r="BT46"/>
  <c r="BQ46"/>
  <c r="BN46"/>
  <c r="BK46"/>
  <c r="BH46"/>
  <c r="BE46"/>
  <c r="BB46"/>
  <c r="AY46"/>
  <c r="AV46"/>
  <c r="AS46"/>
  <c r="AP46"/>
  <c r="AM46"/>
  <c r="AG46"/>
  <c r="AJ46"/>
  <c r="AD46"/>
  <c r="AA46"/>
  <c r="AF46"/>
  <c r="AE46"/>
  <c r="AC46"/>
  <c r="AB46"/>
  <c r="Y46"/>
  <c r="R46"/>
  <c r="C46"/>
  <c r="B46"/>
  <c r="CJ45"/>
  <c r="CI45"/>
  <c r="CG45"/>
  <c r="BZ45"/>
  <c r="BY45"/>
  <c r="BX45"/>
  <c r="BW45"/>
  <c r="BT45"/>
  <c r="BQ45"/>
  <c r="BN45"/>
  <c r="BK45"/>
  <c r="BH45"/>
  <c r="BE45"/>
  <c r="BB45"/>
  <c r="AY45"/>
  <c r="AV45"/>
  <c r="AS45"/>
  <c r="AP45"/>
  <c r="AM45"/>
  <c r="AG45"/>
  <c r="AJ45"/>
  <c r="AD45"/>
  <c r="AA45"/>
  <c r="AF45"/>
  <c r="AE45"/>
  <c r="AC45"/>
  <c r="AB45"/>
  <c r="R45"/>
  <c r="C45"/>
  <c r="CJ10"/>
  <c r="CI10"/>
  <c r="CG10"/>
  <c r="BZ10"/>
  <c r="BY10"/>
  <c r="BX10"/>
  <c r="BW10"/>
  <c r="BT10"/>
  <c r="BQ10"/>
  <c r="BN10"/>
  <c r="BK10"/>
  <c r="BH10"/>
  <c r="BH57"/>
  <c r="BH16" i="3"/>
  <c r="BH27"/>
  <c r="BE10" i="19"/>
  <c r="BB10"/>
  <c r="BB57"/>
  <c r="BB16" i="3"/>
  <c r="AY10" i="19"/>
  <c r="AY57"/>
  <c r="AY16" i="3"/>
  <c r="AV10" i="19"/>
  <c r="AS10"/>
  <c r="AS57"/>
  <c r="AS16" i="3"/>
  <c r="AP10" i="19"/>
  <c r="AM10"/>
  <c r="AJ10"/>
  <c r="AD10"/>
  <c r="AA10"/>
  <c r="AF10"/>
  <c r="AF57"/>
  <c r="AF16" i="3"/>
  <c r="AE10" i="19"/>
  <c r="AE57"/>
  <c r="AE16" i="3"/>
  <c r="AC10" i="19"/>
  <c r="Z10"/>
  <c r="AB10"/>
  <c r="Y10"/>
  <c r="R10"/>
  <c r="C10"/>
  <c r="CJ43" i="18"/>
  <c r="CI43"/>
  <c r="CG43"/>
  <c r="BZ43"/>
  <c r="BY43"/>
  <c r="BX43"/>
  <c r="BW43"/>
  <c r="BT43"/>
  <c r="BQ43"/>
  <c r="BN43"/>
  <c r="BK43"/>
  <c r="BH43"/>
  <c r="BE43"/>
  <c r="BB43"/>
  <c r="AY43"/>
  <c r="AV43"/>
  <c r="AS43"/>
  <c r="AP43"/>
  <c r="AM43"/>
  <c r="AG43"/>
  <c r="AJ43"/>
  <c r="AD43"/>
  <c r="AF43"/>
  <c r="AE43"/>
  <c r="AC43"/>
  <c r="Z43"/>
  <c r="AB43"/>
  <c r="Y43"/>
  <c r="R43"/>
  <c r="C43"/>
  <c r="CJ42"/>
  <c r="CI42"/>
  <c r="CG42"/>
  <c r="BZ42"/>
  <c r="BY42"/>
  <c r="BX42"/>
  <c r="BW42"/>
  <c r="BT42"/>
  <c r="BQ42"/>
  <c r="BN42"/>
  <c r="BK42"/>
  <c r="BH42"/>
  <c r="BE42"/>
  <c r="BB42"/>
  <c r="AY42"/>
  <c r="AV42"/>
  <c r="AS42"/>
  <c r="AP42"/>
  <c r="AM42"/>
  <c r="AG42"/>
  <c r="AJ42"/>
  <c r="AF42"/>
  <c r="AE42"/>
  <c r="AD42"/>
  <c r="AC42"/>
  <c r="AB42"/>
  <c r="Z42"/>
  <c r="R42"/>
  <c r="C42"/>
  <c r="CJ41"/>
  <c r="CI41"/>
  <c r="CG41"/>
  <c r="BZ41"/>
  <c r="BY41"/>
  <c r="BX41"/>
  <c r="BW41"/>
  <c r="BT41"/>
  <c r="BQ41"/>
  <c r="BN41"/>
  <c r="BK41"/>
  <c r="BH41"/>
  <c r="BE41"/>
  <c r="BB41"/>
  <c r="AY41"/>
  <c r="AV41"/>
  <c r="AS41"/>
  <c r="AP41"/>
  <c r="AM41"/>
  <c r="AG41"/>
  <c r="AJ41"/>
  <c r="AF41"/>
  <c r="AE41"/>
  <c r="AC41"/>
  <c r="AB41"/>
  <c r="Y41"/>
  <c r="Z41"/>
  <c r="R41"/>
  <c r="C41"/>
  <c r="B41"/>
  <c r="CJ40"/>
  <c r="CI40"/>
  <c r="CG40"/>
  <c r="BZ40"/>
  <c r="BY40"/>
  <c r="BX40"/>
  <c r="BW40"/>
  <c r="BT40"/>
  <c r="BQ40"/>
  <c r="BN40"/>
  <c r="BK40"/>
  <c r="BH40"/>
  <c r="BE40"/>
  <c r="BB40"/>
  <c r="AY40"/>
  <c r="AV40"/>
  <c r="AS40"/>
  <c r="AP40"/>
  <c r="AM40"/>
  <c r="AG40"/>
  <c r="AJ40"/>
  <c r="AF40"/>
  <c r="AE40"/>
  <c r="AC40"/>
  <c r="AB40"/>
  <c r="Y40"/>
  <c r="Z40"/>
  <c r="R40"/>
  <c r="C40"/>
  <c r="B40"/>
  <c r="CJ39"/>
  <c r="CI39"/>
  <c r="CG39"/>
  <c r="BZ39"/>
  <c r="BY39"/>
  <c r="BX39"/>
  <c r="BW39"/>
  <c r="BT39"/>
  <c r="BQ39"/>
  <c r="BN39"/>
  <c r="BK39"/>
  <c r="BH39"/>
  <c r="BE39"/>
  <c r="BB39"/>
  <c r="AY39"/>
  <c r="AV39"/>
  <c r="AD39"/>
  <c r="AS39"/>
  <c r="AP39"/>
  <c r="AM39"/>
  <c r="AG39"/>
  <c r="AJ39"/>
  <c r="AF39"/>
  <c r="AE39"/>
  <c r="AC39"/>
  <c r="Z39"/>
  <c r="AB39"/>
  <c r="Y39"/>
  <c r="R39"/>
  <c r="C39"/>
  <c r="B39"/>
  <c r="CJ38"/>
  <c r="CI38"/>
  <c r="CG38"/>
  <c r="BZ38"/>
  <c r="BY38"/>
  <c r="BX38"/>
  <c r="BW38"/>
  <c r="BT38"/>
  <c r="BQ38"/>
  <c r="BN38"/>
  <c r="BK38"/>
  <c r="BH38"/>
  <c r="BE38"/>
  <c r="BB38"/>
  <c r="AY38"/>
  <c r="AV38"/>
  <c r="AS38"/>
  <c r="AP38"/>
  <c r="AM38"/>
  <c r="AG38"/>
  <c r="AJ38"/>
  <c r="AD38"/>
  <c r="AF38"/>
  <c r="AE38"/>
  <c r="AC38"/>
  <c r="Z38"/>
  <c r="AB38"/>
  <c r="Y38"/>
  <c r="R38"/>
  <c r="C38"/>
  <c r="B38"/>
  <c r="CJ37"/>
  <c r="CI37"/>
  <c r="CG37"/>
  <c r="BZ37"/>
  <c r="BY37"/>
  <c r="BX37"/>
  <c r="BW37"/>
  <c r="BT37"/>
  <c r="BQ37"/>
  <c r="BN37"/>
  <c r="BK37"/>
  <c r="BH37"/>
  <c r="BE37"/>
  <c r="BB37"/>
  <c r="AY37"/>
  <c r="AV37"/>
  <c r="AS37"/>
  <c r="AP37"/>
  <c r="AM37"/>
  <c r="AG37"/>
  <c r="AJ37"/>
  <c r="AF37"/>
  <c r="AE37"/>
  <c r="AC37"/>
  <c r="AB37"/>
  <c r="Y37"/>
  <c r="Z37"/>
  <c r="R37"/>
  <c r="C37"/>
  <c r="B37"/>
  <c r="CJ10"/>
  <c r="CI10"/>
  <c r="CG10"/>
  <c r="BZ10"/>
  <c r="BY10"/>
  <c r="BX10"/>
  <c r="BX44"/>
  <c r="BW10"/>
  <c r="BT10"/>
  <c r="BT44"/>
  <c r="BT15" i="3"/>
  <c r="BQ10" i="18"/>
  <c r="BQ44"/>
  <c r="BQ15" i="3"/>
  <c r="BN10" i="18"/>
  <c r="BK10"/>
  <c r="BH10"/>
  <c r="BE10"/>
  <c r="BB10"/>
  <c r="AY10"/>
  <c r="AY44"/>
  <c r="AY15" i="3"/>
  <c r="AV10" i="18"/>
  <c r="AV44"/>
  <c r="AV15" i="3"/>
  <c r="AS10" i="18"/>
  <c r="AP10"/>
  <c r="AP44"/>
  <c r="AP15" i="3"/>
  <c r="AM10" i="18"/>
  <c r="AJ10"/>
  <c r="AJ44"/>
  <c r="AJ15" i="3"/>
  <c r="AF10" i="18"/>
  <c r="AF44"/>
  <c r="AF15" i="3"/>
  <c r="AE10" i="18"/>
  <c r="AC10"/>
  <c r="Z10"/>
  <c r="AB10"/>
  <c r="Y10"/>
  <c r="R10"/>
  <c r="C10"/>
  <c r="CJ10" i="17"/>
  <c r="CI10"/>
  <c r="CG10"/>
  <c r="BZ10"/>
  <c r="BY10"/>
  <c r="BY40"/>
  <c r="BY14" i="3"/>
  <c r="BX10" i="17"/>
  <c r="BW10"/>
  <c r="BT10"/>
  <c r="BQ10"/>
  <c r="BN10"/>
  <c r="BN40"/>
  <c r="BN14" i="3"/>
  <c r="BK10" i="17"/>
  <c r="BK40"/>
  <c r="BK14" i="3"/>
  <c r="BK24" s="1"/>
  <c r="BH10" i="17"/>
  <c r="BE10"/>
  <c r="BB10"/>
  <c r="BB40"/>
  <c r="BB14" i="3"/>
  <c r="AY10" i="17"/>
  <c r="AV10"/>
  <c r="AS10"/>
  <c r="AP10"/>
  <c r="AP40"/>
  <c r="AP14" i="3"/>
  <c r="AM10" i="17"/>
  <c r="AM40"/>
  <c r="AM14" i="3"/>
  <c r="AG10" i="17"/>
  <c r="AJ10"/>
  <c r="AF10"/>
  <c r="AF40"/>
  <c r="AF14" i="3"/>
  <c r="AF24" s="1"/>
  <c r="AE10" i="17"/>
  <c r="AD10"/>
  <c r="AA10"/>
  <c r="AC10"/>
  <c r="Z10"/>
  <c r="AB10"/>
  <c r="Y10"/>
  <c r="R10"/>
  <c r="C10"/>
  <c r="B10"/>
  <c r="BT21" i="15"/>
  <c r="BT12" i="3"/>
  <c r="BH21" i="15"/>
  <c r="BH12" i="3"/>
  <c r="AV21" i="15"/>
  <c r="AV12" i="3"/>
  <c r="AV23" s="1"/>
  <c r="AV27" s="1"/>
  <c r="AV28" s="1"/>
  <c r="AJ21" i="15"/>
  <c r="AJ12" i="3"/>
  <c r="BT32" i="1"/>
  <c r="BT11" i="3"/>
  <c r="BT23" s="1"/>
  <c r="BQ32" i="1"/>
  <c r="BQ11" i="3"/>
  <c r="BE32" i="1"/>
  <c r="BE11" i="3"/>
  <c r="BE23" s="1"/>
  <c r="BB32" i="1"/>
  <c r="BB11" i="3"/>
  <c r="AY32" i="1"/>
  <c r="AY11" i="3"/>
  <c r="AS32" i="1"/>
  <c r="AS11" i="3"/>
  <c r="AJ32" i="1"/>
  <c r="AJ11" i="3"/>
  <c r="AJ23" s="1"/>
  <c r="AJ27" s="1"/>
  <c r="AJ28" s="1"/>
  <c r="DB48" i="25"/>
  <c r="DB22" i="3"/>
  <c r="DA48" i="25"/>
  <c r="DA22" i="3"/>
  <c r="CZ48" i="25"/>
  <c r="CZ22" i="3"/>
  <c r="CY48" i="25"/>
  <c r="CY22" i="3"/>
  <c r="CX48" i="25"/>
  <c r="CX22" i="3"/>
  <c r="CW48" i="25"/>
  <c r="CW22" i="3"/>
  <c r="CV48" i="25"/>
  <c r="CV22" i="3"/>
  <c r="CU48" i="25"/>
  <c r="CU22" i="3"/>
  <c r="CT22"/>
  <c r="CS22"/>
  <c r="CR48" i="25"/>
  <c r="CR22" i="3"/>
  <c r="CR26" s="1"/>
  <c r="CQ48" i="25"/>
  <c r="CQ22" i="3"/>
  <c r="CP48" i="25"/>
  <c r="CP22" i="3"/>
  <c r="CP26" s="1"/>
  <c r="CO48" i="25"/>
  <c r="CO22" i="3"/>
  <c r="CN48" i="25"/>
  <c r="CN22" i="3"/>
  <c r="CN26" s="1"/>
  <c r="CM48" i="25"/>
  <c r="CM22" i="3"/>
  <c r="CL48" i="25"/>
  <c r="CL22" i="3"/>
  <c r="CL26" s="1"/>
  <c r="CK48" i="25"/>
  <c r="CK22" i="3"/>
  <c r="CH48" i="25"/>
  <c r="CH22" i="3"/>
  <c r="CH26" s="1"/>
  <c r="CE22"/>
  <c r="CD48" i="25"/>
  <c r="CD22" i="3"/>
  <c r="CC48" i="25"/>
  <c r="CC22" i="3"/>
  <c r="CB48" i="25"/>
  <c r="CB22" i="3"/>
  <c r="CA22"/>
  <c r="BV48" i="25"/>
  <c r="BV22" i="3"/>
  <c r="BU48" i="25"/>
  <c r="BU22" i="3"/>
  <c r="BS48" i="25"/>
  <c r="BS22" i="3"/>
  <c r="BS26"/>
  <c r="BR48" i="25"/>
  <c r="BR22" i="3"/>
  <c r="BP48" i="25"/>
  <c r="BP22" i="3"/>
  <c r="BO48" i="25"/>
  <c r="BO22" i="3"/>
  <c r="BM48" i="25"/>
  <c r="BM22" i="3"/>
  <c r="BM26"/>
  <c r="BL48" i="25"/>
  <c r="BL22" i="3"/>
  <c r="BJ48" i="25"/>
  <c r="BJ22" i="3"/>
  <c r="BI48" i="25"/>
  <c r="BI22" i="3"/>
  <c r="BG22"/>
  <c r="BF22"/>
  <c r="BD48" i="25"/>
  <c r="BD22" i="3"/>
  <c r="BC48" i="25"/>
  <c r="BC22" i="3"/>
  <c r="BA48" i="25"/>
  <c r="BA22" i="3"/>
  <c r="AZ48" i="25"/>
  <c r="AZ22" i="3"/>
  <c r="AX48" i="25"/>
  <c r="AX22" i="3"/>
  <c r="AW48" i="25"/>
  <c r="AW22" i="3"/>
  <c r="AU48" i="25"/>
  <c r="AU22" i="3"/>
  <c r="AT48" i="25"/>
  <c r="AT22" i="3"/>
  <c r="AR48" i="25"/>
  <c r="AR22" i="3"/>
  <c r="AQ48" i="25"/>
  <c r="AQ22" i="3"/>
  <c r="AO48" i="25"/>
  <c r="AO22" i="3"/>
  <c r="AN48" i="25"/>
  <c r="AN22" i="3"/>
  <c r="AL48" i="25"/>
  <c r="AL22" i="3"/>
  <c r="AK48" i="25"/>
  <c r="AK22" i="3"/>
  <c r="AI48" i="25"/>
  <c r="AI22" i="3"/>
  <c r="AH48" i="25"/>
  <c r="AH22" i="3"/>
  <c r="X48" i="25"/>
  <c r="X22" i="3"/>
  <c r="W22"/>
  <c r="V48" i="25"/>
  <c r="V22" i="3"/>
  <c r="V26" s="1"/>
  <c r="U48" i="25"/>
  <c r="U22" i="3"/>
  <c r="T48" i="25"/>
  <c r="T22" i="3"/>
  <c r="T26" s="1"/>
  <c r="S48" i="25"/>
  <c r="S22" i="3"/>
  <c r="Q48" i="25"/>
  <c r="Q22" i="3"/>
  <c r="Q26" s="1"/>
  <c r="P48" i="25"/>
  <c r="P22" i="3"/>
  <c r="O48" i="25"/>
  <c r="O22" i="3"/>
  <c r="O26" s="1"/>
  <c r="N48" i="25"/>
  <c r="N22" i="3"/>
  <c r="M48" i="25"/>
  <c r="M22" i="3"/>
  <c r="M26" s="1"/>
  <c r="K48" i="25"/>
  <c r="K22" i="3"/>
  <c r="J48" i="25"/>
  <c r="J22" i="3"/>
  <c r="I48" i="25"/>
  <c r="I22" i="3"/>
  <c r="H48" i="25"/>
  <c r="H22" i="3"/>
  <c r="G48" i="25"/>
  <c r="G22" i="3"/>
  <c r="F48" i="25"/>
  <c r="F22" i="3"/>
  <c r="E48" i="25"/>
  <c r="E22" i="3"/>
  <c r="D48" i="25"/>
  <c r="D22" i="3"/>
  <c r="DB26" i="24"/>
  <c r="DB21" i="3"/>
  <c r="DA26" i="24"/>
  <c r="DA21" i="3"/>
  <c r="CZ26" i="24"/>
  <c r="CZ21" i="3"/>
  <c r="CY26" i="24"/>
  <c r="CY21" i="3"/>
  <c r="CX26" i="24"/>
  <c r="CX21" i="3"/>
  <c r="CW26" i="24"/>
  <c r="CW21" i="3"/>
  <c r="CV26" i="24"/>
  <c r="CV21" i="3"/>
  <c r="CU26" i="24"/>
  <c r="CU21" i="3"/>
  <c r="CT26" i="24"/>
  <c r="CT21" i="3"/>
  <c r="CS26" i="24"/>
  <c r="CS21" i="3"/>
  <c r="CR26" i="24"/>
  <c r="CR21" i="3"/>
  <c r="CQ26" i="24"/>
  <c r="CQ21" i="3"/>
  <c r="CP26" i="24"/>
  <c r="CP21" i="3"/>
  <c r="CO26" i="24"/>
  <c r="CO21" i="3"/>
  <c r="CN26" i="24"/>
  <c r="CN21" i="3"/>
  <c r="CM26" i="24"/>
  <c r="CM21" i="3"/>
  <c r="CL26" i="24"/>
  <c r="CL21" i="3"/>
  <c r="CK26" i="24"/>
  <c r="CK21" i="3"/>
  <c r="CH26" i="24"/>
  <c r="CH21" i="3"/>
  <c r="CF26" i="24"/>
  <c r="CF21" i="3"/>
  <c r="CE26" i="24"/>
  <c r="CE21" i="3"/>
  <c r="CD26" i="24"/>
  <c r="CD21" i="3"/>
  <c r="CC26" i="24"/>
  <c r="CC21" i="3"/>
  <c r="CB26" i="24"/>
  <c r="CB21" i="3"/>
  <c r="CB26" s="1"/>
  <c r="CA26" i="24"/>
  <c r="CA21" i="3"/>
  <c r="BV26" i="24"/>
  <c r="BV21" i="3"/>
  <c r="BV26" s="1"/>
  <c r="BU26" i="24"/>
  <c r="BU21" i="3"/>
  <c r="BT26" i="24"/>
  <c r="BT21" i="3"/>
  <c r="BS26" i="24"/>
  <c r="BS21" i="3"/>
  <c r="BR26" i="24"/>
  <c r="BR21" i="3"/>
  <c r="BP26" i="24"/>
  <c r="BP21" i="3"/>
  <c r="BO26" i="24"/>
  <c r="BO21" i="3"/>
  <c r="BO26" s="1"/>
  <c r="BM26" i="24"/>
  <c r="BM21" i="3"/>
  <c r="BL26" i="24"/>
  <c r="BL21" i="3"/>
  <c r="BK26" i="24"/>
  <c r="BK21" i="3"/>
  <c r="BJ26" i="24"/>
  <c r="BJ21" i="3"/>
  <c r="BJ26" s="1"/>
  <c r="BI26" i="24"/>
  <c r="BI21" i="3"/>
  <c r="BG26" i="24"/>
  <c r="BG21" i="3"/>
  <c r="BF26" i="24"/>
  <c r="BF21" i="3"/>
  <c r="BE26" i="24"/>
  <c r="BE21" i="3"/>
  <c r="BD26" i="24"/>
  <c r="BD21" i="3"/>
  <c r="BC26" i="24"/>
  <c r="BC21" i="3"/>
  <c r="BA26" i="24"/>
  <c r="BA21" i="3"/>
  <c r="AZ26" i="24"/>
  <c r="AZ21" i="3"/>
  <c r="AX26" i="24"/>
  <c r="AX21" i="3"/>
  <c r="AW26" i="24"/>
  <c r="AW21" i="3"/>
  <c r="AV26" i="24"/>
  <c r="AV21" i="3"/>
  <c r="AU26" i="24"/>
  <c r="AU21" i="3"/>
  <c r="AT26" i="24"/>
  <c r="AT21" i="3"/>
  <c r="AR26" i="24"/>
  <c r="AR21" i="3"/>
  <c r="AQ26" i="24"/>
  <c r="AQ21" i="3"/>
  <c r="AO26" i="24"/>
  <c r="AO21" i="3"/>
  <c r="AN26" i="24"/>
  <c r="AN21" i="3"/>
  <c r="AM26" i="24"/>
  <c r="AM21" i="3"/>
  <c r="AL26" i="24"/>
  <c r="AL21" i="3"/>
  <c r="AK26" i="24"/>
  <c r="AK21" i="3"/>
  <c r="AI26" i="24"/>
  <c r="AI21" i="3"/>
  <c r="AH26" i="24"/>
  <c r="AH21" i="3"/>
  <c r="X26" i="24"/>
  <c r="X21" i="3"/>
  <c r="W26" i="24"/>
  <c r="W21" i="3"/>
  <c r="V26" i="24"/>
  <c r="V21" i="3"/>
  <c r="U26" i="24"/>
  <c r="U21" i="3"/>
  <c r="T26" i="24"/>
  <c r="T21" i="3"/>
  <c r="S26" i="24"/>
  <c r="S21" i="3"/>
  <c r="Q26" i="24"/>
  <c r="Q21" i="3"/>
  <c r="P26" i="24"/>
  <c r="P21" i="3"/>
  <c r="O26" i="24"/>
  <c r="O21" i="3"/>
  <c r="N26" i="24"/>
  <c r="N21" i="3"/>
  <c r="M26" i="24"/>
  <c r="M21" i="3"/>
  <c r="L26" i="24"/>
  <c r="L21" i="3"/>
  <c r="K26" i="24"/>
  <c r="K21" i="3"/>
  <c r="J26" i="24"/>
  <c r="J21" i="3"/>
  <c r="I26" i="24"/>
  <c r="I21" i="3"/>
  <c r="H26" i="24"/>
  <c r="H21" i="3"/>
  <c r="G26" i="24"/>
  <c r="G21" i="3"/>
  <c r="F26" i="24"/>
  <c r="F21" i="3"/>
  <c r="E26" i="24"/>
  <c r="E21" i="3"/>
  <c r="D26" i="24"/>
  <c r="D21" i="3"/>
  <c r="AE26" i="24"/>
  <c r="AE21" i="3"/>
  <c r="AC26" i="24"/>
  <c r="AC21" i="3"/>
  <c r="DB30" i="23"/>
  <c r="DB20" i="3"/>
  <c r="DB26" s="1"/>
  <c r="DA30" i="23"/>
  <c r="DA20" i="3"/>
  <c r="DA26" s="1"/>
  <c r="CZ30" i="23"/>
  <c r="CZ20" i="3"/>
  <c r="CZ26" s="1"/>
  <c r="CY30" i="23"/>
  <c r="CY20" i="3"/>
  <c r="CY26" s="1"/>
  <c r="CX30" i="23"/>
  <c r="CX20" i="3"/>
  <c r="CX26" s="1"/>
  <c r="CW30" i="23"/>
  <c r="CW20" i="3"/>
  <c r="CW26" s="1"/>
  <c r="CV30" i="23"/>
  <c r="CV20" i="3"/>
  <c r="CV26" s="1"/>
  <c r="CU30" i="23"/>
  <c r="CU20" i="3"/>
  <c r="CU26" s="1"/>
  <c r="CT30" i="23"/>
  <c r="CT20" i="3"/>
  <c r="CT26" s="1"/>
  <c r="CS30" i="23"/>
  <c r="CS20" i="3"/>
  <c r="CS26" s="1"/>
  <c r="CR30" i="23"/>
  <c r="CR20" i="3"/>
  <c r="CQ30" i="23"/>
  <c r="CQ20" i="3"/>
  <c r="CQ26" s="1"/>
  <c r="CP30" i="23"/>
  <c r="CP20" i="3"/>
  <c r="CO30" i="23"/>
  <c r="CO20" i="3"/>
  <c r="CO26" s="1"/>
  <c r="CN30" i="23"/>
  <c r="CN20" i="3"/>
  <c r="CM30" i="23"/>
  <c r="CM20" i="3"/>
  <c r="CM26" s="1"/>
  <c r="CL30" i="23"/>
  <c r="CL20" i="3"/>
  <c r="CK30" i="23"/>
  <c r="CK20" i="3"/>
  <c r="CK26" s="1"/>
  <c r="CH30" i="23"/>
  <c r="CH20" i="3"/>
  <c r="CG30" i="23"/>
  <c r="CG20" i="3"/>
  <c r="CF30" i="23"/>
  <c r="CF20" i="3"/>
  <c r="CE30" i="23"/>
  <c r="CE20" i="3"/>
  <c r="CE26" s="1"/>
  <c r="CD30" i="23"/>
  <c r="CD20" i="3"/>
  <c r="CC30" i="23"/>
  <c r="CC20" i="3"/>
  <c r="CC26" s="1"/>
  <c r="CB30" i="23"/>
  <c r="CB20" i="3"/>
  <c r="CA30" i="23"/>
  <c r="CA20" i="3"/>
  <c r="BV30" i="23"/>
  <c r="BV20" i="3"/>
  <c r="BU30" i="23"/>
  <c r="BU20" i="3"/>
  <c r="BU26" s="1"/>
  <c r="BS30" i="23"/>
  <c r="BS20" i="3"/>
  <c r="BR30" i="23"/>
  <c r="BR20" i="3"/>
  <c r="BR26" s="1"/>
  <c r="BQ30" i="23"/>
  <c r="BQ20" i="3"/>
  <c r="BP30" i="23"/>
  <c r="BP20" i="3"/>
  <c r="BP26" s="1"/>
  <c r="BO30" i="23"/>
  <c r="BO20" i="3"/>
  <c r="BN30" i="23"/>
  <c r="BN20" i="3"/>
  <c r="BM30" i="23"/>
  <c r="BM20" i="3"/>
  <c r="BL30" i="23"/>
  <c r="BL20" i="3"/>
  <c r="BL26" s="1"/>
  <c r="BJ30" i="23"/>
  <c r="BJ20" i="3"/>
  <c r="BI30" i="23"/>
  <c r="BI20" i="3"/>
  <c r="BI26" s="1"/>
  <c r="BG30" i="23"/>
  <c r="BG20" i="3"/>
  <c r="BF30" i="23"/>
  <c r="BF20" i="3"/>
  <c r="BE30" i="23"/>
  <c r="BE20" i="3"/>
  <c r="BD30" i="23"/>
  <c r="BD20" i="3"/>
  <c r="BD26" s="1"/>
  <c r="BC30" i="23"/>
  <c r="BC20" i="3"/>
  <c r="BA30" i="23"/>
  <c r="BA20" i="3"/>
  <c r="BA26" s="1"/>
  <c r="AZ30" i="23"/>
  <c r="AZ20" i="3"/>
  <c r="AY30" i="23"/>
  <c r="AY20" i="3"/>
  <c r="AX30" i="23"/>
  <c r="AX20" i="3"/>
  <c r="AX26" s="1"/>
  <c r="AW30" i="23"/>
  <c r="AW20" i="3"/>
  <c r="AW26" s="1"/>
  <c r="AU30" i="23"/>
  <c r="AU20" i="3"/>
  <c r="AT30" i="23"/>
  <c r="AT20" i="3"/>
  <c r="AT26" s="1"/>
  <c r="AS30" i="23"/>
  <c r="AS20" i="3"/>
  <c r="AR30" i="23"/>
  <c r="AR20" i="3"/>
  <c r="AR26" s="1"/>
  <c r="AQ30" i="23"/>
  <c r="AQ20" i="3"/>
  <c r="AQ26" s="1"/>
  <c r="AP30" i="23"/>
  <c r="AP20" i="3"/>
  <c r="AO30" i="23"/>
  <c r="AO20" i="3"/>
  <c r="AN30" i="23"/>
  <c r="AN20" i="3"/>
  <c r="AN26" s="1"/>
  <c r="AL30" i="23"/>
  <c r="AL20" i="3"/>
  <c r="AL26" s="1"/>
  <c r="AK30" i="23"/>
  <c r="AK20" i="3"/>
  <c r="AK26" s="1"/>
  <c r="AI30" i="23"/>
  <c r="AI20" i="3"/>
  <c r="AI26" s="1"/>
  <c r="AH30" i="23"/>
  <c r="AH20" i="3"/>
  <c r="AH26" s="1"/>
  <c r="X30" i="23"/>
  <c r="X20" i="3"/>
  <c r="X26" s="1"/>
  <c r="W30" i="23"/>
  <c r="W20" i="3"/>
  <c r="W26" s="1"/>
  <c r="V30" i="23"/>
  <c r="V20" i="3"/>
  <c r="U30" i="23"/>
  <c r="U20" i="3"/>
  <c r="U26" s="1"/>
  <c r="T30" i="23"/>
  <c r="T20" i="3"/>
  <c r="S30" i="23"/>
  <c r="S20" i="3"/>
  <c r="S26" s="1"/>
  <c r="Q30" i="23"/>
  <c r="Q20" i="3"/>
  <c r="P30" i="23"/>
  <c r="P20" i="3"/>
  <c r="P26" s="1"/>
  <c r="O30" i="23"/>
  <c r="O20" i="3"/>
  <c r="N30" i="23"/>
  <c r="N20" i="3"/>
  <c r="N26" s="1"/>
  <c r="M30" i="23"/>
  <c r="M20" i="3"/>
  <c r="L30" i="23"/>
  <c r="L20" i="3"/>
  <c r="K30" i="23"/>
  <c r="K20" i="3"/>
  <c r="K26" s="1"/>
  <c r="J30" i="23"/>
  <c r="J20" i="3"/>
  <c r="J26" s="1"/>
  <c r="I30" i="23"/>
  <c r="I20" i="3"/>
  <c r="I26" s="1"/>
  <c r="H30" i="23"/>
  <c r="H20" i="3"/>
  <c r="H26" s="1"/>
  <c r="G30" i="23"/>
  <c r="G20" i="3"/>
  <c r="G26" s="1"/>
  <c r="F30" i="23"/>
  <c r="F20" i="3"/>
  <c r="F26" s="1"/>
  <c r="E30" i="23"/>
  <c r="E20" i="3"/>
  <c r="E26" s="1"/>
  <c r="D30" i="23"/>
  <c r="D20" i="3"/>
  <c r="D26" s="1"/>
  <c r="D29" s="1"/>
  <c r="AE30" i="23"/>
  <c r="AE20" i="3"/>
  <c r="AE26" s="1"/>
  <c r="DB23" i="22"/>
  <c r="DB19" i="3"/>
  <c r="DA23" i="22"/>
  <c r="DA19" i="3"/>
  <c r="DA25" s="1"/>
  <c r="CZ23" i="22"/>
  <c r="CZ19" i="3"/>
  <c r="CY23" i="22"/>
  <c r="CY19" i="3"/>
  <c r="CY25" s="1"/>
  <c r="CX23" i="22"/>
  <c r="CX19" i="3"/>
  <c r="CW23" i="22"/>
  <c r="CW19" i="3"/>
  <c r="CW25" s="1"/>
  <c r="CV23" i="22"/>
  <c r="CV19" i="3"/>
  <c r="CU23" i="22"/>
  <c r="CU19" i="3"/>
  <c r="CU25" s="1"/>
  <c r="CT23" i="22"/>
  <c r="CT19" i="3"/>
  <c r="CS23" i="22"/>
  <c r="CS19" i="3"/>
  <c r="CS25" s="1"/>
  <c r="CR23" i="22"/>
  <c r="CR19" i="3"/>
  <c r="CQ23" i="22"/>
  <c r="CQ19" i="3"/>
  <c r="CQ25" s="1"/>
  <c r="CP23" i="22"/>
  <c r="CP19" i="3"/>
  <c r="CO23" i="22"/>
  <c r="CO19" i="3"/>
  <c r="CO25" s="1"/>
  <c r="CN23" i="22"/>
  <c r="CN19" i="3"/>
  <c r="CM23" i="22"/>
  <c r="CM19" i="3"/>
  <c r="CM25" s="1"/>
  <c r="CL23" i="22"/>
  <c r="CL19" i="3"/>
  <c r="CK23" i="22"/>
  <c r="CK19" i="3"/>
  <c r="CK25" s="1"/>
  <c r="CH23" i="22"/>
  <c r="CH19" i="3"/>
  <c r="CH25" s="1"/>
  <c r="CF23" i="22"/>
  <c r="CF19" i="3"/>
  <c r="CE23" i="22"/>
  <c r="CE19" i="3"/>
  <c r="CD23" i="22"/>
  <c r="CD19" i="3"/>
  <c r="CC23" i="22"/>
  <c r="CC19" i="3"/>
  <c r="CB23" i="22"/>
  <c r="CB19" i="3"/>
  <c r="CB25" s="1"/>
  <c r="CB28" s="1"/>
  <c r="CA23" i="22"/>
  <c r="CA19" i="3"/>
  <c r="BV23" i="22"/>
  <c r="BV19" i="3"/>
  <c r="BU23" i="22"/>
  <c r="BU19" i="3"/>
  <c r="BU25" s="1"/>
  <c r="BS23" i="22"/>
  <c r="BS19" i="3"/>
  <c r="BR23" i="22"/>
  <c r="BR19" i="3"/>
  <c r="BR25" s="1"/>
  <c r="BP23" i="22"/>
  <c r="BP19" i="3"/>
  <c r="BO23" i="22"/>
  <c r="BO19" i="3"/>
  <c r="BO25" s="1"/>
  <c r="BM23" i="22"/>
  <c r="BM19" i="3"/>
  <c r="BL23" i="22"/>
  <c r="BL19" i="3"/>
  <c r="BL25" s="1"/>
  <c r="BJ23" i="22"/>
  <c r="BJ19" i="3"/>
  <c r="BI23" i="22"/>
  <c r="BI19" i="3"/>
  <c r="BG23" i="22"/>
  <c r="BG19" i="3"/>
  <c r="BF23" i="22"/>
  <c r="BF19" i="3"/>
  <c r="BD23" i="22"/>
  <c r="BD19" i="3"/>
  <c r="BC23" i="22"/>
  <c r="BC19" i="3"/>
  <c r="BA23" i="22"/>
  <c r="BA19" i="3"/>
  <c r="AZ23" i="22"/>
  <c r="AZ19" i="3"/>
  <c r="AX23" i="22"/>
  <c r="AX19" i="3"/>
  <c r="AW23" i="22"/>
  <c r="AW19" i="3"/>
  <c r="AW25" s="1"/>
  <c r="AU23" i="22"/>
  <c r="AU19" i="3"/>
  <c r="AT23" i="22"/>
  <c r="AT19" i="3"/>
  <c r="AT25" s="1"/>
  <c r="AR23" i="22"/>
  <c r="AR19" i="3"/>
  <c r="AQ23" i="22"/>
  <c r="AQ19" i="3"/>
  <c r="AQ25" s="1"/>
  <c r="AO23" i="22"/>
  <c r="AO19" i="3"/>
  <c r="AN23" i="22"/>
  <c r="AN19" i="3"/>
  <c r="AN25" s="1"/>
  <c r="AL23" i="22"/>
  <c r="AL19" i="3"/>
  <c r="AK23" i="22"/>
  <c r="AK19" i="3"/>
  <c r="AI23" i="22"/>
  <c r="AI19" i="3"/>
  <c r="AH23" i="22"/>
  <c r="AH19" i="3"/>
  <c r="X23" i="22"/>
  <c r="X19" i="3"/>
  <c r="W23" i="22"/>
  <c r="W19" i="3"/>
  <c r="V23" i="22"/>
  <c r="V19" i="3"/>
  <c r="U23" i="22"/>
  <c r="U19" i="3"/>
  <c r="T23" i="22"/>
  <c r="T19" i="3"/>
  <c r="S23" i="22"/>
  <c r="S19" i="3"/>
  <c r="Q23" i="22"/>
  <c r="Q19" i="3"/>
  <c r="Q25" s="1"/>
  <c r="P23" i="22"/>
  <c r="P19" i="3"/>
  <c r="O23" i="22"/>
  <c r="O19" i="3"/>
  <c r="O25" s="1"/>
  <c r="N23" i="22"/>
  <c r="N19" i="3"/>
  <c r="M23" i="22"/>
  <c r="M19" i="3"/>
  <c r="M25" s="1"/>
  <c r="L23" i="22"/>
  <c r="L19" i="3"/>
  <c r="K23" i="22"/>
  <c r="K19" i="3"/>
  <c r="K25" s="1"/>
  <c r="J23" i="22"/>
  <c r="J19" i="3"/>
  <c r="I23" i="22"/>
  <c r="I19" i="3"/>
  <c r="I25" s="1"/>
  <c r="H23" i="22"/>
  <c r="H19" i="3"/>
  <c r="G23" i="22"/>
  <c r="G19" i="3"/>
  <c r="G25" s="1"/>
  <c r="F23" i="22"/>
  <c r="F19" i="3"/>
  <c r="E23" i="22"/>
  <c r="E19" i="3"/>
  <c r="E25" s="1"/>
  <c r="D23" i="22"/>
  <c r="D19" i="3"/>
  <c r="DB26" i="21"/>
  <c r="DB18" i="3"/>
  <c r="DA26" i="21"/>
  <c r="DA18" i="3"/>
  <c r="CZ26" i="21"/>
  <c r="CZ18" i="3"/>
  <c r="CY26" i="21"/>
  <c r="CY18" i="3"/>
  <c r="CX26" i="21"/>
  <c r="CX18" i="3"/>
  <c r="CW26" i="21"/>
  <c r="CW18" i="3"/>
  <c r="CV26" i="21"/>
  <c r="CV18" i="3"/>
  <c r="CU26" i="21"/>
  <c r="CU18" i="3"/>
  <c r="CT26" i="21"/>
  <c r="CT18" i="3"/>
  <c r="CS26" i="21"/>
  <c r="CS18" i="3"/>
  <c r="CR26" i="21"/>
  <c r="CR18" i="3"/>
  <c r="CQ26" i="21"/>
  <c r="CQ18" i="3"/>
  <c r="CP26" i="21"/>
  <c r="CP18" i="3"/>
  <c r="CO26" i="21"/>
  <c r="CO18" i="3"/>
  <c r="CN26" i="21"/>
  <c r="CN18" i="3"/>
  <c r="CM26" i="21"/>
  <c r="CM18" i="3"/>
  <c r="CL26" i="21"/>
  <c r="CL18" i="3"/>
  <c r="CK26" i="21"/>
  <c r="CK18" i="3"/>
  <c r="CH26" i="21"/>
  <c r="CH18" i="3"/>
  <c r="CF26" i="21"/>
  <c r="CF18" i="3"/>
  <c r="CE26" i="21"/>
  <c r="CE18" i="3"/>
  <c r="CD26" i="21"/>
  <c r="CD18" i="3"/>
  <c r="CC26" i="21"/>
  <c r="CC18" i="3"/>
  <c r="CB26" i="21"/>
  <c r="CB18" i="3"/>
  <c r="CA26" i="21"/>
  <c r="CA18" i="3"/>
  <c r="BW26" i="21"/>
  <c r="BW18" i="3"/>
  <c r="BV26" i="21"/>
  <c r="BV18" i="3"/>
  <c r="BU26" i="21"/>
  <c r="BU18" i="3"/>
  <c r="BS26" i="21"/>
  <c r="BS18" i="3"/>
  <c r="BR26" i="21"/>
  <c r="BR18" i="3"/>
  <c r="BP26" i="21"/>
  <c r="BP18" i="3"/>
  <c r="BO26" i="21"/>
  <c r="BO18" i="3"/>
  <c r="BM26" i="21"/>
  <c r="BM18" i="3"/>
  <c r="BL26" i="21"/>
  <c r="BL18" i="3"/>
  <c r="BK26" i="21"/>
  <c r="BK18" i="3"/>
  <c r="BJ26" i="21"/>
  <c r="BJ18" i="3"/>
  <c r="BI26" i="21"/>
  <c r="BI18" i="3"/>
  <c r="BI25" s="1"/>
  <c r="BG26" i="21"/>
  <c r="BG18" i="3"/>
  <c r="BF26" i="21"/>
  <c r="BF18" i="3"/>
  <c r="BF25" s="1"/>
  <c r="BD26" i="21"/>
  <c r="BD18" i="3"/>
  <c r="BC26" i="21"/>
  <c r="BC18" i="3"/>
  <c r="BC25" s="1"/>
  <c r="BA26" i="21"/>
  <c r="BA18" i="3"/>
  <c r="AZ26" i="21"/>
  <c r="AZ18" i="3"/>
  <c r="AZ25" s="1"/>
  <c r="AY26" i="21"/>
  <c r="AY18" i="3"/>
  <c r="AX26" i="21"/>
  <c r="AX18" i="3"/>
  <c r="AW26" i="21"/>
  <c r="AW18" i="3"/>
  <c r="AU26" i="21"/>
  <c r="AU18" i="3"/>
  <c r="AT26" i="21"/>
  <c r="AT18" i="3"/>
  <c r="AR26" i="21"/>
  <c r="AR18" i="3"/>
  <c r="AQ26" i="21"/>
  <c r="AQ18" i="3"/>
  <c r="AO26" i="21"/>
  <c r="AO18" i="3"/>
  <c r="AN26" i="21"/>
  <c r="AN18" i="3"/>
  <c r="AM26" i="21"/>
  <c r="AM18" i="3"/>
  <c r="AL26" i="21"/>
  <c r="AL18" i="3"/>
  <c r="AK26" i="21"/>
  <c r="AK18" i="3"/>
  <c r="AK25" s="1"/>
  <c r="AI26" i="21"/>
  <c r="AI18" i="3"/>
  <c r="AH26" i="21"/>
  <c r="AH18" i="3"/>
  <c r="AH25" s="1"/>
  <c r="X26" i="21"/>
  <c r="X18" i="3"/>
  <c r="W26" i="21"/>
  <c r="W18" i="3"/>
  <c r="V26" i="21"/>
  <c r="V18" i="3"/>
  <c r="U26" i="21"/>
  <c r="U18" i="3"/>
  <c r="T26" i="21"/>
  <c r="T18" i="3"/>
  <c r="S26" i="21"/>
  <c r="S18" i="3"/>
  <c r="Q26" i="21"/>
  <c r="Q18" i="3"/>
  <c r="P26" i="21"/>
  <c r="P18" i="3"/>
  <c r="O26" i="21"/>
  <c r="O18" i="3"/>
  <c r="N26" i="21"/>
  <c r="N18" i="3"/>
  <c r="M26" i="21"/>
  <c r="M18" i="3"/>
  <c r="L26" i="21"/>
  <c r="L18" i="3"/>
  <c r="K26" i="21"/>
  <c r="K18" i="3"/>
  <c r="J26" i="21"/>
  <c r="J18" i="3"/>
  <c r="I26" i="21"/>
  <c r="I18" i="3"/>
  <c r="H26" i="21"/>
  <c r="H18" i="3"/>
  <c r="G26" i="21"/>
  <c r="G18" i="3"/>
  <c r="F26" i="21"/>
  <c r="F18" i="3"/>
  <c r="E26" i="21"/>
  <c r="E18" i="3"/>
  <c r="D26" i="21"/>
  <c r="D18" i="3"/>
  <c r="AE26" i="21"/>
  <c r="AE18" i="3"/>
  <c r="DB61" i="20"/>
  <c r="DB17" i="3"/>
  <c r="DA61" i="20"/>
  <c r="DA17" i="3"/>
  <c r="CZ61" i="20"/>
  <c r="CZ17" i="3"/>
  <c r="CY61" i="20"/>
  <c r="CY17" i="3"/>
  <c r="CX61" i="20"/>
  <c r="CX17" i="3"/>
  <c r="CW61" i="20"/>
  <c r="CW17" i="3"/>
  <c r="CV61" i="20"/>
  <c r="CV17" i="3"/>
  <c r="CU61" i="20"/>
  <c r="CU17" i="3"/>
  <c r="CT61" i="20"/>
  <c r="CT17" i="3"/>
  <c r="CS61" i="20"/>
  <c r="CS17" i="3"/>
  <c r="CR61" i="20"/>
  <c r="CR17" i="3"/>
  <c r="CQ61" i="20"/>
  <c r="CQ17" i="3"/>
  <c r="CP61" i="20"/>
  <c r="CP17" i="3"/>
  <c r="CO61" i="20"/>
  <c r="CO17" i="3"/>
  <c r="CN61" i="20"/>
  <c r="CN17" i="3"/>
  <c r="CM61" i="20"/>
  <c r="CM17" i="3"/>
  <c r="CL61" i="20"/>
  <c r="CL17" i="3"/>
  <c r="CK61" i="20"/>
  <c r="CK17" i="3"/>
  <c r="CH61" i="20"/>
  <c r="CH17" i="3"/>
  <c r="CF61" i="20"/>
  <c r="CF17" i="3"/>
  <c r="CF25" s="1"/>
  <c r="CE61" i="20"/>
  <c r="CE17" i="3"/>
  <c r="CE25" s="1"/>
  <c r="CE28" s="1"/>
  <c r="CD61" i="20"/>
  <c r="CD17" i="3"/>
  <c r="CD25" s="1"/>
  <c r="CD28" s="1"/>
  <c r="CC61" i="20"/>
  <c r="CC17" i="3"/>
  <c r="CC25" s="1"/>
  <c r="CB61" i="20"/>
  <c r="CB17" i="3"/>
  <c r="CA61" i="20"/>
  <c r="CA17" i="3"/>
  <c r="CA25" s="1"/>
  <c r="BV61" i="20"/>
  <c r="BV17" i="3"/>
  <c r="BV25" s="1"/>
  <c r="BU61" i="20"/>
  <c r="BU17" i="3"/>
  <c r="BS61" i="20"/>
  <c r="BS17" i="3"/>
  <c r="BS25" s="1"/>
  <c r="BR61" i="20"/>
  <c r="BR17" i="3"/>
  <c r="BP61" i="20"/>
  <c r="BP17" i="3"/>
  <c r="BP25" s="1"/>
  <c r="BO61" i="20"/>
  <c r="BO17" i="3"/>
  <c r="BM61" i="20"/>
  <c r="BM17" i="3"/>
  <c r="BM25" s="1"/>
  <c r="BL61" i="20"/>
  <c r="BL17" i="3"/>
  <c r="BJ61" i="20"/>
  <c r="BJ17" i="3"/>
  <c r="BJ25" s="1"/>
  <c r="BI61" i="20"/>
  <c r="BI17" i="3"/>
  <c r="BG61" i="20"/>
  <c r="BG17" i="3"/>
  <c r="BG25" s="1"/>
  <c r="BF61" i="20"/>
  <c r="BF17" i="3"/>
  <c r="BD61" i="20"/>
  <c r="BD17" i="3"/>
  <c r="BD25" s="1"/>
  <c r="BC61" i="20"/>
  <c r="BC17" i="3"/>
  <c r="BA61" i="20"/>
  <c r="BA17" i="3"/>
  <c r="BA25" s="1"/>
  <c r="AZ61" i="20"/>
  <c r="AZ17" i="3"/>
  <c r="AX61" i="20"/>
  <c r="AX17" i="3"/>
  <c r="AX25" s="1"/>
  <c r="AW61" i="20"/>
  <c r="AW17" i="3"/>
  <c r="AU61" i="20"/>
  <c r="AU17" i="3"/>
  <c r="AU25" s="1"/>
  <c r="AT61" i="20"/>
  <c r="AT17" i="3"/>
  <c r="AR61" i="20"/>
  <c r="AR17" i="3"/>
  <c r="AR25" s="1"/>
  <c r="AQ61" i="20"/>
  <c r="AQ17" i="3"/>
  <c r="AO61" i="20"/>
  <c r="AO17" i="3"/>
  <c r="AO25" s="1"/>
  <c r="AN61" i="20"/>
  <c r="AN17" i="3"/>
  <c r="AL61" i="20"/>
  <c r="AL17" i="3"/>
  <c r="AL25" s="1"/>
  <c r="AL28" s="1"/>
  <c r="AK61" i="20"/>
  <c r="AK17" i="3"/>
  <c r="AI61" i="20"/>
  <c r="AI17" i="3"/>
  <c r="AI25" s="1"/>
  <c r="AH61" i="20"/>
  <c r="AH17" i="3"/>
  <c r="X61" i="20"/>
  <c r="X17" i="3"/>
  <c r="X25" s="1"/>
  <c r="W61" i="20"/>
  <c r="W17" i="3"/>
  <c r="W25" s="1"/>
  <c r="V61" i="20"/>
  <c r="V17" i="3"/>
  <c r="V25" s="1"/>
  <c r="U61" i="20"/>
  <c r="U17" i="3"/>
  <c r="U25" s="1"/>
  <c r="T61" i="20"/>
  <c r="T17" i="3"/>
  <c r="S61" i="20"/>
  <c r="S17" i="3"/>
  <c r="Q61" i="20"/>
  <c r="Q17" i="3"/>
  <c r="P61" i="20"/>
  <c r="P17" i="3"/>
  <c r="P25" s="1"/>
  <c r="O61" i="20"/>
  <c r="O17" i="3"/>
  <c r="N61" i="20"/>
  <c r="N17" i="3"/>
  <c r="N25" s="1"/>
  <c r="M61" i="20"/>
  <c r="M17" i="3"/>
  <c r="L61" i="20"/>
  <c r="L17" i="3"/>
  <c r="L25" s="1"/>
  <c r="K61" i="20"/>
  <c r="K17" i="3"/>
  <c r="J61" i="20"/>
  <c r="J17" i="3"/>
  <c r="J25" s="1"/>
  <c r="I61" i="20"/>
  <c r="I17" i="3"/>
  <c r="H61" i="20"/>
  <c r="H17" i="3"/>
  <c r="H25" s="1"/>
  <c r="G61" i="20"/>
  <c r="G17" i="3"/>
  <c r="F61" i="20"/>
  <c r="F17" i="3"/>
  <c r="F25" s="1"/>
  <c r="E61" i="20"/>
  <c r="E17" i="3"/>
  <c r="D61" i="20"/>
  <c r="D17" i="3"/>
  <c r="D25" s="1"/>
  <c r="D28" s="1"/>
  <c r="DB57" i="19"/>
  <c r="DB16" i="3"/>
  <c r="DA57" i="19"/>
  <c r="DA16" i="3"/>
  <c r="CZ57" i="19"/>
  <c r="CZ16" i="3"/>
  <c r="CY57" i="19"/>
  <c r="CY16" i="3"/>
  <c r="CX57" i="19"/>
  <c r="CX16" i="3"/>
  <c r="CW57" i="19"/>
  <c r="CW16" i="3"/>
  <c r="CV57" i="19"/>
  <c r="CV16" i="3"/>
  <c r="CU57" i="19"/>
  <c r="CU16" i="3"/>
  <c r="CT57" i="19"/>
  <c r="CT16" i="3"/>
  <c r="CS57" i="19"/>
  <c r="CS16" i="3"/>
  <c r="CR57" i="19"/>
  <c r="CR16" i="3"/>
  <c r="CQ57" i="19"/>
  <c r="CQ16" i="3"/>
  <c r="CP57" i="19"/>
  <c r="CP16" i="3"/>
  <c r="CO57" i="19"/>
  <c r="CO16" i="3"/>
  <c r="CN57" i="19"/>
  <c r="CN16" i="3"/>
  <c r="CM57" i="19"/>
  <c r="CM16" i="3"/>
  <c r="CM24"/>
  <c r="CL57" i="19"/>
  <c r="CL16" i="3"/>
  <c r="CK57" i="19"/>
  <c r="CK16" i="3"/>
  <c r="CH57" i="19"/>
  <c r="CH16" i="3"/>
  <c r="CF57" i="19"/>
  <c r="CF16" i="3"/>
  <c r="CE57" i="19"/>
  <c r="CE16" i="3"/>
  <c r="CD57" i="19"/>
  <c r="CD16" i="3"/>
  <c r="CC57" i="19"/>
  <c r="CC16" i="3"/>
  <c r="CB57" i="19"/>
  <c r="CB16" i="3"/>
  <c r="CA57" i="19"/>
  <c r="CA16" i="3"/>
  <c r="BV57" i="19"/>
  <c r="BV16" i="3"/>
  <c r="BV24"/>
  <c r="BU57" i="19"/>
  <c r="BU16" i="3"/>
  <c r="BS57" i="19"/>
  <c r="BS16" i="3"/>
  <c r="BR57" i="19"/>
  <c r="BR16" i="3"/>
  <c r="BP57" i="19"/>
  <c r="BP16" i="3"/>
  <c r="BO57" i="19"/>
  <c r="BO16" i="3"/>
  <c r="BM57" i="19"/>
  <c r="BM16" i="3"/>
  <c r="BL57" i="19"/>
  <c r="BL16" i="3"/>
  <c r="BJ57" i="19"/>
  <c r="BJ16" i="3"/>
  <c r="BI57" i="19"/>
  <c r="BI16" i="3"/>
  <c r="BI24" s="1"/>
  <c r="BG57" i="19"/>
  <c r="BG16" i="3"/>
  <c r="BF57" i="19"/>
  <c r="BF16" i="3"/>
  <c r="BD57" i="19"/>
  <c r="BD16" i="3"/>
  <c r="BC57" i="19"/>
  <c r="BC16" i="3"/>
  <c r="BA57" i="19"/>
  <c r="BA16" i="3"/>
  <c r="AZ57" i="19"/>
  <c r="AZ16" i="3"/>
  <c r="AX57" i="19"/>
  <c r="AX16" i="3"/>
  <c r="AW57" i="19"/>
  <c r="AW16" i="3"/>
  <c r="AU57" i="19"/>
  <c r="AU16" i="3"/>
  <c r="AT57" i="19"/>
  <c r="AT16" i="3"/>
  <c r="AT24" s="1"/>
  <c r="AR57" i="19"/>
  <c r="AR16" i="3"/>
  <c r="AR24"/>
  <c r="AQ57" i="19"/>
  <c r="AQ16" i="3"/>
  <c r="AO57" i="19"/>
  <c r="AO16" i="3"/>
  <c r="AN57" i="19"/>
  <c r="AN16" i="3"/>
  <c r="AL57" i="19"/>
  <c r="AL16" i="3"/>
  <c r="AK57" i="19"/>
  <c r="AK16" i="3"/>
  <c r="AI57" i="19"/>
  <c r="AI16" i="3"/>
  <c r="AI24"/>
  <c r="AH57" i="19"/>
  <c r="AH16" i="3"/>
  <c r="X57" i="19"/>
  <c r="X16" i="3"/>
  <c r="W57" i="19"/>
  <c r="W16" i="3"/>
  <c r="V57" i="19"/>
  <c r="V16" i="3"/>
  <c r="U57" i="19"/>
  <c r="U16" i="3"/>
  <c r="T57" i="19"/>
  <c r="T16" i="3"/>
  <c r="S57" i="19"/>
  <c r="S16" i="3"/>
  <c r="S24" s="1"/>
  <c r="Q57" i="19"/>
  <c r="Q16" i="3"/>
  <c r="P57" i="19"/>
  <c r="P16" i="3"/>
  <c r="P24" s="1"/>
  <c r="O57" i="19"/>
  <c r="O16" i="3"/>
  <c r="N57" i="19"/>
  <c r="N16" i="3"/>
  <c r="M57" i="19"/>
  <c r="M16" i="3"/>
  <c r="L57" i="19"/>
  <c r="L16" i="3"/>
  <c r="K57" i="19"/>
  <c r="K16" i="3"/>
  <c r="K24"/>
  <c r="J57" i="19"/>
  <c r="J16" i="3"/>
  <c r="J27"/>
  <c r="I57" i="19"/>
  <c r="I16" i="3"/>
  <c r="H57" i="19"/>
  <c r="H16" i="3"/>
  <c r="G57" i="19"/>
  <c r="G16" i="3"/>
  <c r="G27"/>
  <c r="F57" i="19"/>
  <c r="F16" i="3"/>
  <c r="E57" i="19"/>
  <c r="E16" i="3"/>
  <c r="D57" i="19"/>
  <c r="D16" i="3"/>
  <c r="DB44" i="18"/>
  <c r="DB15" i="3"/>
  <c r="DA44" i="18"/>
  <c r="DA15" i="3"/>
  <c r="CZ44" i="18"/>
  <c r="CZ15" i="3"/>
  <c r="CY44" i="18"/>
  <c r="CY15" i="3"/>
  <c r="CX44" i="18"/>
  <c r="CX15" i="3"/>
  <c r="CW44" i="18"/>
  <c r="CW15" i="3"/>
  <c r="CV44" i="18"/>
  <c r="CV15" i="3"/>
  <c r="CU44" i="18"/>
  <c r="CU15" i="3"/>
  <c r="CT44" i="18"/>
  <c r="CT15" i="3"/>
  <c r="CT24" s="1"/>
  <c r="CS44" i="18"/>
  <c r="CS15" i="3"/>
  <c r="CR44" i="18"/>
  <c r="CR15" i="3"/>
  <c r="CR24" s="1"/>
  <c r="CQ44" i="18"/>
  <c r="CQ15" i="3"/>
  <c r="CP44" i="18"/>
  <c r="CP15" i="3"/>
  <c r="CO44" i="18"/>
  <c r="CO15" i="3"/>
  <c r="CN44" i="18"/>
  <c r="CN15" i="3"/>
  <c r="CM44" i="18"/>
  <c r="CM15" i="3"/>
  <c r="CL44" i="18"/>
  <c r="CL15" i="3"/>
  <c r="CK44" i="18"/>
  <c r="CK15" i="3"/>
  <c r="CH44" i="18"/>
  <c r="CH15" i="3"/>
  <c r="CF44" i="18"/>
  <c r="CF15" i="3"/>
  <c r="CE44" i="18"/>
  <c r="CE15" i="3"/>
  <c r="CD44" i="18"/>
  <c r="CD15" i="3"/>
  <c r="CC44" i="18"/>
  <c r="CC15" i="3"/>
  <c r="CB44" i="18"/>
  <c r="CB15" i="3"/>
  <c r="CA44" i="18"/>
  <c r="CA15" i="3"/>
  <c r="BW44" i="18"/>
  <c r="BW15" i="3"/>
  <c r="BV44" i="18"/>
  <c r="BV15" i="3"/>
  <c r="BU44" i="18"/>
  <c r="BU15" i="3"/>
  <c r="BS44" i="18"/>
  <c r="BS15" i="3"/>
  <c r="BR44" i="18"/>
  <c r="BR15" i="3"/>
  <c r="BP44" i="18"/>
  <c r="BP15" i="3"/>
  <c r="BO44" i="18"/>
  <c r="BO15" i="3"/>
  <c r="BM44" i="18"/>
  <c r="BM15" i="3"/>
  <c r="BL44" i="18"/>
  <c r="BL15" i="3"/>
  <c r="BJ44" i="18"/>
  <c r="BJ15" i="3"/>
  <c r="BI44" i="18"/>
  <c r="BI15" i="3"/>
  <c r="BG44" i="18"/>
  <c r="BG15" i="3"/>
  <c r="BF44" i="18"/>
  <c r="BF15" i="3"/>
  <c r="BD44" i="18"/>
  <c r="BD15" i="3"/>
  <c r="BC44" i="18"/>
  <c r="BC15" i="3"/>
  <c r="BA44" i="18"/>
  <c r="BA15" i="3"/>
  <c r="BA24" s="1"/>
  <c r="AZ44" i="18"/>
  <c r="AZ15" i="3"/>
  <c r="AX44" i="18"/>
  <c r="AX15" i="3"/>
  <c r="AW44" i="18"/>
  <c r="AW15" i="3"/>
  <c r="AU44" i="18"/>
  <c r="AU15" i="3"/>
  <c r="AT44" i="18"/>
  <c r="AT15" i="3"/>
  <c r="AR44" i="18"/>
  <c r="AR15" i="3"/>
  <c r="AQ44" i="18"/>
  <c r="AQ15" i="3"/>
  <c r="AO44" i="18"/>
  <c r="AO15" i="3"/>
  <c r="AN44" i="18"/>
  <c r="AN15" i="3"/>
  <c r="AL44" i="18"/>
  <c r="AL15" i="3"/>
  <c r="AL24" s="1"/>
  <c r="AK44" i="18"/>
  <c r="AK15" i="3"/>
  <c r="AI44" i="18"/>
  <c r="AI15" i="3"/>
  <c r="AH44" i="18"/>
  <c r="AH15" i="3"/>
  <c r="X44" i="18"/>
  <c r="X15" i="3"/>
  <c r="W44" i="18"/>
  <c r="W15" i="3"/>
  <c r="V44" i="18"/>
  <c r="V15" i="3"/>
  <c r="V24" s="1"/>
  <c r="U44" i="18"/>
  <c r="U15" i="3"/>
  <c r="T44" i="18"/>
  <c r="T15" i="3"/>
  <c r="S44" i="18"/>
  <c r="S15" i="3"/>
  <c r="Q44" i="18"/>
  <c r="Q15" i="3"/>
  <c r="P44" i="18"/>
  <c r="P15" i="3"/>
  <c r="O44" i="18"/>
  <c r="O15" i="3"/>
  <c r="N44" i="18"/>
  <c r="N15" i="3"/>
  <c r="M44" i="18"/>
  <c r="M15" i="3"/>
  <c r="L44" i="18"/>
  <c r="L15" i="3"/>
  <c r="K44" i="18"/>
  <c r="K15" i="3"/>
  <c r="J44" i="18"/>
  <c r="J15" i="3"/>
  <c r="I44" i="18"/>
  <c r="I15" i="3"/>
  <c r="H44" i="18"/>
  <c r="H15" i="3"/>
  <c r="G44" i="18"/>
  <c r="G15" i="3"/>
  <c r="F44" i="18"/>
  <c r="F15" i="3"/>
  <c r="E44" i="18"/>
  <c r="E15" i="3"/>
  <c r="D44" i="18"/>
  <c r="D15" i="3"/>
  <c r="DB40" i="17"/>
  <c r="DB14" i="3"/>
  <c r="DB24" s="1"/>
  <c r="DA40" i="17"/>
  <c r="DA14" i="3"/>
  <c r="DA24" s="1"/>
  <c r="CZ40" i="17"/>
  <c r="CZ14" i="3"/>
  <c r="CZ24" s="1"/>
  <c r="CY40" i="17"/>
  <c r="CY14" i="3"/>
  <c r="CX40" i="17"/>
  <c r="CX14" i="3"/>
  <c r="CX24" s="1"/>
  <c r="CW40" i="17"/>
  <c r="CW14" i="3"/>
  <c r="CV40" i="17"/>
  <c r="CV14" i="3"/>
  <c r="CV24" s="1"/>
  <c r="CU40" i="17"/>
  <c r="CU14" i="3"/>
  <c r="CU24" s="1"/>
  <c r="CT40" i="17"/>
  <c r="CT14" i="3"/>
  <c r="CS40" i="17"/>
  <c r="CS14" i="3"/>
  <c r="CR40" i="17"/>
  <c r="CR14" i="3"/>
  <c r="CQ40" i="17"/>
  <c r="CQ14" i="3"/>
  <c r="CQ24" s="1"/>
  <c r="CP40" i="17"/>
  <c r="CP14" i="3"/>
  <c r="CO40" i="17"/>
  <c r="CO14" i="3"/>
  <c r="CO24" s="1"/>
  <c r="CN40" i="17"/>
  <c r="CN14" i="3"/>
  <c r="CN24"/>
  <c r="CM40" i="17"/>
  <c r="CM14" i="3"/>
  <c r="CL40" i="17"/>
  <c r="CL14" i="3"/>
  <c r="CL24" s="1"/>
  <c r="CK40" i="17"/>
  <c r="CK14" i="3"/>
  <c r="CK24" s="1"/>
  <c r="CH40" i="17"/>
  <c r="CH14" i="3"/>
  <c r="CH24" s="1"/>
  <c r="CG40" i="17"/>
  <c r="CG14" i="3"/>
  <c r="CF40" i="17"/>
  <c r="CF14" i="3"/>
  <c r="CF24" s="1"/>
  <c r="CE40" i="17"/>
  <c r="CE14" i="3"/>
  <c r="CD40" i="17"/>
  <c r="CD14" i="3"/>
  <c r="CD24" s="1"/>
  <c r="CC40" i="17"/>
  <c r="CC14" i="3"/>
  <c r="CB40" i="17"/>
  <c r="CB14" i="3"/>
  <c r="CB24" s="1"/>
  <c r="CA40" i="17"/>
  <c r="CA14" i="3"/>
  <c r="BW40" i="17"/>
  <c r="BW14" i="3"/>
  <c r="BW24" s="1"/>
  <c r="BV40" i="17"/>
  <c r="BV14" i="3"/>
  <c r="BU40" i="17"/>
  <c r="BU14" i="3"/>
  <c r="BU24" s="1"/>
  <c r="BS40" i="17"/>
  <c r="BS14" i="3"/>
  <c r="BR40" i="17"/>
  <c r="BR14" i="3"/>
  <c r="BR24" s="1"/>
  <c r="BQ40" i="17"/>
  <c r="BQ14" i="3"/>
  <c r="BP40" i="17"/>
  <c r="BP14" i="3"/>
  <c r="BP24" s="1"/>
  <c r="BO40" i="17"/>
  <c r="BO14" i="3"/>
  <c r="BM40" i="17"/>
  <c r="BM14" i="3"/>
  <c r="BM24" s="1"/>
  <c r="BL40" i="17"/>
  <c r="BL14" i="3"/>
  <c r="BJ40" i="17"/>
  <c r="BJ14" i="3"/>
  <c r="BJ24" s="1"/>
  <c r="BI40" i="17"/>
  <c r="BI14" i="3"/>
  <c r="BG40" i="17"/>
  <c r="BG14" i="3"/>
  <c r="BG24" s="1"/>
  <c r="BF40" i="17"/>
  <c r="BF14" i="3"/>
  <c r="BF24" s="1"/>
  <c r="BE40" i="17"/>
  <c r="BE14" i="3"/>
  <c r="BE24" s="1"/>
  <c r="BD40" i="17"/>
  <c r="BD14" i="3"/>
  <c r="BC40" i="17"/>
  <c r="BC14" i="3"/>
  <c r="BC24" s="1"/>
  <c r="BA40" i="17"/>
  <c r="BA14" i="3"/>
  <c r="AZ40" i="17"/>
  <c r="AZ14" i="3"/>
  <c r="AZ24" s="1"/>
  <c r="AY40" i="17"/>
  <c r="AY14" i="3"/>
  <c r="AY24" s="1"/>
  <c r="AX40" i="17"/>
  <c r="AX14" i="3"/>
  <c r="AX24" s="1"/>
  <c r="AX27" s="1"/>
  <c r="AW40" i="17"/>
  <c r="AW14" i="3"/>
  <c r="AW24" s="1"/>
  <c r="AU40" i="17"/>
  <c r="AU14" i="3"/>
  <c r="AU24" s="1"/>
  <c r="AT40" i="17"/>
  <c r="AT14" i="3"/>
  <c r="AS40" i="17"/>
  <c r="AS14" i="3"/>
  <c r="AS24" s="1"/>
  <c r="AR40" i="17"/>
  <c r="AR14" i="3"/>
  <c r="AQ40" i="17"/>
  <c r="AQ14" i="3"/>
  <c r="AQ24" s="1"/>
  <c r="AO40" i="17"/>
  <c r="AO14" i="3"/>
  <c r="AN40" i="17"/>
  <c r="AN14" i="3"/>
  <c r="AN24" s="1"/>
  <c r="AL40" i="17"/>
  <c r="AL14" i="3"/>
  <c r="AK40" i="17"/>
  <c r="AK14" i="3"/>
  <c r="AK24" s="1"/>
  <c r="AI40" i="17"/>
  <c r="AI14" i="3"/>
  <c r="AH40" i="17"/>
  <c r="AH14" i="3"/>
  <c r="AH24" s="1"/>
  <c r="AH27" s="1"/>
  <c r="X40" i="17"/>
  <c r="X14" i="3"/>
  <c r="W40" i="17"/>
  <c r="W14" i="3"/>
  <c r="W24" s="1"/>
  <c r="V40" i="17"/>
  <c r="V14" i="3"/>
  <c r="U40" i="17"/>
  <c r="U14" i="3"/>
  <c r="U24" s="1"/>
  <c r="T40" i="17"/>
  <c r="T14" i="3"/>
  <c r="S40" i="17"/>
  <c r="S14" i="3"/>
  <c r="Q40" i="17"/>
  <c r="Q14" i="3"/>
  <c r="P40" i="17"/>
  <c r="P14" i="3"/>
  <c r="O40" i="17"/>
  <c r="O14" i="3"/>
  <c r="O24" s="1"/>
  <c r="N40" i="17"/>
  <c r="N14" i="3"/>
  <c r="N24" s="1"/>
  <c r="M40" i="17"/>
  <c r="M14" i="3"/>
  <c r="M24" s="1"/>
  <c r="L40" i="17"/>
  <c r="L14" i="3"/>
  <c r="K40" i="17"/>
  <c r="K14" i="3"/>
  <c r="J40" i="17"/>
  <c r="J14" i="3"/>
  <c r="J24" s="1"/>
  <c r="I40" i="17"/>
  <c r="I14" i="3"/>
  <c r="I24" s="1"/>
  <c r="H40" i="17"/>
  <c r="H14" i="3"/>
  <c r="H24" s="1"/>
  <c r="G40" i="17"/>
  <c r="G14" i="3"/>
  <c r="G24" s="1"/>
  <c r="F40" i="17"/>
  <c r="F14" i="3"/>
  <c r="F24" s="1"/>
  <c r="E40" i="17"/>
  <c r="E14" i="3"/>
  <c r="E24" s="1"/>
  <c r="D40" i="17"/>
  <c r="D14" i="3"/>
  <c r="AE40" i="17"/>
  <c r="AE14" i="3"/>
  <c r="DB35" i="16"/>
  <c r="DB13" i="3"/>
  <c r="DA35" i="16"/>
  <c r="DA13" i="3"/>
  <c r="CZ35" i="16"/>
  <c r="CZ13" i="3"/>
  <c r="CY35" i="16"/>
  <c r="CY13" i="3"/>
  <c r="CX35" i="16"/>
  <c r="CX13" i="3"/>
  <c r="CW35" i="16"/>
  <c r="CW13" i="3"/>
  <c r="CV35" i="16"/>
  <c r="CV13" i="3"/>
  <c r="CU35" i="16"/>
  <c r="CU13" i="3"/>
  <c r="CT35" i="16"/>
  <c r="CT13" i="3"/>
  <c r="CS35" i="16"/>
  <c r="CS13" i="3"/>
  <c r="CR35" i="16"/>
  <c r="CR13" i="3"/>
  <c r="CQ35" i="16"/>
  <c r="CQ13" i="3"/>
  <c r="CP35" i="16"/>
  <c r="CP13" i="3"/>
  <c r="CO35" i="16"/>
  <c r="CO13" i="3"/>
  <c r="CN35" i="16"/>
  <c r="CN13" i="3"/>
  <c r="CM35" i="16"/>
  <c r="CM13" i="3"/>
  <c r="CL35" i="16"/>
  <c r="CL13" i="3"/>
  <c r="CK35" i="16"/>
  <c r="CK13" i="3"/>
  <c r="CH35" i="16"/>
  <c r="CH13" i="3"/>
  <c r="CF35" i="16"/>
  <c r="CF13" i="3"/>
  <c r="CE35" i="16"/>
  <c r="CE13" i="3"/>
  <c r="CD35" i="16"/>
  <c r="CD13" i="3"/>
  <c r="CC35" i="16"/>
  <c r="CC13" i="3"/>
  <c r="CB35" i="16"/>
  <c r="CB13" i="3"/>
  <c r="CA35" i="16"/>
  <c r="CA13" i="3"/>
  <c r="CA23"/>
  <c r="BW35" i="16"/>
  <c r="BW13" i="3"/>
  <c r="BV35" i="16"/>
  <c r="BV13" i="3"/>
  <c r="BU35" i="16"/>
  <c r="BU13" i="3"/>
  <c r="BS35" i="16"/>
  <c r="BS13" i="3"/>
  <c r="BR35" i="16"/>
  <c r="BR13" i="3"/>
  <c r="BQ35" i="16"/>
  <c r="BQ13" i="3"/>
  <c r="BP35" i="16"/>
  <c r="BP13" i="3"/>
  <c r="BO35" i="16"/>
  <c r="BO13" i="3"/>
  <c r="BM35" i="16"/>
  <c r="BM13" i="3"/>
  <c r="BL35" i="16"/>
  <c r="BL13" i="3"/>
  <c r="BK35" i="16"/>
  <c r="BK13" i="3"/>
  <c r="BJ35" i="16"/>
  <c r="BJ13" i="3"/>
  <c r="BI35" i="16"/>
  <c r="BI13" i="3"/>
  <c r="BG35" i="16"/>
  <c r="BG13" i="3"/>
  <c r="BF35" i="16"/>
  <c r="BF13" i="3"/>
  <c r="BF23" s="1"/>
  <c r="BF27" s="1"/>
  <c r="BE35" i="16"/>
  <c r="BE13" i="3"/>
  <c r="BD35" i="16"/>
  <c r="BD13" i="3"/>
  <c r="BC35" i="16"/>
  <c r="BC13" i="3"/>
  <c r="BA35" i="16"/>
  <c r="BA13" i="3"/>
  <c r="AZ35" i="16"/>
  <c r="AZ13" i="3"/>
  <c r="AY35" i="16"/>
  <c r="AY13" i="3"/>
  <c r="AX35" i="16"/>
  <c r="AX13" i="3"/>
  <c r="AW35" i="16"/>
  <c r="AW13" i="3"/>
  <c r="AU35" i="16"/>
  <c r="AU13" i="3"/>
  <c r="AT35" i="16"/>
  <c r="AT13" i="3"/>
  <c r="AS35" i="16"/>
  <c r="AS13" i="3"/>
  <c r="AR35" i="16"/>
  <c r="AR13" i="3"/>
  <c r="AQ35" i="16"/>
  <c r="AQ13" i="3"/>
  <c r="AO35" i="16"/>
  <c r="AO13" i="3"/>
  <c r="AN35" i="16"/>
  <c r="AN13" i="3"/>
  <c r="AM35" i="16"/>
  <c r="AM13" i="3"/>
  <c r="AL35" i="16"/>
  <c r="AL13" i="3"/>
  <c r="AK35" i="16"/>
  <c r="AK13" i="3"/>
  <c r="AI35" i="16"/>
  <c r="AI13" i="3"/>
  <c r="AH35" i="16"/>
  <c r="AH13" i="3"/>
  <c r="X35" i="16"/>
  <c r="X13" i="3"/>
  <c r="W35" i="16"/>
  <c r="W13" i="3"/>
  <c r="V35" i="16"/>
  <c r="V13" i="3"/>
  <c r="U35" i="16"/>
  <c r="U13" i="3"/>
  <c r="T35" i="16"/>
  <c r="T13" i="3"/>
  <c r="S35" i="16"/>
  <c r="S13" i="3"/>
  <c r="Q35" i="16"/>
  <c r="Q13" i="3"/>
  <c r="P35" i="16"/>
  <c r="P13" i="3"/>
  <c r="O35" i="16"/>
  <c r="O13" i="3"/>
  <c r="N35" i="16"/>
  <c r="N13" i="3"/>
  <c r="M35" i="16"/>
  <c r="M13" i="3"/>
  <c r="L35" i="16"/>
  <c r="L13" i="3"/>
  <c r="K35" i="16"/>
  <c r="K13" i="3"/>
  <c r="J35" i="16"/>
  <c r="J13" i="3"/>
  <c r="I35" i="16"/>
  <c r="I13" i="3"/>
  <c r="H35" i="16"/>
  <c r="H13" i="3"/>
  <c r="G35" i="16"/>
  <c r="G13" i="3"/>
  <c r="F35" i="16"/>
  <c r="F13" i="3"/>
  <c r="E35" i="16"/>
  <c r="E13" i="3"/>
  <c r="D35" i="16"/>
  <c r="D13" i="3"/>
  <c r="AE35" i="16"/>
  <c r="AE13" i="3"/>
  <c r="DB21" i="15"/>
  <c r="DB12" i="3"/>
  <c r="DA21" i="15"/>
  <c r="DA12" i="3"/>
  <c r="CZ21" i="15"/>
  <c r="CZ12" i="3"/>
  <c r="CY21" i="15"/>
  <c r="CY12" i="3"/>
  <c r="CX21" i="15"/>
  <c r="CX12" i="3"/>
  <c r="CW21" i="15"/>
  <c r="CW12" i="3"/>
  <c r="CV21" i="15"/>
  <c r="CV12" i="3"/>
  <c r="CU21" i="15"/>
  <c r="CU12" i="3"/>
  <c r="CT21" i="15"/>
  <c r="CT12" i="3"/>
  <c r="CS21" i="15"/>
  <c r="CS12" i="3"/>
  <c r="CR21" i="15"/>
  <c r="CR12" i="3"/>
  <c r="CQ21" i="15"/>
  <c r="CQ12" i="3"/>
  <c r="CP21" i="15"/>
  <c r="CP12" i="3"/>
  <c r="CO21" i="15"/>
  <c r="CO12" i="3"/>
  <c r="CN21" i="15"/>
  <c r="CN12" i="3"/>
  <c r="CM21" i="15"/>
  <c r="CM12" i="3"/>
  <c r="CL21" i="15"/>
  <c r="CL12" i="3"/>
  <c r="CK21" i="15"/>
  <c r="CK12" i="3"/>
  <c r="CH21" i="15"/>
  <c r="CH12" i="3"/>
  <c r="CF21" i="15"/>
  <c r="CF12" i="3"/>
  <c r="CE21" i="15"/>
  <c r="CE12" i="3"/>
  <c r="CD21" i="15"/>
  <c r="CD12" i="3"/>
  <c r="CC21" i="15"/>
  <c r="CC12" i="3"/>
  <c r="CC23" s="1"/>
  <c r="CB21" i="15"/>
  <c r="CB12" i="3"/>
  <c r="CA21" i="15"/>
  <c r="CA12" i="3"/>
  <c r="BV21" i="15"/>
  <c r="BV12" i="3"/>
  <c r="BU21" i="15"/>
  <c r="BU12" i="3"/>
  <c r="BS21" i="15"/>
  <c r="BS12" i="3"/>
  <c r="BR21" i="15"/>
  <c r="BR12" i="3"/>
  <c r="BQ21" i="15"/>
  <c r="BQ12" i="3"/>
  <c r="BP21" i="15"/>
  <c r="BP12" i="3"/>
  <c r="BO21" i="15"/>
  <c r="BO12" i="3"/>
  <c r="BM21" i="15"/>
  <c r="BM12" i="3"/>
  <c r="BL21" i="15"/>
  <c r="BL12" i="3"/>
  <c r="BJ21" i="15"/>
  <c r="BJ12" i="3"/>
  <c r="BI21" i="15"/>
  <c r="BI12" i="3"/>
  <c r="BG21" i="15"/>
  <c r="BG12" i="3"/>
  <c r="BF21" i="15"/>
  <c r="BF12" i="3"/>
  <c r="BE21" i="15"/>
  <c r="BE12" i="3"/>
  <c r="BD21" i="15"/>
  <c r="BD12" i="3"/>
  <c r="BC21" i="15"/>
  <c r="BC12" i="3"/>
  <c r="BA21" i="15"/>
  <c r="BA12" i="3"/>
  <c r="AZ21" i="15"/>
  <c r="AZ12" i="3"/>
  <c r="AY21" i="15"/>
  <c r="AY12" i="3"/>
  <c r="AX21" i="15"/>
  <c r="AX12" i="3"/>
  <c r="AW21" i="15"/>
  <c r="AW12" i="3"/>
  <c r="AU21" i="15"/>
  <c r="AU12" i="3"/>
  <c r="AT21" i="15"/>
  <c r="AT12" i="3"/>
  <c r="AS21" i="15"/>
  <c r="AS12" i="3"/>
  <c r="AS23" s="1"/>
  <c r="AR21" i="15"/>
  <c r="AR12" i="3"/>
  <c r="AQ21" i="15"/>
  <c r="AQ12" i="3"/>
  <c r="AO21" i="15"/>
  <c r="AO12" i="3"/>
  <c r="AN21" i="15"/>
  <c r="AN12" i="3"/>
  <c r="AM21" i="15"/>
  <c r="AM12" i="3"/>
  <c r="AL21" i="15"/>
  <c r="AL12" i="3"/>
  <c r="AK21" i="15"/>
  <c r="AK12" i="3"/>
  <c r="AI21" i="15"/>
  <c r="AI12" i="3"/>
  <c r="AH21" i="15"/>
  <c r="AH12" i="3"/>
  <c r="X21" i="15"/>
  <c r="X12" i="3"/>
  <c r="W21" i="15"/>
  <c r="W12" i="3"/>
  <c r="V21" i="15"/>
  <c r="V12" i="3"/>
  <c r="U21" i="15"/>
  <c r="U12" i="3"/>
  <c r="T21" i="15"/>
  <c r="T12" i="3"/>
  <c r="S21" i="15"/>
  <c r="S12" i="3"/>
  <c r="Q21" i="15"/>
  <c r="Q12" i="3"/>
  <c r="P21" i="15"/>
  <c r="P12" i="3"/>
  <c r="O21" i="15"/>
  <c r="O12" i="3"/>
  <c r="N21" i="15"/>
  <c r="N12" i="3"/>
  <c r="M21" i="15"/>
  <c r="M12" i="3"/>
  <c r="L21" i="15"/>
  <c r="L12" i="3"/>
  <c r="K21" i="15"/>
  <c r="K12" i="3"/>
  <c r="J21" i="15"/>
  <c r="J12" i="3"/>
  <c r="I21" i="15"/>
  <c r="I12" i="3"/>
  <c r="H21" i="15"/>
  <c r="H12" i="3"/>
  <c r="G21" i="15"/>
  <c r="G12" i="3"/>
  <c r="F21" i="15"/>
  <c r="F12" i="3"/>
  <c r="E21" i="15"/>
  <c r="E12" i="3"/>
  <c r="D21" i="15"/>
  <c r="D12" i="3"/>
  <c r="AE21" i="15"/>
  <c r="AE12" i="3"/>
  <c r="CH32" i="1"/>
  <c r="CH11" i="3"/>
  <c r="CH23"/>
  <c r="CH27" s="1"/>
  <c r="CK32" i="1"/>
  <c r="CK11" i="3"/>
  <c r="CL32" i="1"/>
  <c r="CL11" i="3"/>
  <c r="CL23" s="1"/>
  <c r="CL27" s="1"/>
  <c r="CM32" i="1"/>
  <c r="CM11" i="3"/>
  <c r="CN32" i="1"/>
  <c r="CN11" i="3"/>
  <c r="CN23"/>
  <c r="CO32" i="1"/>
  <c r="CO11" i="3"/>
  <c r="CO23"/>
  <c r="CO27" s="1"/>
  <c r="CP32" i="1"/>
  <c r="CP11" i="3"/>
  <c r="CP23" s="1"/>
  <c r="CQ32" i="1"/>
  <c r="CQ11" i="3"/>
  <c r="CQ23" s="1"/>
  <c r="CQ27" s="1"/>
  <c r="CR32" i="1"/>
  <c r="CR11" i="3"/>
  <c r="CR23" s="1"/>
  <c r="CS32" i="1"/>
  <c r="CS11" i="3"/>
  <c r="CS23" s="1"/>
  <c r="CS27" s="1"/>
  <c r="CT32" i="1"/>
  <c r="CT11" i="3"/>
  <c r="CT23"/>
  <c r="CT27" s="1"/>
  <c r="CU32" i="1"/>
  <c r="CU11" i="3"/>
  <c r="CU23" s="1"/>
  <c r="CU27" s="1"/>
  <c r="CV32" i="1"/>
  <c r="CV11" i="3"/>
  <c r="CV23" s="1"/>
  <c r="CV27" s="1"/>
  <c r="CW32" i="1"/>
  <c r="CW11" i="3"/>
  <c r="CX32" i="1"/>
  <c r="CX11" i="3"/>
  <c r="CY32" i="1"/>
  <c r="CY11" i="3"/>
  <c r="CY23" s="1"/>
  <c r="CY27" s="1"/>
  <c r="CZ32" i="1"/>
  <c r="CZ11" i="3"/>
  <c r="CZ23"/>
  <c r="CZ27" s="1"/>
  <c r="DA32" i="1"/>
  <c r="DA11" i="3"/>
  <c r="DA23"/>
  <c r="DB32" i="1"/>
  <c r="DB11" i="3"/>
  <c r="DB23"/>
  <c r="DB27" s="1"/>
  <c r="CF32" i="1"/>
  <c r="CF11" i="3"/>
  <c r="CF23" s="1"/>
  <c r="CE32" i="1"/>
  <c r="CE11" i="3"/>
  <c r="CE23" s="1"/>
  <c r="CD32" i="1"/>
  <c r="CD11" i="3"/>
  <c r="CD23" s="1"/>
  <c r="CD27" s="1"/>
  <c r="CC32" i="1"/>
  <c r="CC11" i="3"/>
  <c r="CB32" i="1"/>
  <c r="CB11" i="3"/>
  <c r="CB23" s="1"/>
  <c r="CA32" i="1"/>
  <c r="CA11" i="3"/>
  <c r="BV32" i="1"/>
  <c r="BV11" i="3"/>
  <c r="BV23" s="1"/>
  <c r="BV27" s="1"/>
  <c r="BS32" i="1"/>
  <c r="BS11" i="3"/>
  <c r="BS23" s="1"/>
  <c r="BP32" i="1"/>
  <c r="BP11" i="3"/>
  <c r="BP23" s="1"/>
  <c r="BP27" s="1"/>
  <c r="BO32" i="1"/>
  <c r="BO11" i="3"/>
  <c r="BO23"/>
  <c r="BM32" i="1"/>
  <c r="BM11" i="3"/>
  <c r="BM23" s="1"/>
  <c r="BL32" i="1"/>
  <c r="BL11" i="3"/>
  <c r="BL23" s="1"/>
  <c r="BG32" i="1"/>
  <c r="BG11" i="3"/>
  <c r="BG23" s="1"/>
  <c r="BF32" i="1"/>
  <c r="BF11" i="3"/>
  <c r="BD32" i="1"/>
  <c r="BD11" i="3"/>
  <c r="BD23" s="1"/>
  <c r="BC32" i="1"/>
  <c r="BC11" i="3"/>
  <c r="BC23"/>
  <c r="BA32" i="1"/>
  <c r="BA11" i="3"/>
  <c r="BA23" s="1"/>
  <c r="AZ32" i="1"/>
  <c r="AZ11" i="3"/>
  <c r="AZ23" s="1"/>
  <c r="AX32" i="1"/>
  <c r="AX11" i="3"/>
  <c r="AX23" s="1"/>
  <c r="AW32" i="1"/>
  <c r="AW11" i="3"/>
  <c r="AW23"/>
  <c r="AW27" s="1"/>
  <c r="AU32" i="1"/>
  <c r="AU11" i="3"/>
  <c r="AU23"/>
  <c r="AU27" s="1"/>
  <c r="AT32" i="1"/>
  <c r="AT11" i="3"/>
  <c r="AT23"/>
  <c r="AT27" s="1"/>
  <c r="AR32" i="1"/>
  <c r="AR11" i="3"/>
  <c r="AR23"/>
  <c r="AQ32" i="1"/>
  <c r="AQ11" i="3"/>
  <c r="AQ23" s="1"/>
  <c r="AQ27" s="1"/>
  <c r="AO32" i="1"/>
  <c r="AO11" i="3"/>
  <c r="AO23" s="1"/>
  <c r="AN32" i="1"/>
  <c r="AN11" i="3"/>
  <c r="AN23" s="1"/>
  <c r="AL32" i="1"/>
  <c r="AL11" i="3"/>
  <c r="AL23" s="1"/>
  <c r="AK32" i="1"/>
  <c r="AK11" i="3"/>
  <c r="AK23"/>
  <c r="AI32" i="1"/>
  <c r="AI11" i="3"/>
  <c r="AI23" s="1"/>
  <c r="AI27" s="1"/>
  <c r="AH32" i="1"/>
  <c r="AH11" i="3"/>
  <c r="AH23" s="1"/>
  <c r="U32" i="1"/>
  <c r="U11" i="3"/>
  <c r="U23" s="1"/>
  <c r="U27" s="1"/>
  <c r="U28" s="1"/>
  <c r="T32" i="1"/>
  <c r="T11" i="3"/>
  <c r="T23" s="1"/>
  <c r="S32" i="1"/>
  <c r="S11" i="3"/>
  <c r="S23" s="1"/>
  <c r="Q32" i="1"/>
  <c r="Q11" i="3"/>
  <c r="P32" i="1"/>
  <c r="P11" i="3"/>
  <c r="P23" s="1"/>
  <c r="P27" s="1"/>
  <c r="N32" i="1"/>
  <c r="N11" i="3"/>
  <c r="N23" s="1"/>
  <c r="M32" i="1"/>
  <c r="M11" i="3"/>
  <c r="M23"/>
  <c r="M27" s="1"/>
  <c r="L32" i="1"/>
  <c r="L11" i="3"/>
  <c r="L23" s="1"/>
  <c r="K32" i="1"/>
  <c r="K11" i="3"/>
  <c r="K23" s="1"/>
  <c r="K27" s="1"/>
  <c r="J32" i="1"/>
  <c r="J11" i="3"/>
  <c r="J23" s="1"/>
  <c r="I32" i="1"/>
  <c r="I11" i="3"/>
  <c r="I23"/>
  <c r="I27" s="1"/>
  <c r="H32" i="1"/>
  <c r="H11" i="3"/>
  <c r="H23" s="1"/>
  <c r="H27" s="1"/>
  <c r="G32" i="1"/>
  <c r="G11" i="3"/>
  <c r="G23" s="1"/>
  <c r="F32" i="1"/>
  <c r="F11" i="3"/>
  <c r="F23" s="1"/>
  <c r="F27" s="1"/>
  <c r="E32" i="1"/>
  <c r="E11" i="3"/>
  <c r="E23"/>
  <c r="E27" s="1"/>
  <c r="V32" i="1"/>
  <c r="V11" i="3"/>
  <c r="V23" s="1"/>
  <c r="V27" s="1"/>
  <c r="BU32" i="1"/>
  <c r="BU11" i="3"/>
  <c r="BU23" s="1"/>
  <c r="BU27" s="1"/>
  <c r="BR32" i="1"/>
  <c r="BR11" i="3"/>
  <c r="BR23" s="1"/>
  <c r="BI32" i="1"/>
  <c r="BI11" i="3"/>
  <c r="BI23" s="1"/>
  <c r="BI27" s="1"/>
  <c r="AV32" i="1"/>
  <c r="AV11" i="3"/>
  <c r="W32" i="1"/>
  <c r="W11" i="3"/>
  <c r="W23" s="1"/>
  <c r="O32" i="1"/>
  <c r="O11" i="3"/>
  <c r="D32" i="1"/>
  <c r="D11" i="3"/>
  <c r="D23" s="1"/>
  <c r="D27" s="1"/>
  <c r="AP32" i="1"/>
  <c r="AP11" i="3"/>
  <c r="AP23"/>
  <c r="BJ32" i="1"/>
  <c r="BJ11" i="3"/>
  <c r="BJ23" s="1"/>
  <c r="X32" i="1"/>
  <c r="X11" i="3"/>
  <c r="X23" s="1"/>
  <c r="AA25" i="24"/>
  <c r="B10"/>
  <c r="B10" i="21"/>
  <c r="B10" i="19"/>
  <c r="AJ40" i="17"/>
  <c r="AJ14" i="3"/>
  <c r="AJ24" s="1"/>
  <c r="AV40" i="17"/>
  <c r="AV14" i="3"/>
  <c r="BT40" i="17"/>
  <c r="BT14" i="3"/>
  <c r="BB35" i="16"/>
  <c r="BB13" i="3"/>
  <c r="AJ35" i="16"/>
  <c r="AJ13" i="3"/>
  <c r="AV35" i="16"/>
  <c r="AV13" i="3"/>
  <c r="BT35" i="16"/>
  <c r="BT13" i="3"/>
  <c r="AM32" i="1"/>
  <c r="AM11" i="3"/>
  <c r="AM23" s="1"/>
  <c r="AG35" i="16"/>
  <c r="AG13" i="3"/>
  <c r="AA16" i="15"/>
  <c r="AA14"/>
  <c r="AA10"/>
  <c r="AA21"/>
  <c r="AA12" i="3"/>
  <c r="Y10" i="15"/>
  <c r="Y21"/>
  <c r="Y12" i="3"/>
  <c r="CG21" i="15"/>
  <c r="CG12" i="3"/>
  <c r="AG21" i="15"/>
  <c r="AG12" i="3"/>
  <c r="AB21" i="15"/>
  <c r="AB12" i="3"/>
  <c r="C21" i="15"/>
  <c r="C12" i="3"/>
  <c r="AG32" i="1"/>
  <c r="AG11" i="3"/>
  <c r="AG23" s="1"/>
  <c r="Y27" i="1"/>
  <c r="Y23"/>
  <c r="B28" i="16"/>
  <c r="AD22"/>
  <c r="AA22"/>
  <c r="Y22"/>
  <c r="AA23"/>
  <c r="Z28"/>
  <c r="Y23"/>
  <c r="Y27"/>
  <c r="Z19" i="1"/>
  <c r="AA21" i="16"/>
  <c r="CJ35"/>
  <c r="CJ13" i="3"/>
  <c r="AB35" i="16"/>
  <c r="AB13" i="3"/>
  <c r="AC35" i="16"/>
  <c r="AC13" i="3"/>
  <c r="BH35" i="16"/>
  <c r="BH13" i="3"/>
  <c r="C35" i="16"/>
  <c r="C13" i="3"/>
  <c r="B10" i="15"/>
  <c r="CJ21"/>
  <c r="CJ12" i="3"/>
  <c r="BZ21" i="15"/>
  <c r="BZ12" i="3"/>
  <c r="Y15" i="1"/>
  <c r="Y18"/>
  <c r="AD19"/>
  <c r="AA19"/>
  <c r="AD31"/>
  <c r="AA31"/>
  <c r="B12"/>
  <c r="Y13"/>
  <c r="AA16"/>
  <c r="B20"/>
  <c r="Z21"/>
  <c r="AA24"/>
  <c r="Z13"/>
  <c r="AD14"/>
  <c r="AA14"/>
  <c r="AD30"/>
  <c r="AA30"/>
  <c r="Z12"/>
  <c r="Z32"/>
  <c r="Z11" i="3"/>
  <c r="BZ15" i="1"/>
  <c r="Z16"/>
  <c r="C32"/>
  <c r="C11" i="3"/>
  <c r="C23" s="1"/>
  <c r="AA12" i="1"/>
  <c r="AA13"/>
  <c r="AA32"/>
  <c r="AA11" i="3"/>
  <c r="Z15" i="1"/>
  <c r="AA15"/>
  <c r="AC32"/>
  <c r="AC11" i="3"/>
  <c r="AC23" s="1"/>
  <c r="B17" i="1"/>
  <c r="CJ32"/>
  <c r="CJ11" i="3"/>
  <c r="CJ23" s="1"/>
  <c r="AA18" i="1"/>
  <c r="CI32"/>
  <c r="CI11" i="3"/>
  <c r="AA29" i="1"/>
  <c r="AA20"/>
  <c r="BH32"/>
  <c r="BH11" i="3"/>
  <c r="BH23" s="1"/>
  <c r="AB32" i="1"/>
  <c r="AB11" i="3"/>
  <c r="AB23"/>
  <c r="AD21" i="1"/>
  <c r="CG32"/>
  <c r="CG11" i="3"/>
  <c r="BZ32" i="1"/>
  <c r="BZ11" i="3"/>
  <c r="BZ23" s="1"/>
  <c r="BZ27" s="1"/>
  <c r="AA21" i="1"/>
  <c r="Z19" i="15"/>
  <c r="R21"/>
  <c r="R12" i="3"/>
  <c r="Y30" i="1"/>
  <c r="BX35" i="16"/>
  <c r="BX13" i="3"/>
  <c r="Z20" i="15"/>
  <c r="BX21"/>
  <c r="BX12" i="3"/>
  <c r="Z31" i="1"/>
  <c r="Y31"/>
  <c r="Y32"/>
  <c r="Y11" i="3"/>
  <c r="Y23" s="1"/>
  <c r="BY35" i="16"/>
  <c r="BY13" i="3"/>
  <c r="BZ31" i="16"/>
  <c r="AA31"/>
  <c r="R35"/>
  <c r="R13" i="3"/>
  <c r="B31" i="16"/>
  <c r="B35"/>
  <c r="B13" i="3"/>
  <c r="AA11" i="17"/>
  <c r="AG36"/>
  <c r="AG40"/>
  <c r="AG14" i="3"/>
  <c r="AG24" s="1"/>
  <c r="AD30" i="17"/>
  <c r="AA30"/>
  <c r="B56" i="19"/>
  <c r="B43" i="18"/>
  <c r="BX40" i="17"/>
  <c r="BX14" i="3"/>
  <c r="CA24"/>
  <c r="S27"/>
  <c r="B55" i="19"/>
  <c r="Y42" i="18"/>
  <c r="B42"/>
  <c r="CB27" i="3"/>
  <c r="Z49" i="19"/>
  <c r="B49"/>
  <c r="Z47"/>
  <c r="Y47"/>
  <c r="B47"/>
  <c r="B45"/>
  <c r="B14"/>
  <c r="Z16"/>
  <c r="Z34"/>
  <c r="B38"/>
  <c r="B11" i="18"/>
  <c r="Y14"/>
  <c r="Y20"/>
  <c r="BZ40" i="17"/>
  <c r="BZ14" i="3"/>
  <c r="AA18" i="17"/>
  <c r="R40"/>
  <c r="R14" i="3"/>
  <c r="Z22" i="17"/>
  <c r="B22"/>
  <c r="AB40"/>
  <c r="AB14" i="3"/>
  <c r="Y24" i="17"/>
  <c r="Y40"/>
  <c r="Y14" i="3"/>
  <c r="BH40" i="17"/>
  <c r="BH14" i="3"/>
  <c r="BH24" s="1"/>
  <c r="AD25" i="17"/>
  <c r="AA25"/>
  <c r="AC40"/>
  <c r="AC14" i="3"/>
  <c r="Z27" i="17"/>
  <c r="Z40"/>
  <c r="Z14" i="3"/>
  <c r="C40" i="17"/>
  <c r="C14" i="3"/>
  <c r="C24" s="1"/>
  <c r="B28" i="17"/>
  <c r="B40"/>
  <c r="B14" i="3"/>
  <c r="CJ40" i="17"/>
  <c r="CJ14" i="3"/>
  <c r="CJ24" s="1"/>
  <c r="CI40" i="17"/>
  <c r="CI14" i="3"/>
  <c r="Z48" i="19"/>
  <c r="Z45"/>
  <c r="Z55"/>
  <c r="Z46"/>
  <c r="BO24" i="3"/>
  <c r="BO27" s="1"/>
  <c r="BL24"/>
  <c r="BL27"/>
  <c r="AA36" i="18"/>
  <c r="Z32"/>
  <c r="CJ44"/>
  <c r="CJ15" i="3"/>
  <c r="CI44" i="18"/>
  <c r="CI15" i="3"/>
  <c r="Z28" i="18"/>
  <c r="AB44"/>
  <c r="AB15" i="3"/>
  <c r="BH44" i="18"/>
  <c r="BH15" i="3"/>
  <c r="B28" i="18"/>
  <c r="AA36" i="17"/>
  <c r="AA55" i="19"/>
  <c r="AA47"/>
  <c r="AA56"/>
  <c r="AA48"/>
  <c r="Q24" i="3"/>
  <c r="CP24"/>
  <c r="CX27"/>
  <c r="Y45" i="19"/>
  <c r="AL27" i="3"/>
  <c r="CC24"/>
  <c r="CY24"/>
  <c r="D24"/>
  <c r="BD24"/>
  <c r="CW24"/>
  <c r="CW27" s="1"/>
  <c r="CJ16"/>
  <c r="L24"/>
  <c r="L27" s="1"/>
  <c r="CS24"/>
  <c r="AA11" i="19"/>
  <c r="CE24" i="3"/>
  <c r="B11" i="19"/>
  <c r="R44" i="18"/>
  <c r="R15" i="3"/>
  <c r="BE44" i="18"/>
  <c r="BE15" i="3"/>
  <c r="BY44" i="18"/>
  <c r="BY15" i="3"/>
  <c r="B12" i="18"/>
  <c r="Z14"/>
  <c r="B16"/>
  <c r="Z18"/>
  <c r="Z20"/>
  <c r="Y24"/>
  <c r="AC44"/>
  <c r="AC15" i="3"/>
  <c r="C44" i="18"/>
  <c r="C15" i="3"/>
  <c r="B10" i="18"/>
  <c r="AS44"/>
  <c r="AS15" i="3"/>
  <c r="BK44" i="18"/>
  <c r="BK15" i="3"/>
  <c r="CG44" i="18"/>
  <c r="CG15" i="3"/>
  <c r="CG24" s="1"/>
  <c r="AA39" i="18"/>
  <c r="AA43"/>
  <c r="AD11"/>
  <c r="AA11"/>
  <c r="B13"/>
  <c r="Z13"/>
  <c r="B15"/>
  <c r="Z15"/>
  <c r="B17"/>
  <c r="Z17"/>
  <c r="B19"/>
  <c r="Z19"/>
  <c r="B21"/>
  <c r="Z21"/>
  <c r="Z23"/>
  <c r="AG10"/>
  <c r="AG44"/>
  <c r="AG15" i="3"/>
  <c r="AM44" i="18"/>
  <c r="AM15" i="3"/>
  <c r="BZ44" i="18"/>
  <c r="BZ15" i="3"/>
  <c r="AD40" i="18"/>
  <c r="AA40"/>
  <c r="Z12"/>
  <c r="B14"/>
  <c r="Z16"/>
  <c r="B18"/>
  <c r="B20"/>
  <c r="Z22"/>
  <c r="AD10"/>
  <c r="BB44"/>
  <c r="BB15" i="3"/>
  <c r="BN44" i="18"/>
  <c r="BN15" i="3"/>
  <c r="BX15"/>
  <c r="AD37" i="18"/>
  <c r="AA37"/>
  <c r="AA38"/>
  <c r="AD41"/>
  <c r="AA41"/>
  <c r="AA42"/>
  <c r="AE44"/>
  <c r="AE15" i="3"/>
  <c r="Y44" i="18"/>
  <c r="Y15" i="3"/>
  <c r="Z44" i="18"/>
  <c r="Z15" i="3"/>
  <c r="AD40" i="17"/>
  <c r="AD14" i="3"/>
  <c r="AA10" i="18"/>
  <c r="AA44"/>
  <c r="AA15" i="3"/>
  <c r="B44" i="18"/>
  <c r="B15" i="3"/>
  <c r="CE27"/>
  <c r="AD44" i="18"/>
  <c r="AD15" i="3"/>
  <c r="CG23"/>
  <c r="CG27" s="1"/>
  <c r="BZ35" i="16"/>
  <c r="BZ13" i="3"/>
  <c r="AD32" i="1"/>
  <c r="AD11" i="3"/>
  <c r="AD35" i="16"/>
  <c r="AD13" i="3"/>
  <c r="AE23"/>
  <c r="AY23"/>
  <c r="AY27" s="1"/>
  <c r="BB23"/>
  <c r="AA25" i="23"/>
  <c r="BQ23" i="3"/>
  <c r="BK23"/>
  <c r="BK27" s="1"/>
  <c r="Z10" i="15"/>
  <c r="Z21"/>
  <c r="Z12" i="3"/>
  <c r="Z23" s="1"/>
  <c r="CI21" i="15"/>
  <c r="CI12" i="3"/>
  <c r="CI23"/>
  <c r="B11" i="15"/>
  <c r="B21"/>
  <c r="B12" i="3"/>
  <c r="B13" i="15"/>
  <c r="B14"/>
  <c r="AA25" i="16"/>
  <c r="AA35"/>
  <c r="AA13" i="3"/>
  <c r="AA23" s="1"/>
  <c r="BY32" i="1"/>
  <c r="BY11" i="3"/>
  <c r="BY23"/>
  <c r="BY27" s="1"/>
  <c r="B30" i="1"/>
  <c r="B32"/>
  <c r="B11" i="3"/>
  <c r="B23"/>
  <c r="Y35" i="16"/>
  <c r="Y13" i="3"/>
  <c r="AA27" i="16"/>
  <c r="AA28"/>
  <c r="Z29"/>
  <c r="Z35"/>
  <c r="Z13" i="3"/>
  <c r="AA32" i="17"/>
  <c r="AA35"/>
  <c r="AA39"/>
  <c r="AA16"/>
  <c r="AD42" i="19"/>
  <c r="AA42"/>
  <c r="AD32"/>
  <c r="AA32"/>
  <c r="AD23" i="3"/>
  <c r="AD27" s="1"/>
  <c r="AA40" i="17"/>
  <c r="AA14" i="3"/>
  <c r="AA18" i="19"/>
  <c r="AM16" i="3"/>
  <c r="AG10" i="19"/>
  <c r="AG57"/>
  <c r="AG16" i="3"/>
  <c r="AG27"/>
  <c r="BN57" i="19"/>
  <c r="BN16" i="3"/>
  <c r="BN24" s="1"/>
  <c r="BN27"/>
  <c r="BX57" i="19"/>
  <c r="BX16" i="3"/>
  <c r="AD25" i="19"/>
  <c r="AA25"/>
  <c r="AD57"/>
  <c r="AD16" i="3"/>
  <c r="AD24"/>
  <c r="BZ14" i="19"/>
  <c r="CG57"/>
  <c r="CG16" i="3"/>
  <c r="Y57" i="19"/>
  <c r="Y16" i="3"/>
  <c r="Z17" i="19"/>
  <c r="Z57"/>
  <c r="Z16" i="3"/>
  <c r="AC57" i="19"/>
  <c r="AC16" i="3"/>
  <c r="AC24" s="1"/>
  <c r="AC27"/>
  <c r="Y19" i="19"/>
  <c r="AB57"/>
  <c r="AB16" i="3"/>
  <c r="AB24"/>
  <c r="AB27"/>
  <c r="B22" i="19"/>
  <c r="B57"/>
  <c r="B16" i="3"/>
  <c r="B24"/>
  <c r="C57" i="19"/>
  <c r="C16" i="3"/>
  <c r="R57" i="19"/>
  <c r="R16" i="3"/>
  <c r="R24" s="1"/>
  <c r="BQ57" i="19"/>
  <c r="BQ16" i="3"/>
  <c r="BQ24" s="1"/>
  <c r="AP57" i="19"/>
  <c r="AP16" i="3"/>
  <c r="AP24"/>
  <c r="AV57" i="19"/>
  <c r="AV16" i="3"/>
  <c r="AV24"/>
  <c r="BE57" i="19"/>
  <c r="BE16" i="3"/>
  <c r="CI57" i="19"/>
  <c r="CI16" i="3"/>
  <c r="CI24" s="1"/>
  <c r="AA14" i="19"/>
  <c r="AA57"/>
  <c r="AA16" i="3"/>
  <c r="BZ57" i="19"/>
  <c r="BZ16" i="3"/>
  <c r="BZ24" s="1"/>
  <c r="AA46" i="20"/>
  <c r="B21" i="21"/>
  <c r="AA45" i="20"/>
  <c r="AA44"/>
  <c r="B37"/>
  <c r="AM61"/>
  <c r="AM17" i="3"/>
  <c r="AM25" s="1"/>
  <c r="AG60" i="20"/>
  <c r="B28"/>
  <c r="Y37"/>
  <c r="Y58"/>
  <c r="Y59"/>
  <c r="BK61"/>
  <c r="BK17" i="3"/>
  <c r="BK25" s="1"/>
  <c r="BK28" s="1"/>
  <c r="AA58" i="20"/>
  <c r="AA59"/>
  <c r="AE61"/>
  <c r="AE17" i="3"/>
  <c r="AE25" s="1"/>
  <c r="AS61" i="20"/>
  <c r="AS17" i="3"/>
  <c r="BQ61" i="20"/>
  <c r="BQ17" i="3"/>
  <c r="BQ25" s="1"/>
  <c r="AA43" i="20"/>
  <c r="AA42"/>
  <c r="AA41"/>
  <c r="AA40"/>
  <c r="AA39"/>
  <c r="AA38"/>
  <c r="AA60"/>
  <c r="AD37"/>
  <c r="AA37"/>
  <c r="BT61"/>
  <c r="BT17" i="3"/>
  <c r="AF61" i="20"/>
  <c r="AF17" i="3"/>
  <c r="AF25" s="1"/>
  <c r="BE61" i="20"/>
  <c r="BE17" i="3"/>
  <c r="AC61" i="20"/>
  <c r="AC17" i="3"/>
  <c r="B33" i="20"/>
  <c r="CJ61"/>
  <c r="CJ17" i="3"/>
  <c r="CJ25" s="1"/>
  <c r="AJ61" i="20"/>
  <c r="AJ17" i="3"/>
  <c r="Z31" i="20"/>
  <c r="AP61"/>
  <c r="AP17" i="3"/>
  <c r="AP25" s="1"/>
  <c r="BB61" i="20"/>
  <c r="BB17" i="3"/>
  <c r="BB25" s="1"/>
  <c r="BN61" i="20"/>
  <c r="BN17" i="3"/>
  <c r="BN25" s="1"/>
  <c r="BN28" s="1"/>
  <c r="Y35" i="20"/>
  <c r="B36"/>
  <c r="AA36"/>
  <c r="B35"/>
  <c r="AA35"/>
  <c r="AY61"/>
  <c r="AY17" i="3"/>
  <c r="BW61" i="20"/>
  <c r="BW17" i="3"/>
  <c r="CI61" i="20"/>
  <c r="CI17" i="3"/>
  <c r="CI25" s="1"/>
  <c r="Y36" i="20"/>
  <c r="AA31"/>
  <c r="AG61"/>
  <c r="AG17" i="3"/>
  <c r="AG25" s="1"/>
  <c r="AG28" s="1"/>
  <c r="Y31" i="20"/>
  <c r="AC26" i="21"/>
  <c r="AC18" i="3"/>
  <c r="AB26" i="21"/>
  <c r="AB18" i="3"/>
  <c r="Y11" i="21"/>
  <c r="BH26"/>
  <c r="BH18" i="3"/>
  <c r="CG26" i="21"/>
  <c r="CG18" i="3"/>
  <c r="BZ26" i="21"/>
  <c r="BZ18" i="3"/>
  <c r="AA14" i="21"/>
  <c r="CJ26"/>
  <c r="CJ18" i="3"/>
  <c r="CI26" i="21"/>
  <c r="CI18" i="3"/>
  <c r="C26" i="21"/>
  <c r="C18" i="3"/>
  <c r="C25" s="1"/>
  <c r="AD16" i="21"/>
  <c r="Y22" i="20"/>
  <c r="Z10"/>
  <c r="BH61"/>
  <c r="BH17" i="3"/>
  <c r="AD61" i="20"/>
  <c r="AD17" i="3"/>
  <c r="Y28" i="20"/>
  <c r="BZ29"/>
  <c r="AA29"/>
  <c r="AA30"/>
  <c r="Y30"/>
  <c r="AD26" i="21"/>
  <c r="AD18" i="3"/>
  <c r="AA16" i="21"/>
  <c r="AA26"/>
  <c r="AA18" i="3"/>
  <c r="AA25" s="1"/>
  <c r="AA61" i="20"/>
  <c r="AA17" i="3"/>
  <c r="BZ61" i="20"/>
  <c r="BZ17" i="3"/>
  <c r="R26" i="21"/>
  <c r="R18" i="3"/>
  <c r="AD15" i="22"/>
  <c r="AA15"/>
  <c r="Y14"/>
  <c r="AA20"/>
  <c r="B16"/>
  <c r="AA16"/>
  <c r="B13"/>
  <c r="Y22"/>
  <c r="Y23"/>
  <c r="Y19" i="3"/>
  <c r="B17" i="22"/>
  <c r="AA17"/>
  <c r="B21"/>
  <c r="Z11"/>
  <c r="Y12"/>
  <c r="BY23"/>
  <c r="BY19" i="3"/>
  <c r="Z13" i="22"/>
  <c r="Y21"/>
  <c r="B14"/>
  <c r="AA14"/>
  <c r="Y17"/>
  <c r="B18"/>
  <c r="AA18"/>
  <c r="AY23"/>
  <c r="AY19" i="3"/>
  <c r="BK23" i="22"/>
  <c r="BK19" i="3"/>
  <c r="BH23" i="22"/>
  <c r="BH19" i="3"/>
  <c r="B11" i="22"/>
  <c r="AV23"/>
  <c r="AV19" i="3"/>
  <c r="AV25" s="1"/>
  <c r="BX23" i="22"/>
  <c r="BX19" i="3"/>
  <c r="Z12" i="22"/>
  <c r="CJ23"/>
  <c r="CJ19" i="3"/>
  <c r="BQ23" i="22"/>
  <c r="BQ19" i="3"/>
  <c r="AE23" i="22"/>
  <c r="AE19" i="3"/>
  <c r="AS23" i="22"/>
  <c r="AS19" i="3"/>
  <c r="AS25" s="1"/>
  <c r="BE23" i="22"/>
  <c r="BE19" i="3"/>
  <c r="AG13" i="22"/>
  <c r="Z20"/>
  <c r="AA22"/>
  <c r="BT23"/>
  <c r="BT19" i="3"/>
  <c r="BT25"/>
  <c r="AD23" i="22"/>
  <c r="AD19" i="3"/>
  <c r="AD25" s="1"/>
  <c r="AD28" s="1"/>
  <c r="AA11" i="22"/>
  <c r="AA21"/>
  <c r="AF23"/>
  <c r="AF19" i="3"/>
  <c r="C23" i="22"/>
  <c r="C19" i="3"/>
  <c r="AJ23" i="22"/>
  <c r="AJ19" i="3"/>
  <c r="AP23" i="22"/>
  <c r="AP19" i="3"/>
  <c r="BB23" i="22"/>
  <c r="BB19" i="3"/>
  <c r="BN23" i="22"/>
  <c r="BN19" i="3"/>
  <c r="AM23" i="22"/>
  <c r="AM19" i="3"/>
  <c r="BW23" i="22"/>
  <c r="BW19" i="3"/>
  <c r="BW25" s="1"/>
  <c r="AG23" i="22"/>
  <c r="AG19" i="3"/>
  <c r="AG11" i="23"/>
  <c r="AG30"/>
  <c r="AG20" i="3"/>
  <c r="BZ23" i="22"/>
  <c r="BZ19" i="3"/>
  <c r="AA19" i="22"/>
  <c r="AA23"/>
  <c r="AA19" i="3"/>
  <c r="CG23" i="22"/>
  <c r="CG19" i="3"/>
  <c r="Z18" i="22"/>
  <c r="Y18"/>
  <c r="R23"/>
  <c r="R19" i="3"/>
  <c r="BX26" i="21"/>
  <c r="BX18" i="3"/>
  <c r="BY26" i="21"/>
  <c r="BY18" i="3"/>
  <c r="BY25" s="1"/>
  <c r="BY28" s="1"/>
  <c r="Y25"/>
  <c r="T25"/>
  <c r="S25"/>
  <c r="S28" s="1"/>
  <c r="BX61" i="20"/>
  <c r="BX17" i="3"/>
  <c r="BX25" s="1"/>
  <c r="Z60" i="20"/>
  <c r="Z61"/>
  <c r="Z17" i="3"/>
  <c r="R61" i="20"/>
  <c r="R17" i="3"/>
  <c r="R25"/>
  <c r="AA20" i="24"/>
  <c r="AB26"/>
  <c r="AB21" i="3"/>
  <c r="AA19" i="24"/>
  <c r="AD20" i="23"/>
  <c r="AG26" i="24"/>
  <c r="AG21" i="3"/>
  <c r="AA20" i="23"/>
  <c r="AD21" i="24"/>
  <c r="AD26"/>
  <c r="AD21" i="3"/>
  <c r="AA21" i="24"/>
  <c r="AA24" i="23"/>
  <c r="B24"/>
  <c r="B14" i="24"/>
  <c r="CI26"/>
  <c r="CI21" i="3"/>
  <c r="CG26" i="24"/>
  <c r="CG21" i="3"/>
  <c r="Z10" i="24"/>
  <c r="BZ10"/>
  <c r="Y10"/>
  <c r="Z13" i="23"/>
  <c r="BZ30"/>
  <c r="BZ20" i="3"/>
  <c r="AA13" i="23"/>
  <c r="B15"/>
  <c r="AB30"/>
  <c r="AB20" i="3"/>
  <c r="AC30" i="23"/>
  <c r="AC20" i="3"/>
  <c r="BH30" i="23"/>
  <c r="BH20" i="3"/>
  <c r="Z10" i="23"/>
  <c r="AD10"/>
  <c r="AA10" i="24"/>
  <c r="AA26"/>
  <c r="AA21" i="3"/>
  <c r="BZ26" i="24"/>
  <c r="BZ21" i="3"/>
  <c r="AD30" i="23"/>
  <c r="AD20" i="3"/>
  <c r="AA10" i="23"/>
  <c r="AA30"/>
  <c r="AA20" i="3"/>
  <c r="B18" i="25"/>
  <c r="Z13"/>
  <c r="Z41"/>
  <c r="B13"/>
  <c r="B14"/>
  <c r="Z26"/>
  <c r="Z30"/>
  <c r="AG33"/>
  <c r="BE48"/>
  <c r="BE22" i="3"/>
  <c r="BB48" i="25"/>
  <c r="BB22" i="3" s="1"/>
  <c r="BB26" s="1"/>
  <c r="AG22" i="25"/>
  <c r="AG38"/>
  <c r="Z25"/>
  <c r="Z22"/>
  <c r="Z21"/>
  <c r="Z18"/>
  <c r="Z17"/>
  <c r="AG35"/>
  <c r="AS48"/>
  <c r="AS22" i="3" s="1"/>
  <c r="AS26" s="1"/>
  <c r="AM48" i="25"/>
  <c r="AM22" i="3"/>
  <c r="AA10" i="25"/>
  <c r="CG48"/>
  <c r="CG22" i="3" s="1"/>
  <c r="AJ48" i="25"/>
  <c r="AJ22" i="3" s="1"/>
  <c r="B26" i="25"/>
  <c r="B22"/>
  <c r="B43"/>
  <c r="B19"/>
  <c r="C26" i="24"/>
  <c r="C21" i="3"/>
  <c r="C30" i="23"/>
  <c r="C20" i="3"/>
  <c r="CA26"/>
  <c r="B25" i="24"/>
  <c r="BX26"/>
  <c r="BX21" i="3"/>
  <c r="Z26" i="24"/>
  <c r="Z21" i="3"/>
  <c r="Y26" i="24"/>
  <c r="Y21" i="3"/>
  <c r="B26" i="24"/>
  <c r="B21" i="3"/>
  <c r="BY26" i="24"/>
  <c r="BY21" i="3"/>
  <c r="BX30" i="23"/>
  <c r="BX20" i="3"/>
  <c r="BY30" i="23"/>
  <c r="BY20" i="3"/>
  <c r="B30" i="23"/>
  <c r="B20" i="3"/>
  <c r="Z29" i="23"/>
  <c r="Z30"/>
  <c r="Z20" i="3"/>
  <c r="Y29" i="23"/>
  <c r="Y30"/>
  <c r="Y20" i="3"/>
  <c r="R30" i="23"/>
  <c r="R20" i="3"/>
  <c r="R48" i="25"/>
  <c r="R22" i="3" s="1"/>
  <c r="R26" s="1"/>
  <c r="BY48" i="25" l="1"/>
  <c r="BY22" i="3" s="1"/>
  <c r="BY26" s="1"/>
  <c r="BY29" s="1"/>
  <c r="CF26"/>
  <c r="BX48" i="25"/>
  <c r="BX22" i="3" s="1"/>
  <c r="BX26" s="1"/>
  <c r="BZ48" i="25"/>
  <c r="BZ22" i="3" s="1"/>
  <c r="BZ26" s="1"/>
  <c r="BZ29" s="1"/>
  <c r="Y45" i="25"/>
  <c r="B48"/>
  <c r="B22" i="3" s="1"/>
  <c r="CJ26"/>
  <c r="BF26"/>
  <c r="C26"/>
  <c r="L26"/>
  <c r="AO27"/>
  <c r="G29"/>
  <c r="DB29"/>
  <c r="AA27"/>
  <c r="AA28" s="1"/>
  <c r="V28"/>
  <c r="CH28"/>
  <c r="F29"/>
  <c r="BU29"/>
  <c r="CE29"/>
  <c r="CW29"/>
  <c r="CY29"/>
  <c r="BO29"/>
  <c r="BV29"/>
  <c r="CB29"/>
  <c r="B28"/>
  <c r="AY25"/>
  <c r="AY28" s="1"/>
  <c r="CJ28"/>
  <c r="AE28"/>
  <c r="B27"/>
  <c r="AP27"/>
  <c r="AP28" s="1"/>
  <c r="AZ27"/>
  <c r="CF27"/>
  <c r="CF28" s="1"/>
  <c r="CF29" s="1"/>
  <c r="AS27"/>
  <c r="CC27"/>
  <c r="CC28" s="1"/>
  <c r="CC29" s="1"/>
  <c r="F28"/>
  <c r="J28"/>
  <c r="J29" s="1"/>
  <c r="P28"/>
  <c r="N29"/>
  <c r="S29"/>
  <c r="AW29"/>
  <c r="CQ29"/>
  <c r="CL29"/>
  <c r="BE27"/>
  <c r="AB28"/>
  <c r="AS29"/>
  <c r="Y24"/>
  <c r="W27"/>
  <c r="W28" s="1"/>
  <c r="W29" s="1"/>
  <c r="BD27"/>
  <c r="BM27"/>
  <c r="CN27"/>
  <c r="AI28"/>
  <c r="AO28"/>
  <c r="AU28"/>
  <c r="BM28"/>
  <c r="AC26"/>
  <c r="AA24"/>
  <c r="BB24"/>
  <c r="Z24"/>
  <c r="Z27" s="1"/>
  <c r="Z28" s="1"/>
  <c r="BX24"/>
  <c r="CJ27"/>
  <c r="BT24"/>
  <c r="BJ27"/>
  <c r="BJ28" s="1"/>
  <c r="BJ29" s="1"/>
  <c r="BR27"/>
  <c r="BR28" s="1"/>
  <c r="BR29" s="1"/>
  <c r="N27"/>
  <c r="Q23"/>
  <c r="Q27" s="1"/>
  <c r="AK27"/>
  <c r="AR27"/>
  <c r="AR28" s="1"/>
  <c r="AR29" s="1"/>
  <c r="BA27"/>
  <c r="BA28" s="1"/>
  <c r="BA29" s="1"/>
  <c r="CR27"/>
  <c r="CP27"/>
  <c r="CM23"/>
  <c r="CM27" s="1"/>
  <c r="CK23"/>
  <c r="CK27" s="1"/>
  <c r="CA27"/>
  <c r="T24"/>
  <c r="T27" s="1"/>
  <c r="T28" s="1"/>
  <c r="T29" s="1"/>
  <c r="X24"/>
  <c r="X27" s="1"/>
  <c r="X28" s="1"/>
  <c r="X29" s="1"/>
  <c r="AO24"/>
  <c r="CK28"/>
  <c r="CM28"/>
  <c r="CM29" s="1"/>
  <c r="CO28"/>
  <c r="CO29" s="1"/>
  <c r="CQ28"/>
  <c r="CS28"/>
  <c r="CU28"/>
  <c r="CU29" s="1"/>
  <c r="CW28"/>
  <c r="CY28"/>
  <c r="AE29"/>
  <c r="AI29"/>
  <c r="AL29"/>
  <c r="AO26"/>
  <c r="AO29" s="1"/>
  <c r="AU26"/>
  <c r="AZ26"/>
  <c r="AZ29" s="1"/>
  <c r="BC26"/>
  <c r="BC29" s="1"/>
  <c r="BG26"/>
  <c r="CD26"/>
  <c r="CD29" s="1"/>
  <c r="CT29"/>
  <c r="V29"/>
  <c r="CI26"/>
  <c r="BW27"/>
  <c r="BW28" s="1"/>
  <c r="AF27"/>
  <c r="AF28" s="1"/>
  <c r="Y28"/>
  <c r="BZ25"/>
  <c r="BZ28" s="1"/>
  <c r="BH25"/>
  <c r="BH28" s="1"/>
  <c r="BQ28"/>
  <c r="CI27"/>
  <c r="CI28" s="1"/>
  <c r="BQ27"/>
  <c r="BC27"/>
  <c r="H28"/>
  <c r="H29" s="1"/>
  <c r="L28"/>
  <c r="N28"/>
  <c r="P29"/>
  <c r="U29"/>
  <c r="AH29"/>
  <c r="BF29"/>
  <c r="CK29"/>
  <c r="CS29"/>
  <c r="CH29"/>
  <c r="BT27"/>
  <c r="BT28" s="1"/>
  <c r="R27"/>
  <c r="R28" s="1"/>
  <c r="BB27"/>
  <c r="BB28" s="1"/>
  <c r="BB29" s="1"/>
  <c r="AM24"/>
  <c r="AM27" s="1"/>
  <c r="AM28" s="1"/>
  <c r="AN27"/>
  <c r="BG27"/>
  <c r="BG28" s="1"/>
  <c r="AX28"/>
  <c r="AX29" s="1"/>
  <c r="BD28"/>
  <c r="BD29" s="1"/>
  <c r="BP28"/>
  <c r="BP29" s="1"/>
  <c r="BV28"/>
  <c r="BM29"/>
  <c r="R29"/>
  <c r="AS28"/>
  <c r="AC25"/>
  <c r="AC28" s="1"/>
  <c r="BE25"/>
  <c r="BE28" s="1"/>
  <c r="Y27"/>
  <c r="BX23"/>
  <c r="C27"/>
  <c r="C28" s="1"/>
  <c r="C29" s="1"/>
  <c r="O23"/>
  <c r="O27" s="1"/>
  <c r="O28" s="1"/>
  <c r="O29" s="1"/>
  <c r="DA27"/>
  <c r="DA28" s="1"/>
  <c r="DA29" s="1"/>
  <c r="AE24"/>
  <c r="AE27" s="1"/>
  <c r="BS24"/>
  <c r="BS27" s="1"/>
  <c r="BS28" s="1"/>
  <c r="BS29" s="1"/>
  <c r="CA28"/>
  <c r="CA29" s="1"/>
  <c r="CL25"/>
  <c r="CL28" s="1"/>
  <c r="CN25"/>
  <c r="CN28" s="1"/>
  <c r="CN29" s="1"/>
  <c r="CP25"/>
  <c r="CP28" s="1"/>
  <c r="CP29" s="1"/>
  <c r="CR25"/>
  <c r="CR28" s="1"/>
  <c r="CR29" s="1"/>
  <c r="CT25"/>
  <c r="CT28" s="1"/>
  <c r="CV25"/>
  <c r="CV28" s="1"/>
  <c r="CV29" s="1"/>
  <c r="CX25"/>
  <c r="CX28" s="1"/>
  <c r="CX29" s="1"/>
  <c r="CZ25"/>
  <c r="CZ28" s="1"/>
  <c r="CZ29" s="1"/>
  <c r="DB25"/>
  <c r="DB28" s="1"/>
  <c r="AH28"/>
  <c r="AK28"/>
  <c r="AK29" s="1"/>
  <c r="AZ28"/>
  <c r="BC28"/>
  <c r="BF28"/>
  <c r="BI28"/>
  <c r="BI29" s="1"/>
  <c r="E28"/>
  <c r="E29" s="1"/>
  <c r="G28"/>
  <c r="I28"/>
  <c r="I29" s="1"/>
  <c r="K28"/>
  <c r="K29" s="1"/>
  <c r="M28"/>
  <c r="M29" s="1"/>
  <c r="Q28"/>
  <c r="Q29" s="1"/>
  <c r="AN28"/>
  <c r="AN29" s="1"/>
  <c r="AQ28"/>
  <c r="AQ29" s="1"/>
  <c r="AT28"/>
  <c r="AT29" s="1"/>
  <c r="AW28"/>
  <c r="BL28"/>
  <c r="BL29" s="1"/>
  <c r="BO28"/>
  <c r="BU28"/>
  <c r="CJ29"/>
  <c r="BH26"/>
  <c r="BH29" s="1"/>
  <c r="AV29"/>
  <c r="BN26"/>
  <c r="BN29" s="1"/>
  <c r="AY26"/>
  <c r="AY29" s="1"/>
  <c r="CG26"/>
  <c r="CG29" s="1"/>
  <c r="AP26"/>
  <c r="BT26"/>
  <c r="B26"/>
  <c r="AG26"/>
  <c r="AG29" s="1"/>
  <c r="AB26"/>
  <c r="BW29"/>
  <c r="AJ26"/>
  <c r="AJ29" s="1"/>
  <c r="AM26"/>
  <c r="BE26"/>
  <c r="BE29" s="1"/>
  <c r="BQ26"/>
  <c r="AF26"/>
  <c r="Y12" i="25"/>
  <c r="AA44"/>
  <c r="AA40"/>
  <c r="AA36"/>
  <c r="AA32"/>
  <c r="AA28"/>
  <c r="AA24"/>
  <c r="AA20"/>
  <c r="AA16"/>
  <c r="AA12"/>
  <c r="AA46"/>
  <c r="AA42"/>
  <c r="AA38"/>
  <c r="AA34"/>
  <c r="AA30"/>
  <c r="AA26"/>
  <c r="AA22"/>
  <c r="AA18"/>
  <c r="AA14"/>
  <c r="AA45"/>
  <c r="AA41"/>
  <c r="AA37"/>
  <c r="AA33"/>
  <c r="AA29"/>
  <c r="AA25"/>
  <c r="AA21"/>
  <c r="AA17"/>
  <c r="AA13"/>
  <c r="Z44"/>
  <c r="Z48" s="1"/>
  <c r="Z22" i="3" s="1"/>
  <c r="Z26" s="1"/>
  <c r="Y48" i="25"/>
  <c r="Y22" i="3" s="1"/>
  <c r="Y26" s="1"/>
  <c r="Y29" s="1"/>
  <c r="BK48" i="25"/>
  <c r="BK22" i="3" s="1"/>
  <c r="BK26" s="1"/>
  <c r="BK29" s="1"/>
  <c r="AD48" i="25"/>
  <c r="AD22" i="3" s="1"/>
  <c r="AD26" s="1"/>
  <c r="AD29" s="1"/>
  <c r="AA48" i="25" l="1"/>
  <c r="AA22" i="3" s="1"/>
  <c r="AA26" s="1"/>
  <c r="AA29" s="1"/>
  <c r="L29"/>
  <c r="AF29"/>
  <c r="CI29"/>
  <c r="BG29"/>
  <c r="AU29"/>
  <c r="Z29"/>
  <c r="BT29"/>
  <c r="BQ29"/>
  <c r="B29"/>
  <c r="AM29"/>
  <c r="AB29"/>
  <c r="AP29"/>
  <c r="BX27"/>
  <c r="BX28" s="1"/>
  <c r="BX29" s="1"/>
  <c r="AC29"/>
</calcChain>
</file>

<file path=xl/sharedStrings.xml><?xml version="1.0" encoding="utf-8"?>
<sst xmlns="http://schemas.openxmlformats.org/spreadsheetml/2006/main" count="2360" uniqueCount="329">
  <si>
    <t>подавших заявки</t>
  </si>
  <si>
    <t>Итого: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</si>
  <si>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</si>
  <si>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</si>
  <si>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</si>
  <si>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</si>
  <si>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</si>
  <si>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</si>
  <si>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</si>
  <si>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</si>
  <si>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</si>
  <si>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</si>
  <si>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</si>
  <si>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</si>
  <si>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</si>
  <si>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квартал 1</t>
  </si>
  <si>
    <t>Итого квартал 2</t>
  </si>
  <si>
    <t>Итого квартал 3</t>
  </si>
  <si>
    <t>Итого квартал 4</t>
  </si>
  <si>
    <t>Итого полгода</t>
  </si>
  <si>
    <t>Итого девять месяцев</t>
  </si>
  <si>
    <t xml:space="preserve">допущенных </t>
  </si>
  <si>
    <t>всего</t>
  </si>
  <si>
    <t>в т.ч.самостоятельно</t>
  </si>
  <si>
    <t>запроса котировок</t>
  </si>
  <si>
    <t>по другим пунктам</t>
  </si>
  <si>
    <t>всего:</t>
  </si>
  <si>
    <t>запроса предложений</t>
  </si>
  <si>
    <t>в т.ч.</t>
  </si>
  <si>
    <t xml:space="preserve">в т.ч. самостоятельно </t>
  </si>
  <si>
    <t xml:space="preserve">в т.ч.  самостоятельно 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</si>
  <si>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ЯНВАРЬ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</si>
  <si>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ФЕВРАЛЬ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</si>
  <si>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МАРТ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</si>
  <si>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АПРЕЛЬ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</si>
  <si>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ИЮНЬ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</si>
  <si>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ИЮЛЬ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</si>
  <si>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СЕНТЯБРЬ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</si>
  <si>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ОКТЯБРЬ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</si>
  <si>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НОЯБРЬ 20__ года</t>
  </si>
  <si>
    <t>Наименование отчетного периода</t>
  </si>
  <si>
    <r>
      <t xml:space="preserve">Общее количество </t>
    </r>
    <r>
      <rPr>
        <b/>
        <sz val="11"/>
        <rFont val="Times New Roman"/>
        <family val="1"/>
        <charset val="204"/>
      </rPr>
      <t>заключенных контрактов (сумма граф 3 и 18)</t>
    </r>
  </si>
  <si>
    <t>в т.ч. количество, заключенных контрактов в разрезе способов определения поставщика (подрядчика, исполнителя)</t>
  </si>
  <si>
    <t>Общая стоимость заключенных контрактов  (в тыс. рублей)</t>
  </si>
  <si>
    <t>в том числе стоимостные показатели контрактов, заключенных по результатам конкурентных процедур в разрезе способов определения поставщика (подрядчика, исполнителя)</t>
  </si>
  <si>
    <t>Количество заявок, поступивших от хозяйствующих субъектов, и заявок, допущенных к участию в процедурах, в разрезе способов закупок (в едн.)</t>
  </si>
  <si>
    <r>
      <t xml:space="preserve">ВСЕГО </t>
    </r>
    <r>
      <rPr>
        <b/>
        <sz val="10"/>
        <rFont val="Times New Roman"/>
        <family val="1"/>
        <charset val="204"/>
      </rPr>
      <t xml:space="preserve">по конкурентным процедурам  </t>
    </r>
    <r>
      <rPr>
        <b/>
        <sz val="11"/>
        <rFont val="Times New Roman"/>
        <family val="1"/>
        <charset val="204"/>
      </rPr>
      <t xml:space="preserve">       (сумма граф 4, 8, 12, 14 и 16)</t>
    </r>
  </si>
  <si>
    <t>в том числе конкурентные процедуры</t>
  </si>
  <si>
    <t>ВСЕГО с единственным источником (сумма граф 19, 20, 21, 22, 23 и 24)</t>
  </si>
  <si>
    <t>в т.ч. с единственным источником (часть 1 статьи 93 Закона 44-ФЗ)</t>
  </si>
  <si>
    <t>Начальная (максимальная) цена контракта (сумма граф 28 и 76)</t>
  </si>
  <si>
    <t>Цена контракта (сумма граф 29 и 77)</t>
  </si>
  <si>
    <t>Экономия (сумма граф 30 и 78)</t>
  </si>
  <si>
    <t>Конкурентные процедуры</t>
  </si>
  <si>
    <t>с единственным источником в соответствии с частью 1 статьи 93 Закона № 44-ФЗ</t>
  </si>
  <si>
    <t>в том числе</t>
  </si>
  <si>
    <t>открытый конкурс</t>
  </si>
  <si>
    <t>в т.ч. в электронной форме</t>
  </si>
  <si>
    <t>конкурс с ограниченным участием</t>
  </si>
  <si>
    <t>электронный аукцион</t>
  </si>
  <si>
    <t xml:space="preserve">в т.ч. </t>
  </si>
  <si>
    <t>пункты 1, 8,23, 29 (услуги ЖКХ)</t>
  </si>
  <si>
    <t>пункт 4 (до 100т.р.)</t>
  </si>
  <si>
    <t>пункт 5 (до 400 т.р.)</t>
  </si>
  <si>
    <t>пункт 9 (ликвидация ЧС)</t>
  </si>
  <si>
    <t>пункт 25 -25.3</t>
  </si>
  <si>
    <t>в т.ч. самостоятельно</t>
  </si>
  <si>
    <t>в электронной форме</t>
  </si>
  <si>
    <t xml:space="preserve">в том числе </t>
  </si>
  <si>
    <t>в т.ч. всего самостоятельно</t>
  </si>
  <si>
    <t>Открытый конкурс</t>
  </si>
  <si>
    <r>
      <t xml:space="preserve">в т.ч. открытый конкурс </t>
    </r>
    <r>
      <rPr>
        <b/>
        <i/>
        <sz val="10"/>
        <color indexed="10"/>
        <rFont val="Times New Roman Cyr"/>
        <charset val="204"/>
      </rPr>
      <t>в электронной форме</t>
    </r>
  </si>
  <si>
    <t>Открытый конкурс с ограниченным участием</t>
  </si>
  <si>
    <r>
      <t xml:space="preserve">в т.ч. открытый конкурс с ограниченным участием </t>
    </r>
    <r>
      <rPr>
        <b/>
        <i/>
        <sz val="10"/>
        <color indexed="10"/>
        <rFont val="Times New Roman Cyr"/>
        <charset val="204"/>
      </rPr>
      <t>в электронной форме</t>
    </r>
  </si>
  <si>
    <t>Электронный аукцион</t>
  </si>
  <si>
    <t>Запрос котировок</t>
  </si>
  <si>
    <r>
      <t xml:space="preserve">в т.ч. запрос котировок </t>
    </r>
    <r>
      <rPr>
        <b/>
        <i/>
        <sz val="10"/>
        <color indexed="10"/>
        <rFont val="Times New Roman Cyr"/>
        <charset val="204"/>
      </rPr>
      <t>в электронной форме</t>
    </r>
  </si>
  <si>
    <t>Запрос предложений</t>
  </si>
  <si>
    <r>
      <t xml:space="preserve">в т.ч. запрос предложений </t>
    </r>
    <r>
      <rPr>
        <i/>
        <sz val="10"/>
        <color indexed="10"/>
        <rFont val="Times New Roman Cyr"/>
        <charset val="204"/>
      </rPr>
      <t>в электронной форме</t>
    </r>
  </si>
  <si>
    <t>Начальная (максим.) цена контракта (сумма граф 34, 46, 58, 64 и 70)</t>
  </si>
  <si>
    <t>Цена контракта (сумма граф 35, 47, 59, 65 и 71)</t>
  </si>
  <si>
    <t>Экономия (сумма граф 36, 48, 60, 66 и 72)</t>
  </si>
  <si>
    <t>начальная (максим.) цена контракта (сумма граф 37, 49 и 61)</t>
  </si>
  <si>
    <t>цена контракта  (сумма граф 38, 50 и 62)</t>
  </si>
  <si>
    <t>экономия (сумма граф 39, 51 и 63)</t>
  </si>
  <si>
    <t xml:space="preserve">Максимальная цена контракта </t>
  </si>
  <si>
    <t xml:space="preserve">Цена контракта </t>
  </si>
  <si>
    <t>Экономия</t>
  </si>
  <si>
    <t>Максимальная цена контракта  (сумма граф 79, 80, 81, 82, 83 и 86)</t>
  </si>
  <si>
    <t>Цена контракта (сумма граф 79, 80, 81, 82, 84 и 86)</t>
  </si>
  <si>
    <t>Экономия (равна граф 85)</t>
  </si>
  <si>
    <t>пунктов 1, 8, 23,29             (услуги ЖКХ)</t>
  </si>
  <si>
    <t>пункту 4               (до 100т.р.)</t>
  </si>
  <si>
    <t>пункт 5                         (до 400 т.р.)</t>
  </si>
  <si>
    <t xml:space="preserve">пункт 25 -25.3 </t>
  </si>
  <si>
    <t>подавших заявки                       (сумма граф 89, 93, 97, 99 и 103)</t>
  </si>
  <si>
    <t>допущенных  заявок (сумма граф 90, 94, 98, 100 и 104)</t>
  </si>
  <si>
    <t xml:space="preserve">начальная (максим.) цена контракта </t>
  </si>
  <si>
    <t xml:space="preserve">цена контракта </t>
  </si>
  <si>
    <t xml:space="preserve">экономия </t>
  </si>
  <si>
    <t>начальная (максим.) цена контракта</t>
  </si>
  <si>
    <t xml:space="preserve">максимальная цена контракта 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</si>
  <si>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МАЙ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</si>
  <si>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АВГУСТ 20__ года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</si>
  <si>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Калужской области за ДЕКАБРЬ 20__ года</t>
  </si>
  <si>
    <t>Наименование предмета контракта</t>
  </si>
  <si>
    <t xml:space="preserve">Приложение № 2
</t>
  </si>
  <si>
    <t>Сельские поселения МР "Город Киров и Кировский район"</t>
  </si>
  <si>
    <t>Район</t>
  </si>
  <si>
    <t>Поставка индустриальных, моторных, трансмиссионных  масел (Благ)</t>
  </si>
  <si>
    <t>Поставка канцелярских товаров</t>
  </si>
  <si>
    <t>оказание услуг по оценке рыночной стоимости арендной платы в день нежилого помещения на 2020 г. с перспективой на 2021-2024 г.</t>
  </si>
  <si>
    <t>оказание услуг по изготовлению технического плана объекта недвижимого имущества</t>
  </si>
  <si>
    <t xml:space="preserve"> выполнение работ по техническому обслуживанию газопроводов и технических устройств</t>
  </si>
  <si>
    <t xml:space="preserve">Оказание услуг по изготовлению ритуальных венков и корзин из искусственных цветов с лентами </t>
  </si>
  <si>
    <t xml:space="preserve">Автомобиль легковой </t>
  </si>
  <si>
    <t>Осуществление деятельности по обращению с животными без владельцев</t>
  </si>
  <si>
    <t>Подключение к сетям инженерно-технического обеспечения</t>
  </si>
  <si>
    <t>оказание услуг на выполнение работ по описанию местоположения границ охранных зон газопроводов, ГРПШ</t>
  </si>
  <si>
    <t>оказание услуг по откачке и транспортировке сточных вод в д. Якимово и д. Бережки Кировского района Калужской области</t>
  </si>
  <si>
    <t>Оказание услуг по проведению кадастровых работ земельных участков</t>
  </si>
  <si>
    <t>Выполнение работ по описанию границ территориальных зон муниципального района "Город Киров и Кировский район"</t>
  </si>
  <si>
    <t>Выполнение работ по описанию местоположения гра-ниц населенных пунктов муниципального района "Город Киров и Кировский район"</t>
  </si>
  <si>
    <t>Выполнение работ по описанию местоположения границ населенных пунктов муниципального района "Город Киров и Кировский район"</t>
  </si>
  <si>
    <t>Благоустройство пешеходной зоны на ул. Чурилина в г. Кирове Калужской обл.</t>
  </si>
  <si>
    <t>Благоустройство пешеходной зоны на ул. Болдина в г. Кирове Калужской обл.</t>
  </si>
  <si>
    <t>Благоустройство пешеходной зоны на ул. Карла Маркса в г. Кирове Калужской обл., тротуар</t>
  </si>
  <si>
    <t>Ремонт одиночной могилы Н.А. Пиликуева в д. Покров СП М.Песочня</t>
  </si>
  <si>
    <t>Выполнение работ по техническому обслуживанию газопроводов и технических устройств</t>
  </si>
  <si>
    <t>Ремонт ограждения кладбища в д. Покров</t>
  </si>
  <si>
    <t>Капитальный ремонт тепловых сетей от котельной №6 в г. Кирове Калужская область</t>
  </si>
  <si>
    <t>Ремонт автодороги по ул. Карла Маркса в г. Кирове Калужской области</t>
  </si>
  <si>
    <t>Ремонт участка автодороги по ул. Строительная в г. Кирове Калужской области</t>
  </si>
  <si>
    <t>Ремонт автодороги по ул. Свердлова в г. Кирове Калужской области (автобусный маршрут)</t>
  </si>
  <si>
    <t>Капитальный ремонт тепловых сетей котельной №1 (г. Киров, ул. Гагарина, 29а)</t>
  </si>
  <si>
    <t>Капитальный ремонт магистральных тепловых сетей от котельной №3 в г. Кирове Калужской области</t>
  </si>
  <si>
    <t>Капитальный ремонт тепловых сетей от котельной №2 в г. Кирове Калужской области</t>
  </si>
  <si>
    <t>Поставка природного газа для обеспечения коммунально-бытовых нужд муниципальной квартиры расположенной по адресу: Калужская область, г. Киров, ул. Пролетарская, д.60, кв.78</t>
  </si>
  <si>
    <t>Оказание услуг по захоронению отходов 4 класса опасности (Благ)</t>
  </si>
  <si>
    <t>Оказание услуг по захоронению отходов 5 класса опасности (Благ)</t>
  </si>
  <si>
    <t>Благоустройство пешеходной зоны на ул. Шелаева в г. Кирове Калужской обл.</t>
  </si>
  <si>
    <t>Благоустройство пешеходной зоны на пер. Воровского в г. Кирове Калужской обл.</t>
  </si>
  <si>
    <t>Капитальный ремонт водопроводной сети по ул. Жмакина до д. 28 пер. Жмакина в г. Кирове Калужской области</t>
  </si>
  <si>
    <t>Оказание услуг по изготовлению технического плана</t>
  </si>
  <si>
    <t>Капитальный ремонт канализации по ул. Чкалова в г. Кирове Калужской области</t>
  </si>
  <si>
    <t>Ямочный ремонт автодороги городского поселения «Город Киров»</t>
  </si>
  <si>
    <t>Благоустройство пешеходной зоны на ул. Карла Маркса в г. Кирове Калужской обл., ограждение</t>
  </si>
  <si>
    <t>Поставка водопроводных труб</t>
  </si>
  <si>
    <t>Капитальный ремонт здания православной Воскрес-ной школы при храме святого благоверного князя Александра Невского и благоустройство прилегаю-щей территории</t>
  </si>
  <si>
    <t>Оказание услуг по заправке картриджей для принтеров и многофункциональных устройств</t>
  </si>
  <si>
    <t>Поставка защитных масок</t>
  </si>
  <si>
    <t>Благоустройство детского сквера на ул. Строительная в г. Кирове Калужской области (электроснабжение)</t>
  </si>
  <si>
    <t>Поставка медикментов (дезинфецирующих средств)</t>
  </si>
  <si>
    <t>Ремонт тротуара на ул. Урицкого в г. Кирове Калужской обл.</t>
  </si>
  <si>
    <t>Поставка ноутбуков</t>
  </si>
  <si>
    <t>Ремонт ограждения кладбища в д. Бережки</t>
  </si>
  <si>
    <t>Благоустройство автостоянки на ул. К.Маркса в г. Кирове Калужской области</t>
  </si>
  <si>
    <t>Определение размера первого арендного платежа зе-мельного участка</t>
  </si>
  <si>
    <t>Поставка МФУ</t>
  </si>
  <si>
    <t>Благоустройство детского сквера на ул. Строительная в г. Кирове Калужской области</t>
  </si>
  <si>
    <t>Выполнение работ по обкосу обочин дорог и прочих площадей в г. Кирове Калужской обл.</t>
  </si>
  <si>
    <t>выполнение работ по устройству искусственных неровностей в г. Кирове Калужской области</t>
  </si>
  <si>
    <t>Выполнение проектно-изыскательных работ по объекту: «Газоснабжение д. Покров Кировский район Калужской области»</t>
  </si>
  <si>
    <t>Благоустройство пешеходной зоны на ул. Заводская в г. Кирове Калужской обл.</t>
  </si>
  <si>
    <t>Ремонт и техническое обслуживание объектов уличного освещения на территории г.Кирова Калужской области</t>
  </si>
  <si>
    <t xml:space="preserve">Оказание услуг по обеспечению питанием медицинских работников ГБУЗ "ЦМБ №1", оказывающих медицинскую помощь больным коронавирусной инфекцией </t>
  </si>
  <si>
    <t>Выполнение подрядных работ по строительству объекта: "Газоснабжение ул. Котовского в г. Кирове Калужской области"</t>
  </si>
  <si>
    <t>Ремонт автомобильной дороги от ул. Островского до ж/д переезда ст.Подписная, протяженностью 1,179 км в г. Кирове Калужской области</t>
  </si>
  <si>
    <t>Поставка дорожныъх знаков</t>
  </si>
  <si>
    <t>Капитальный ремонт крыши (СДК)</t>
  </si>
  <si>
    <t>Электромонтажный работы (СДК)</t>
  </si>
  <si>
    <t xml:space="preserve">Поставка картриджей (Благ) </t>
  </si>
  <si>
    <t>Поставка аккумуляторов (Благ)</t>
  </si>
  <si>
    <t>Поставка шин (Благ)</t>
  </si>
  <si>
    <t>Поставка рассады (Благ)</t>
  </si>
  <si>
    <t>Кап.ремонт фасада (СОШ№2)</t>
  </si>
  <si>
    <t>Кап.ремонт электроосвещения (СОШ№2)</t>
  </si>
  <si>
    <t>Кап.ремонт здания (СОШ№2)</t>
  </si>
  <si>
    <t>Ремонт помещений (СОШ№2)</t>
  </si>
  <si>
    <t>Кап.ремонт системы отопления(СОШ№2)</t>
  </si>
  <si>
    <t>Текущий ремонт здания (СДК)</t>
  </si>
  <si>
    <t>Поставка автобуса (Лидер)</t>
  </si>
  <si>
    <t>Ремонт здания (сош6)</t>
  </si>
  <si>
    <t>Поставка лакокрасочных материалов (Благ)</t>
  </si>
  <si>
    <t>Устройство ограждения (Сош 5)</t>
  </si>
  <si>
    <t>Текущий ремонт помещения (Лицей)</t>
  </si>
  <si>
    <t>Текущий ремонт помещения (Сош 1)</t>
  </si>
  <si>
    <t>Поставка канцтоваров (обр)</t>
  </si>
  <si>
    <t>Поставка бензина (Благ)</t>
  </si>
  <si>
    <t>Поставка кистей (Благ)</t>
  </si>
  <si>
    <t>Кап.ремонт помещения (шайк.2)</t>
  </si>
  <si>
    <t>Текущий ремонт помещений(сош7)</t>
  </si>
  <si>
    <t>Поставка бензина(Обр)</t>
  </si>
  <si>
    <t>Приобретение каркасно-тентового укрытия (Лидер)</t>
  </si>
  <si>
    <t>Поставка продуктов (обр)</t>
  </si>
  <si>
    <t>Поставка продуктов (д/сад Ручеек)</t>
  </si>
  <si>
    <t>Поставка беговых дорожек (Лидер)</t>
  </si>
  <si>
    <t>Поставка экскаватора-погрузчика</t>
  </si>
  <si>
    <t>Поставка воды (котельная 14))</t>
  </si>
  <si>
    <t>Поставка воды (здание администрации)</t>
  </si>
  <si>
    <t>Текущий ремонт контейнерных площадок для сбора ТКО в Кировском районе</t>
  </si>
  <si>
    <t>Текущий ремонт тепловых сетей и устранение аварийных ситуаций в г. Кирове Калужской области</t>
  </si>
  <si>
    <t>Услуги по предоставлению кредита</t>
  </si>
  <si>
    <t>Разработка проекта оснащения контрольно-измерительной аппаратурой гидротехнических сооружений Кировского верхнего водохранилища</t>
  </si>
  <si>
    <t>Благоустройство пешеходной зоны на ул. Жмакина в г. Кирове Калужской обл</t>
  </si>
  <si>
    <t>Текущий ремонт канализационных сетей и устранение аварийных ситуаций в г. Кирове Калужской области</t>
  </si>
  <si>
    <t>Благоустройство пешеходной зоны на ул. Чурилина в г. Кирове Калужской обл</t>
  </si>
  <si>
    <t>Оказание услуг по изготовлению акта обследования объекта недвижимого имущества</t>
  </si>
  <si>
    <t>Выполнение работ по нанесению дорожной разметки на автодорогах в г. Кирове Калужской области</t>
  </si>
  <si>
    <t>Выполнение работ по установке ограждения в зоне пешеходного перехода на ул. Луначарского в г. Кирове Калужской области</t>
  </si>
  <si>
    <t>Проведение работ по актуализации схемы теплоснабжения городского поселения "Город Киров"</t>
  </si>
  <si>
    <t>Поставка бумаги для печати</t>
  </si>
  <si>
    <t>Поставка почтовых немаркированных конвертов</t>
  </si>
  <si>
    <t>Капитальный ремонт тепловых сетей котельной №3 (Калужская область, г. Киров, ул. Жмакина)</t>
  </si>
  <si>
    <t>Капитальный ремонт надземных тепловых сетей и сетей ГВС котельной №6 (Калужская область, г. Киров, ул. Строительная)</t>
  </si>
  <si>
    <t>Капитальный ремонт наружных сетей хозяйственно-бытовой канализации расположенной по адресу: Калужской обл., Кировский р-н, д. Санатория "Нагорное", ул. Школьная</t>
  </si>
  <si>
    <t>Благоустройство прилегающей территории</t>
  </si>
  <si>
    <t>Выполнение работ по сносу двух аварийных деревьев на кладбище в с.Воскресенск</t>
  </si>
  <si>
    <t>Оказание услуг по изготовлению технических планов объектов недвижимого имущества</t>
  </si>
  <si>
    <t>Оказание услуг по оценке рыночной стоимости некапитальных объектов</t>
  </si>
  <si>
    <t xml:space="preserve">Оказание услуг по оценке рыночной стоимости нежилого помещения </t>
  </si>
  <si>
    <t>Оказание услуг по оценке рыночной стоимости недвижимого имущества</t>
  </si>
  <si>
    <t>Благоустройство спортивно-игровой площадки на ул. Карла Маркса в г. Кирове Калужской области</t>
  </si>
  <si>
    <t>Оказание услуг по оценке рыночной стоимости арендной платы нежилого помещения в месяц на 2020 год с перспективой на 2021-2024 г. г.</t>
  </si>
  <si>
    <t xml:space="preserve">Услуги по отоплению </t>
  </si>
  <si>
    <t>Услуги по отоплению</t>
  </si>
  <si>
    <t>Оказание услуг по найму легкового автомобиля с водителем, в целях дополнительного оснащения транспортом для УИК №1207 при подготовке и проведении общероссийского голосования по вопросу одобрения изменений в Конституцию Российской Федерации</t>
  </si>
  <si>
    <t>Оказание возмездных услуг по содействию избирательным комиссиям посредством размещения и распространения печатных информационных материалов при подготовке и проведении общероссийского голосования по вопросу одобрения изменений в Конституцию Российской Федерации</t>
  </si>
  <si>
    <t>Текущий ремонт ворот и калитки на кладбище в Кировском районе Калужской области</t>
  </si>
  <si>
    <t>Выполнение работ по организации и предоставлению допуска к сети местной телефонной связи</t>
  </si>
  <si>
    <t>Оказание услуг по проведению кадастровых работ в целях устранения реестровых ошибок, выявленных при внесении в сведения Единого государственного реестра недвижимости описания границ населенных пунктов и территориальных зон</t>
  </si>
  <si>
    <t>Оказание услуг по изготовлению технического плана объекта недвижимого имущества</t>
  </si>
  <si>
    <t>Поставка поздравительных открыток</t>
  </si>
  <si>
    <t>Поставка картриджей</t>
  </si>
  <si>
    <t>Оказание услуг по оценке рыночной стоимости арендной платы нежилого помещения в месяц на 2020 г. с перспективой на 2021-2024 г. г.</t>
  </si>
  <si>
    <t>Осуществление технологического присоединения к электрическим сетям</t>
  </si>
  <si>
    <t>Текущий ремонт памятников, расположенных в Кировском районе Калужской области</t>
  </si>
  <si>
    <t>Ремонт парковки на ул.Чурилина д.3 в г.Кирове Калужской области</t>
  </si>
  <si>
    <t>Текущий ремонт, чистка и дезинфекция питьевых колодцев в г. Кирове Калужской области</t>
  </si>
  <si>
    <t>Благоустройство пешеходной зоны на ул. Строительная в г. Кирове Калужской обл.</t>
  </si>
  <si>
    <t>Оказание услуг по проведению оценки эффективности объекта информатизации "АРМ №1" администрации муниципального района "Город Киров и Кировский район"</t>
  </si>
  <si>
    <t>Выполнение работ по разработке проекта планировки и межевания территории по объекту: "Газоснабжение д. Покров Кировского района Калужской области"</t>
  </si>
  <si>
    <t>Ремонт участка автомобильной дороги по ул. Луначарского с км 0+000 по км 0+099 в г. Кирове Калужской области  </t>
  </si>
  <si>
    <t>Ремонт участка автомобильной дороги по ул. Пролетарская с км 0+948 по км 0+972 в г. Кирове Калужской области</t>
  </si>
  <si>
    <t>Поставка мониторов</t>
  </si>
  <si>
    <t>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ул. Плеханова Калужской области</t>
  </si>
  <si>
    <t>Кап.ремонт кабинетов (СОШ 2)</t>
  </si>
  <si>
    <t>Поставка пакетов (Благ)</t>
  </si>
  <si>
    <t>Поставка хоз. товаров (Благ)</t>
  </si>
  <si>
    <t>Кап.ремонт подвала (СОШ 2)</t>
  </si>
  <si>
    <t>Текущий ремонт кабинета(СОШ 2)</t>
  </si>
  <si>
    <t>Кап.ремонт полов (СОШ 2)</t>
  </si>
  <si>
    <t>Снос деревьев (Благ)</t>
  </si>
  <si>
    <t>Поставка труб (Благ)</t>
  </si>
  <si>
    <t>Поставка риса (Обр)</t>
  </si>
  <si>
    <t>Поставка продуктов (Обр)</t>
  </si>
  <si>
    <t>Поставка бензина (благ)</t>
  </si>
  <si>
    <t>Благоустройство сквера (М.Песоня)</t>
  </si>
  <si>
    <t>Благоустройство кладбища (Б.Савки)</t>
  </si>
  <si>
    <t>Благоустройство спортивной площадки (Волое)</t>
  </si>
  <si>
    <t>Благоустройство сквера (Буда)</t>
  </si>
  <si>
    <t>Благоустройство оздоровительного центра (Бережки)</t>
  </si>
  <si>
    <t>Благоустройство кладбища (Дуброво)</t>
  </si>
  <si>
    <t>Благоустройство спортивной площадки (В.Песочня)</t>
  </si>
  <si>
    <t>Благоустройство кладбища (Выползово)</t>
  </si>
  <si>
    <t>Благоустройство сквера (Тягаево)</t>
  </si>
  <si>
    <t>Кап.ремонт кровли (д/с.5)</t>
  </si>
  <si>
    <t>Поставка бензина (обр)</t>
  </si>
  <si>
    <t>Кап.ремонт кабинетов (СОШ2)</t>
  </si>
  <si>
    <t>Кап ремонт СОШ 2 (Электрика)</t>
  </si>
  <si>
    <t>Выполнение работ по сносу (демонтажу) объектов капитального строительства, расположенных по адресам: ул. Льва Толстого, д.21, ул. НГЧ-24, д. 6, д.10, д.14, ул. Пушкина, д.52, в г. Кирове Калужской обл.</t>
  </si>
  <si>
    <t xml:space="preserve">Оказание услуг по оценке рыночной стоимости земельных участков </t>
  </si>
  <si>
    <t>Ремонт участка автомобильной дороги по ул.Ленина и автомобильной дороги от ул.Ленина до ул.Гоголя, общей протяженностью 2,251 км в г.Кирове Калужской области</t>
  </si>
  <si>
    <t>Ремонт участка автомобильной дороги по ул.III Интернационала (от ул.М.Горького до д.2Б ул.Октябрьская), протяженностью 0,673 км в г.Кирове Калужской области</t>
  </si>
  <si>
    <t>Благоустройство дворовых территорий многоквартирных жилых домов в г. Кирове Калужской обл.</t>
  </si>
  <si>
    <t>Благоустройство детской площадки на ул. Орджоникидзе в г. Кирове Калужской обл</t>
  </si>
  <si>
    <t>Поставка труб</t>
  </si>
  <si>
    <t>Устройство покрытия из резиновых плиток под детский игровой комплекс в г. Кирове Калужской обл.</t>
  </si>
  <si>
    <t>Оказание услуг по оценке рыночной стоимости земельных участков</t>
  </si>
  <si>
    <t>Монтаж системы видеонаблюдения на площади Победа в г. Кирове Калужской области</t>
  </si>
  <si>
    <t>Устройство общественных питьевых колодцев в СП "Село Воскресенск"; СП "Деревня Гавриловка"; СП "Село Волое"; в Кировском районе Калужской области</t>
  </si>
  <si>
    <t>Выполнение инженерно-изыскательских работ по объектам: «Газоснабжение д. Бакеевка Кировский район Калужской области», «Реконструкция водопроводных сетей с. Бережки Кировского района Калужской области», «Строительство системы водоотведения с. Бережки Кировского района Калужской области»</t>
  </si>
  <si>
    <t>Ремонт участка автомобильной дороги по пер. Тимирязева и ул. Гоголя, общей протяженностью 0,982 км. в г. Кирове Калужской области.</t>
  </si>
  <si>
    <t>Благоустройство пешеходной зоны на ул. Ленина в г. Кирове Калужской обл.</t>
  </si>
  <si>
    <t>Выполнение работ по установке пешеходных секций на светофорных объектах в г. Кирове Калужской области</t>
  </si>
  <si>
    <t>Бензин автомобильный АИ-95 экологического класса не ниже К5 (розничная реализация)</t>
  </si>
  <si>
    <t>Выполнение работ по установке дорожных знаков в г. Кирове Калужской области</t>
  </si>
  <si>
    <t>Выполнение работ по установке светофоров в г. Кирове Калужской области</t>
  </si>
  <si>
    <t>Поставка маркированных конвертов и почтовых марок</t>
  </si>
  <si>
    <t>Оказание услуг по подписке на 1 полугодие 2021 года</t>
  </si>
  <si>
    <t>Ремонт участка автомобильной дороги по пер. Жмакина, протяженностью 0,447 км в г. Кирове Калужской области</t>
  </si>
  <si>
    <t>Благоустройство дворовых территорий многоквартирных жилых домов в г. Кирове Калужской обл</t>
  </si>
  <si>
    <t>Автомобиль легковой</t>
  </si>
  <si>
    <t>Оплата услуг по теплоснабжению (поставка тепловой энергии)</t>
  </si>
  <si>
    <t>Поставка соли технической (Благ)</t>
  </si>
  <si>
    <t>Поставка модульного ограждения (СОШ 5)</t>
  </si>
  <si>
    <t>Кап.ремонт крыши (Д.сад Тополек)</t>
  </si>
  <si>
    <t>Поставка интер.стола (ЦБС)</t>
  </si>
  <si>
    <t>Поставка картофеля (Обр)</t>
  </si>
  <si>
    <t>Поставка технолог.оборудования (Лидер)</t>
  </si>
  <si>
    <t>Благоустройство спорт.площадки (Фомничи)</t>
  </si>
  <si>
    <t>Поставка мебели (ЦБС)</t>
  </si>
  <si>
    <t>Кап.ремонт.коридора (сош2)</t>
  </si>
  <si>
    <t>Выполнение работ по разработке проектов планирования и межевания</t>
  </si>
  <si>
    <t>Т.о. гидротехнических сооружений</t>
  </si>
  <si>
    <t>Поставка интерактивного стола</t>
  </si>
  <si>
    <t>Поставка индустриальных, моторных трансмиссионных масел. Смазок</t>
  </si>
  <si>
    <t>Ремонт и техническое обслуживание объектов уличного освещения</t>
  </si>
  <si>
    <t xml:space="preserve">Оказание услуг  по подготовке оборудования и техническому обслуживанию при эксплуатации опасного производственного объекта </t>
  </si>
  <si>
    <t>Акт обследования недвижимого имущества</t>
  </si>
  <si>
    <t>Оказание услуг на выполнение работ по описанию границ охранных зон газопроводов 293</t>
  </si>
  <si>
    <t>Оказание услуг на выполнение работ по описанию границ охранных зон газопроводов 292</t>
  </si>
  <si>
    <t>Оказание услуг на выполнение работ по описанию границ охранных зон газопроводов 294</t>
  </si>
  <si>
    <t>Оказание услуг на выполнение работ по описанию границ охранных зон газопроводов 289</t>
  </si>
  <si>
    <t>Оказание услуг на выполнение работ по описанию границ охранных зон газопроводов 290</t>
  </si>
  <si>
    <t>Поставка проектора</t>
  </si>
  <si>
    <t>Поставка автомобиля 244</t>
  </si>
  <si>
    <t>Поставка бензина автомобильного и топлива дизельного</t>
  </si>
  <si>
    <t>Оказание услуг по захоронению отходов 5 класса 252</t>
  </si>
  <si>
    <t>Оказание услуг по захоронению отходов 4 класса 253</t>
  </si>
  <si>
    <t>Оказание услуг на выполнение работ по описанию границ охранных зон газопроводов 288</t>
  </si>
  <si>
    <t>Содержание автодорог общего пользования муниципального значения</t>
  </si>
  <si>
    <t>Поставка газа (котельная № 14)</t>
  </si>
  <si>
    <t>Поставка электрической энергии</t>
  </si>
  <si>
    <t>Поставка газа для Вечного огня</t>
  </si>
  <si>
    <t>Гос. Экспертиза "Газоснабжение д. Бакеевка"</t>
  </si>
  <si>
    <t>Оказание услуг по многоквартирным домам</t>
  </si>
  <si>
    <t>Продукты отдел образования</t>
  </si>
  <si>
    <t>Информация  о заключенных муниципальных контрактах (договорах) на поставки товаров, выполнение работ, оказание услуг для муниципальных нужд Кировской районной администрации (исполнительно - распорядительный орган) муниципального района "Город Киров и Кировский района" за январь -декабрь 2020 года (свод)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</si>
</sst>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b/>
      <sz val="11"/>
      <name val="Arial Cyr"/>
      <charset val="204"/>
    </font>
    <font>
      <sz val="10"/>
      <name val="Times New Roman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22"/>
      <name val="Arial Cyr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i/>
      <sz val="14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9"/>
      <name val="Times New Roman Cyr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charset val="204"/>
    </font>
    <font>
      <b/>
      <i/>
      <sz val="10"/>
      <color indexed="10"/>
      <name val="Times New Roman Cyr"/>
      <charset val="204"/>
    </font>
    <font>
      <i/>
      <sz val="10"/>
      <name val="Times New Roman Cyr"/>
      <charset val="204"/>
    </font>
    <font>
      <i/>
      <sz val="10"/>
      <color indexed="10"/>
      <name val="Times New Roman Cyr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9"/>
      <color rgb="FF212529"/>
      <name val="Times New Roman"/>
      <family val="1"/>
      <charset val="204"/>
    </font>
    <font>
      <sz val="9"/>
      <color rgb="FF334059"/>
      <name val="Times New Roman"/>
      <family val="1"/>
      <charset val="204"/>
    </font>
    <font>
      <sz val="10"/>
      <color rgb="FFFF0000"/>
      <name val="Times New Roman Cyr"/>
      <charset val="204"/>
    </font>
    <font>
      <b/>
      <i/>
      <sz val="10"/>
      <color rgb="FFFF0000"/>
      <name val="Times New Roman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ill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>
      <alignment horizontal="center" vertical="center" wrapText="1"/>
    </xf>
    <xf numFmtId="0" fontId="0" fillId="7" borderId="0" xfId="0" applyNumberForma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center" vertical="center" wrapText="1"/>
    </xf>
    <xf numFmtId="1" fontId="0" fillId="7" borderId="0" xfId="0" applyNumberFormat="1" applyFill="1" applyAlignment="1">
      <alignment horizontal="center" vertical="center" wrapText="1"/>
    </xf>
    <xf numFmtId="2" fontId="0" fillId="7" borderId="0" xfId="0" applyNumberFormat="1" applyFill="1" applyAlignment="1">
      <alignment horizontal="center" vertical="center" wrapText="1"/>
    </xf>
    <xf numFmtId="0" fontId="19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9" borderId="7" xfId="0" applyNumberFormat="1" applyFont="1" applyFill="1" applyBorder="1" applyAlignment="1">
      <alignment horizontal="left" vertical="center" wrapText="1"/>
    </xf>
    <xf numFmtId="0" fontId="9" fillId="9" borderId="8" xfId="0" applyNumberFormat="1" applyFont="1" applyFill="1" applyBorder="1" applyAlignment="1">
      <alignment horizontal="left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0" fontId="12" fillId="1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7" borderId="1" xfId="0" applyFont="1" applyFill="1" applyBorder="1" applyAlignment="1">
      <alignment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 wrapText="1"/>
    </xf>
    <xf numFmtId="1" fontId="3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7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11" borderId="9" xfId="0" applyFont="1" applyFill="1" applyBorder="1" applyAlignment="1">
      <alignment wrapText="1"/>
    </xf>
    <xf numFmtId="0" fontId="5" fillId="11" borderId="1" xfId="0" applyNumberFormat="1" applyFont="1" applyFill="1" applyBorder="1" applyAlignment="1" applyProtection="1">
      <alignment horizontal="center" vertical="center" wrapText="1"/>
    </xf>
    <xf numFmtId="0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11" borderId="1" xfId="0" applyNumberFormat="1" applyFont="1" applyFill="1" applyBorder="1" applyAlignment="1" applyProtection="1">
      <alignment horizontal="center" vertical="center" wrapText="1"/>
    </xf>
    <xf numFmtId="2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11" borderId="1" xfId="0" applyNumberFormat="1" applyFill="1" applyBorder="1" applyAlignment="1">
      <alignment horizontal="center" vertical="center" wrapText="1"/>
    </xf>
    <xf numFmtId="0" fontId="0" fillId="11" borderId="1" xfId="0" applyNumberFormat="1" applyFill="1" applyBorder="1" applyAlignment="1">
      <alignment horizontal="center" vertical="center" wrapText="1"/>
    </xf>
    <xf numFmtId="0" fontId="0" fillId="11" borderId="2" xfId="0" applyNumberForma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/>
    </xf>
    <xf numFmtId="0" fontId="32" fillId="2" borderId="9" xfId="0" applyFont="1" applyFill="1" applyBorder="1" applyAlignment="1">
      <alignment wrapText="1"/>
    </xf>
    <xf numFmtId="0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horizontal="center" vertical="center" wrapText="1"/>
    </xf>
    <xf numFmtId="0" fontId="8" fillId="12" borderId="27" xfId="0" applyNumberFormat="1" applyFont="1" applyFill="1" applyBorder="1" applyAlignment="1">
      <alignment horizontal="center" vertical="center" wrapText="1"/>
    </xf>
    <xf numFmtId="0" fontId="8" fillId="12" borderId="28" xfId="0" applyNumberFormat="1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vertical="center" wrapText="1"/>
    </xf>
    <xf numFmtId="0" fontId="4" fillId="8" borderId="14" xfId="0" applyNumberFormat="1" applyFont="1" applyFill="1" applyBorder="1" applyAlignment="1">
      <alignment horizontal="center" vertical="center" wrapText="1"/>
    </xf>
    <xf numFmtId="0" fontId="4" fillId="8" borderId="6" xfId="0" applyNumberFormat="1" applyFont="1" applyFill="1" applyBorder="1" applyAlignment="1">
      <alignment horizontal="center" vertical="center" wrapText="1"/>
    </xf>
    <xf numFmtId="0" fontId="8" fillId="8" borderId="0" xfId="0" applyNumberFormat="1" applyFont="1" applyFill="1" applyBorder="1" applyAlignment="1">
      <alignment horizontal="left" vertical="center" wrapText="1"/>
    </xf>
    <xf numFmtId="0" fontId="8" fillId="8" borderId="20" xfId="0" applyNumberFormat="1" applyFont="1" applyFill="1" applyBorder="1" applyAlignment="1">
      <alignment horizontal="left" vertical="center" wrapText="1"/>
    </xf>
    <xf numFmtId="0" fontId="9" fillId="9" borderId="6" xfId="0" applyNumberFormat="1" applyFont="1" applyFill="1" applyBorder="1" applyAlignment="1">
      <alignment horizontal="center" vertical="center" wrapText="1"/>
    </xf>
    <xf numFmtId="0" fontId="15" fillId="9" borderId="21" xfId="0" applyNumberFormat="1" applyFont="1" applyFill="1" applyBorder="1" applyAlignment="1">
      <alignment horizontal="left" vertical="center" wrapText="1"/>
    </xf>
    <xf numFmtId="0" fontId="15" fillId="9" borderId="26" xfId="0" applyNumberFormat="1" applyFont="1" applyFill="1" applyBorder="1" applyAlignment="1">
      <alignment horizontal="left" vertical="center" wrapText="1"/>
    </xf>
    <xf numFmtId="0" fontId="15" fillId="9" borderId="18" xfId="0" applyNumberFormat="1" applyFont="1" applyFill="1" applyBorder="1" applyAlignment="1">
      <alignment horizontal="left" vertical="center" wrapText="1"/>
    </xf>
    <xf numFmtId="0" fontId="9" fillId="12" borderId="6" xfId="0" applyNumberFormat="1" applyFont="1" applyFill="1" applyBorder="1" applyAlignment="1">
      <alignment horizontal="center" vertical="center" wrapText="1"/>
    </xf>
    <xf numFmtId="0" fontId="14" fillId="14" borderId="13" xfId="0" applyNumberFormat="1" applyFont="1" applyFill="1" applyBorder="1" applyAlignment="1">
      <alignment horizontal="center" vertical="center" wrapText="1"/>
    </xf>
    <xf numFmtId="0" fontId="14" fillId="14" borderId="14" xfId="0" applyNumberFormat="1" applyFont="1" applyFill="1" applyBorder="1" applyAlignment="1">
      <alignment horizontal="center" vertical="center" wrapText="1"/>
    </xf>
    <xf numFmtId="0" fontId="14" fillId="14" borderId="6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left" vertical="center" wrapText="1"/>
    </xf>
    <xf numFmtId="0" fontId="8" fillId="8" borderId="7" xfId="0" applyNumberFormat="1" applyFont="1" applyFill="1" applyBorder="1" applyAlignment="1">
      <alignment horizontal="left" vertical="center" wrapText="1"/>
    </xf>
    <xf numFmtId="0" fontId="8" fillId="14" borderId="13" xfId="0" applyNumberFormat="1" applyFont="1" applyFill="1" applyBorder="1" applyAlignment="1">
      <alignment horizontal="center" vertical="center" wrapText="1"/>
    </xf>
    <xf numFmtId="0" fontId="8" fillId="14" borderId="14" xfId="0" applyNumberFormat="1" applyFont="1" applyFill="1" applyBorder="1" applyAlignment="1">
      <alignment horizontal="center" vertical="center" wrapText="1"/>
    </xf>
    <xf numFmtId="0" fontId="8" fillId="14" borderId="6" xfId="0" applyNumberFormat="1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 applyProtection="1">
      <alignment horizontal="left" vertical="center" wrapText="1"/>
      <protection hidden="1"/>
    </xf>
    <xf numFmtId="1" fontId="8" fillId="8" borderId="7" xfId="0" applyNumberFormat="1" applyFont="1" applyFill="1" applyBorder="1" applyAlignment="1" applyProtection="1">
      <alignment horizontal="left" vertical="center" wrapText="1"/>
      <protection hidden="1"/>
    </xf>
    <xf numFmtId="1" fontId="8" fillId="8" borderId="8" xfId="0" applyNumberFormat="1" applyFont="1" applyFill="1" applyBorder="1" applyAlignment="1" applyProtection="1">
      <alignment horizontal="left" vertical="center" wrapText="1"/>
      <protection hidden="1"/>
    </xf>
    <xf numFmtId="0" fontId="7" fillId="12" borderId="9" xfId="0" applyNumberFormat="1" applyFont="1" applyFill="1" applyBorder="1" applyAlignment="1">
      <alignment horizontal="left" vertical="center" wrapText="1"/>
    </xf>
    <xf numFmtId="0" fontId="7" fillId="12" borderId="7" xfId="0" applyNumberFormat="1" applyFont="1" applyFill="1" applyBorder="1" applyAlignment="1">
      <alignment horizontal="left" vertical="center" wrapText="1"/>
    </xf>
    <xf numFmtId="0" fontId="8" fillId="8" borderId="19" xfId="0" applyNumberFormat="1" applyFont="1" applyFill="1" applyBorder="1" applyAlignment="1">
      <alignment horizontal="center" vertical="center" wrapText="1"/>
    </xf>
    <xf numFmtId="0" fontId="8" fillId="8" borderId="16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 wrapText="1"/>
    </xf>
    <xf numFmtId="0" fontId="8" fillId="8" borderId="20" xfId="0" applyNumberFormat="1" applyFont="1" applyFill="1" applyBorder="1" applyAlignment="1">
      <alignment horizontal="center" vertical="center" wrapText="1"/>
    </xf>
    <xf numFmtId="0" fontId="8" fillId="8" borderId="21" xfId="0" applyNumberFormat="1" applyFont="1" applyFill="1" applyBorder="1" applyAlignment="1">
      <alignment horizontal="center" vertical="center" wrapText="1"/>
    </xf>
    <xf numFmtId="0" fontId="8" fillId="8" borderId="18" xfId="0" applyNumberFormat="1" applyFont="1" applyFill="1" applyBorder="1" applyAlignment="1">
      <alignment horizontal="center" vertical="center" wrapText="1"/>
    </xf>
    <xf numFmtId="0" fontId="18" fillId="8" borderId="9" xfId="0" applyNumberFormat="1" applyFont="1" applyFill="1" applyBorder="1" applyAlignment="1">
      <alignment horizontal="center" vertical="center" wrapText="1"/>
    </xf>
    <xf numFmtId="0" fontId="18" fillId="8" borderId="8" xfId="0" applyNumberFormat="1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textRotation="90" wrapText="1"/>
    </xf>
    <xf numFmtId="0" fontId="4" fillId="8" borderId="14" xfId="0" applyNumberFormat="1" applyFont="1" applyFill="1" applyBorder="1" applyAlignment="1">
      <alignment horizontal="center" textRotation="90" wrapText="1"/>
    </xf>
    <xf numFmtId="0" fontId="4" fillId="8" borderId="6" xfId="0" applyNumberFormat="1" applyFont="1" applyFill="1" applyBorder="1" applyAlignment="1">
      <alignment horizontal="center" textRotation="90" wrapText="1"/>
    </xf>
    <xf numFmtId="1" fontId="8" fillId="8" borderId="13" xfId="0" applyNumberFormat="1" applyFont="1" applyFill="1" applyBorder="1" applyAlignment="1" applyProtection="1">
      <alignment horizontal="center" textRotation="90" wrapText="1"/>
      <protection hidden="1"/>
    </xf>
    <xf numFmtId="1" fontId="8" fillId="8" borderId="14" xfId="0" applyNumberFormat="1" applyFont="1" applyFill="1" applyBorder="1" applyAlignment="1" applyProtection="1">
      <alignment horizontal="center" textRotation="90" wrapText="1"/>
      <protection hidden="1"/>
    </xf>
    <xf numFmtId="1" fontId="8" fillId="8" borderId="6" xfId="0" applyNumberFormat="1" applyFont="1" applyFill="1" applyBorder="1" applyAlignment="1" applyProtection="1">
      <alignment horizontal="center" textRotation="90" wrapText="1"/>
      <protection hidden="1"/>
    </xf>
    <xf numFmtId="0" fontId="15" fillId="9" borderId="13" xfId="0" applyNumberFormat="1" applyFont="1" applyFill="1" applyBorder="1" applyAlignment="1">
      <alignment horizontal="center" vertical="center" wrapText="1"/>
    </xf>
    <xf numFmtId="0" fontId="15" fillId="9" borderId="14" xfId="0" applyNumberFormat="1" applyFont="1" applyFill="1" applyBorder="1" applyAlignment="1">
      <alignment horizontal="center" vertical="center" wrapText="1"/>
    </xf>
    <xf numFmtId="0" fontId="15" fillId="9" borderId="6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16" fillId="9" borderId="19" xfId="0" applyNumberFormat="1" applyFont="1" applyFill="1" applyBorder="1" applyAlignment="1">
      <alignment horizontal="left" vertical="center" wrapText="1"/>
    </xf>
    <xf numFmtId="0" fontId="16" fillId="9" borderId="25" xfId="0" applyNumberFormat="1" applyFont="1" applyFill="1" applyBorder="1" applyAlignment="1">
      <alignment horizontal="left" vertical="center" wrapText="1"/>
    </xf>
    <xf numFmtId="0" fontId="16" fillId="9" borderId="16" xfId="0" applyNumberFormat="1" applyFont="1" applyFill="1" applyBorder="1" applyAlignment="1">
      <alignment horizontal="left" vertical="center" wrapText="1"/>
    </xf>
    <xf numFmtId="0" fontId="16" fillId="9" borderId="21" xfId="0" applyNumberFormat="1" applyFont="1" applyFill="1" applyBorder="1" applyAlignment="1">
      <alignment horizontal="left" vertical="center" wrapText="1"/>
    </xf>
    <xf numFmtId="0" fontId="16" fillId="9" borderId="26" xfId="0" applyNumberFormat="1" applyFont="1" applyFill="1" applyBorder="1" applyAlignment="1">
      <alignment horizontal="left" vertical="center" wrapText="1"/>
    </xf>
    <xf numFmtId="0" fontId="16" fillId="9" borderId="18" xfId="0" applyNumberFormat="1" applyFont="1" applyFill="1" applyBorder="1" applyAlignment="1">
      <alignment horizontal="left" vertical="center" wrapText="1"/>
    </xf>
    <xf numFmtId="0" fontId="17" fillId="9" borderId="19" xfId="0" applyNumberFormat="1" applyFont="1" applyFill="1" applyBorder="1" applyAlignment="1">
      <alignment horizontal="left" vertical="center" wrapText="1"/>
    </xf>
    <xf numFmtId="0" fontId="17" fillId="9" borderId="25" xfId="0" applyNumberFormat="1" applyFont="1" applyFill="1" applyBorder="1" applyAlignment="1">
      <alignment horizontal="left" vertical="center" wrapText="1"/>
    </xf>
    <xf numFmtId="0" fontId="17" fillId="9" borderId="16" xfId="0" applyNumberFormat="1" applyFont="1" applyFill="1" applyBorder="1" applyAlignment="1">
      <alignment horizontal="left" vertical="center" wrapText="1"/>
    </xf>
    <xf numFmtId="0" fontId="17" fillId="9" borderId="21" xfId="0" applyNumberFormat="1" applyFont="1" applyFill="1" applyBorder="1" applyAlignment="1">
      <alignment horizontal="left" vertical="center" wrapText="1"/>
    </xf>
    <xf numFmtId="0" fontId="17" fillId="9" borderId="26" xfId="0" applyNumberFormat="1" applyFont="1" applyFill="1" applyBorder="1" applyAlignment="1">
      <alignment horizontal="left" vertical="center" wrapText="1"/>
    </xf>
    <xf numFmtId="0" fontId="17" fillId="9" borderId="18" xfId="0" applyNumberFormat="1" applyFont="1" applyFill="1" applyBorder="1" applyAlignment="1">
      <alignment horizontal="left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0" fontId="22" fillId="13" borderId="19" xfId="0" applyNumberFormat="1" applyFont="1" applyFill="1" applyBorder="1" applyAlignment="1">
      <alignment horizontal="center" vertical="center" wrapText="1"/>
    </xf>
    <xf numFmtId="0" fontId="22" fillId="13" borderId="25" xfId="0" applyNumberFormat="1" applyFont="1" applyFill="1" applyBorder="1" applyAlignment="1">
      <alignment horizontal="center" vertical="center" wrapText="1"/>
    </xf>
    <xf numFmtId="0" fontId="22" fillId="13" borderId="21" xfId="0" applyNumberFormat="1" applyFont="1" applyFill="1" applyBorder="1" applyAlignment="1">
      <alignment horizontal="center" vertical="center" wrapText="1"/>
    </xf>
    <xf numFmtId="0" fontId="22" fillId="13" borderId="26" xfId="0" applyNumberFormat="1" applyFont="1" applyFill="1" applyBorder="1" applyAlignment="1">
      <alignment horizontal="center" vertical="center" wrapText="1"/>
    </xf>
    <xf numFmtId="0" fontId="10" fillId="9" borderId="19" xfId="0" applyNumberFormat="1" applyFont="1" applyFill="1" applyBorder="1" applyAlignment="1">
      <alignment horizontal="center" vertical="center" wrapText="1"/>
    </xf>
    <xf numFmtId="0" fontId="10" fillId="9" borderId="25" xfId="0" applyNumberFormat="1" applyFont="1" applyFill="1" applyBorder="1" applyAlignment="1">
      <alignment horizontal="center" vertical="center" wrapText="1"/>
    </xf>
    <xf numFmtId="0" fontId="10" fillId="9" borderId="21" xfId="0" applyNumberFormat="1" applyFont="1" applyFill="1" applyBorder="1" applyAlignment="1">
      <alignment horizontal="center" vertical="center" wrapText="1"/>
    </xf>
    <xf numFmtId="0" fontId="10" fillId="9" borderId="26" xfId="0" applyNumberFormat="1" applyFont="1" applyFill="1" applyBorder="1" applyAlignment="1">
      <alignment horizontal="center" vertical="center" wrapText="1"/>
    </xf>
    <xf numFmtId="0" fontId="7" fillId="9" borderId="19" xfId="0" applyNumberFormat="1" applyFont="1" applyFill="1" applyBorder="1" applyAlignment="1">
      <alignment horizontal="left" vertical="center" wrapText="1"/>
    </xf>
    <xf numFmtId="0" fontId="7" fillId="9" borderId="25" xfId="0" applyNumberFormat="1" applyFont="1" applyFill="1" applyBorder="1" applyAlignment="1">
      <alignment horizontal="left" vertical="center" wrapText="1"/>
    </xf>
    <xf numFmtId="0" fontId="7" fillId="9" borderId="16" xfId="0" applyNumberFormat="1" applyFont="1" applyFill="1" applyBorder="1" applyAlignment="1">
      <alignment horizontal="left" vertical="center" wrapText="1"/>
    </xf>
    <xf numFmtId="0" fontId="7" fillId="9" borderId="21" xfId="0" applyNumberFormat="1" applyFont="1" applyFill="1" applyBorder="1" applyAlignment="1">
      <alignment horizontal="left" vertical="center" wrapText="1"/>
    </xf>
    <xf numFmtId="0" fontId="7" fillId="9" borderId="26" xfId="0" applyNumberFormat="1" applyFont="1" applyFill="1" applyBorder="1" applyAlignment="1">
      <alignment horizontal="left" vertical="center" wrapText="1"/>
    </xf>
    <xf numFmtId="0" fontId="7" fillId="9" borderId="18" xfId="0" applyNumberFormat="1" applyFont="1" applyFill="1" applyBorder="1" applyAlignment="1">
      <alignment horizontal="left" vertical="center" wrapText="1"/>
    </xf>
    <xf numFmtId="0" fontId="37" fillId="9" borderId="1" xfId="0" applyNumberFormat="1" applyFont="1" applyFill="1" applyBorder="1" applyAlignment="1">
      <alignment horizontal="center" vertical="center" wrapText="1"/>
    </xf>
    <xf numFmtId="0" fontId="7" fillId="12" borderId="13" xfId="0" applyNumberFormat="1" applyFont="1" applyFill="1" applyBorder="1" applyAlignment="1">
      <alignment horizontal="center" textRotation="90" wrapText="1"/>
    </xf>
    <xf numFmtId="0" fontId="7" fillId="12" borderId="14" xfId="0" applyNumberFormat="1" applyFont="1" applyFill="1" applyBorder="1" applyAlignment="1">
      <alignment horizontal="center" textRotation="90" wrapText="1"/>
    </xf>
    <xf numFmtId="0" fontId="7" fillId="12" borderId="6" xfId="0" applyNumberFormat="1" applyFont="1" applyFill="1" applyBorder="1" applyAlignment="1">
      <alignment horizontal="center" textRotation="90" wrapText="1"/>
    </xf>
    <xf numFmtId="0" fontId="7" fillId="12" borderId="19" xfId="0" applyNumberFormat="1" applyFont="1" applyFill="1" applyBorder="1" applyAlignment="1">
      <alignment horizontal="center" vertical="center" wrapText="1"/>
    </xf>
    <xf numFmtId="0" fontId="7" fillId="12" borderId="16" xfId="0" applyNumberFormat="1" applyFont="1" applyFill="1" applyBorder="1" applyAlignment="1">
      <alignment horizontal="center" vertical="center" wrapText="1"/>
    </xf>
    <xf numFmtId="0" fontId="7" fillId="12" borderId="11" xfId="0" applyNumberFormat="1" applyFont="1" applyFill="1" applyBorder="1" applyAlignment="1">
      <alignment horizontal="center" vertical="center" wrapText="1"/>
    </xf>
    <xf numFmtId="0" fontId="7" fillId="12" borderId="20" xfId="0" applyNumberFormat="1" applyFont="1" applyFill="1" applyBorder="1" applyAlignment="1">
      <alignment horizontal="center" vertical="center" wrapText="1"/>
    </xf>
    <xf numFmtId="0" fontId="7" fillId="12" borderId="21" xfId="0" applyNumberFormat="1" applyFont="1" applyFill="1" applyBorder="1" applyAlignment="1">
      <alignment horizontal="center" vertical="center" wrapText="1"/>
    </xf>
    <xf numFmtId="0" fontId="7" fillId="12" borderId="18" xfId="0" applyNumberFormat="1" applyFont="1" applyFill="1" applyBorder="1" applyAlignment="1">
      <alignment horizontal="center" vertical="center" wrapText="1"/>
    </xf>
    <xf numFmtId="0" fontId="20" fillId="12" borderId="19" xfId="0" applyNumberFormat="1" applyFont="1" applyFill="1" applyBorder="1" applyAlignment="1">
      <alignment horizontal="center" vertical="center" wrapText="1"/>
    </xf>
    <xf numFmtId="0" fontId="20" fillId="12" borderId="16" xfId="0" applyNumberFormat="1" applyFont="1" applyFill="1" applyBorder="1" applyAlignment="1">
      <alignment horizontal="center" vertical="center" wrapText="1"/>
    </xf>
    <xf numFmtId="0" fontId="20" fillId="12" borderId="21" xfId="0" applyNumberFormat="1" applyFont="1" applyFill="1" applyBorder="1" applyAlignment="1">
      <alignment horizontal="center" vertical="center" wrapText="1"/>
    </xf>
    <xf numFmtId="0" fontId="20" fillId="12" borderId="18" xfId="0" applyNumberFormat="1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left" vertical="center" wrapText="1"/>
    </xf>
    <xf numFmtId="0" fontId="20" fillId="9" borderId="7" xfId="0" applyNumberFormat="1" applyFont="1" applyFill="1" applyBorder="1" applyAlignment="1">
      <alignment horizontal="left" vertical="center" wrapText="1"/>
    </xf>
    <xf numFmtId="0" fontId="20" fillId="9" borderId="8" xfId="0" applyNumberFormat="1" applyFont="1" applyFill="1" applyBorder="1" applyAlignment="1">
      <alignment horizontal="left"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0" fontId="20" fillId="12" borderId="15" xfId="0" applyNumberFormat="1" applyFont="1" applyFill="1" applyBorder="1" applyAlignment="1">
      <alignment horizontal="left" vertical="center" wrapText="1"/>
    </xf>
    <xf numFmtId="0" fontId="20" fillId="12" borderId="16" xfId="0" applyNumberFormat="1" applyFont="1" applyFill="1" applyBorder="1" applyAlignment="1">
      <alignment horizontal="left" vertical="center" wrapText="1"/>
    </xf>
    <xf numFmtId="0" fontId="20" fillId="12" borderId="17" xfId="0" applyNumberFormat="1" applyFont="1" applyFill="1" applyBorder="1" applyAlignment="1">
      <alignment horizontal="left" vertical="center" wrapText="1"/>
    </xf>
    <xf numFmtId="0" fontId="20" fillId="12" borderId="18" xfId="0" applyNumberFormat="1" applyFont="1" applyFill="1" applyBorder="1" applyAlignment="1">
      <alignment horizontal="left" vertical="center" wrapText="1"/>
    </xf>
    <xf numFmtId="0" fontId="14" fillId="8" borderId="13" xfId="0" applyNumberFormat="1" applyFont="1" applyFill="1" applyBorder="1" applyAlignment="1">
      <alignment horizontal="center" textRotation="90" wrapText="1"/>
    </xf>
    <xf numFmtId="0" fontId="14" fillId="8" borderId="14" xfId="0" applyNumberFormat="1" applyFont="1" applyFill="1" applyBorder="1" applyAlignment="1">
      <alignment horizontal="center" textRotation="90" wrapText="1"/>
    </xf>
    <xf numFmtId="0" fontId="14" fillId="8" borderId="6" xfId="0" applyNumberFormat="1" applyFont="1" applyFill="1" applyBorder="1" applyAlignment="1">
      <alignment horizontal="center" textRotation="90" wrapText="1"/>
    </xf>
    <xf numFmtId="0" fontId="8" fillId="8" borderId="13" xfId="0" applyNumberFormat="1" applyFont="1" applyFill="1" applyBorder="1" applyAlignment="1">
      <alignment horizontal="center" textRotation="90" wrapText="1"/>
    </xf>
    <xf numFmtId="0" fontId="8" fillId="8" borderId="14" xfId="0" applyNumberFormat="1" applyFont="1" applyFill="1" applyBorder="1" applyAlignment="1">
      <alignment horizontal="center" textRotation="90" wrapText="1"/>
    </xf>
    <xf numFmtId="0" fontId="8" fillId="8" borderId="6" xfId="0" applyNumberFormat="1" applyFont="1" applyFill="1" applyBorder="1" applyAlignment="1">
      <alignment horizontal="center" textRotation="90" wrapText="1"/>
    </xf>
    <xf numFmtId="0" fontId="21" fillId="8" borderId="13" xfId="0" applyNumberFormat="1" applyFont="1" applyFill="1" applyBorder="1" applyAlignment="1">
      <alignment horizontal="center" textRotation="90" wrapText="1"/>
    </xf>
    <xf numFmtId="0" fontId="21" fillId="8" borderId="14" xfId="0" applyNumberFormat="1" applyFont="1" applyFill="1" applyBorder="1" applyAlignment="1">
      <alignment horizontal="center" textRotation="90" wrapText="1"/>
    </xf>
    <xf numFmtId="0" fontId="21" fillId="8" borderId="6" xfId="0" applyNumberFormat="1" applyFont="1" applyFill="1" applyBorder="1" applyAlignment="1">
      <alignment horizontal="center" textRotation="90" wrapText="1"/>
    </xf>
    <xf numFmtId="0" fontId="38" fillId="9" borderId="1" xfId="0" applyNumberFormat="1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20" fillId="12" borderId="19" xfId="0" applyNumberFormat="1" applyFont="1" applyFill="1" applyBorder="1" applyAlignment="1">
      <alignment horizontal="left" vertical="center" wrapText="1"/>
    </xf>
    <xf numFmtId="0" fontId="20" fillId="12" borderId="21" xfId="0" applyNumberFormat="1" applyFont="1" applyFill="1" applyBorder="1" applyAlignment="1">
      <alignment horizontal="left" vertical="center" wrapText="1"/>
    </xf>
    <xf numFmtId="0" fontId="7" fillId="12" borderId="22" xfId="0" applyNumberFormat="1" applyFont="1" applyFill="1" applyBorder="1" applyAlignment="1">
      <alignment horizontal="center" vertical="center" wrapText="1"/>
    </xf>
    <xf numFmtId="0" fontId="7" fillId="12" borderId="23" xfId="0" applyNumberFormat="1" applyFont="1" applyFill="1" applyBorder="1" applyAlignment="1">
      <alignment horizontal="center" vertical="center" wrapText="1"/>
    </xf>
    <xf numFmtId="0" fontId="7" fillId="12" borderId="24" xfId="0" applyNumberFormat="1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textRotation="90" wrapText="1"/>
    </xf>
    <xf numFmtId="0" fontId="8" fillId="8" borderId="1" xfId="0" applyNumberFormat="1" applyFont="1" applyFill="1" applyBorder="1" applyAlignment="1">
      <alignment horizontal="center" textRotation="90" wrapText="1"/>
    </xf>
    <xf numFmtId="0" fontId="37" fillId="9" borderId="9" xfId="0" applyNumberFormat="1" applyFont="1" applyFill="1" applyBorder="1" applyAlignment="1">
      <alignment horizontal="left" vertical="center" wrapText="1"/>
    </xf>
    <xf numFmtId="0" fontId="37" fillId="9" borderId="7" xfId="0" applyNumberFormat="1" applyFont="1" applyFill="1" applyBorder="1" applyAlignment="1">
      <alignment horizontal="left" vertical="center" wrapText="1"/>
    </xf>
    <xf numFmtId="0" fontId="37" fillId="9" borderId="8" xfId="0" applyNumberFormat="1" applyFont="1" applyFill="1" applyBorder="1" applyAlignment="1">
      <alignment horizontal="left" vertical="center" wrapText="1"/>
    </xf>
    <xf numFmtId="0" fontId="24" fillId="9" borderId="1" xfId="0" applyNumberFormat="1" applyFont="1" applyFill="1" applyBorder="1" applyAlignment="1">
      <alignment horizontal="left" vertical="center" wrapText="1"/>
    </xf>
    <xf numFmtId="0" fontId="37" fillId="9" borderId="1" xfId="0" applyNumberFormat="1" applyFont="1" applyFill="1" applyBorder="1" applyAlignment="1">
      <alignment horizontal="left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textRotation="90" wrapText="1"/>
    </xf>
    <xf numFmtId="0" fontId="7" fillId="12" borderId="10" xfId="0" applyNumberFormat="1" applyFont="1" applyFill="1" applyBorder="1" applyAlignment="1">
      <alignment horizontal="center" textRotation="90" wrapText="1"/>
    </xf>
    <xf numFmtId="0" fontId="13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9" borderId="7" xfId="0" applyNumberFormat="1" applyFont="1" applyFill="1" applyBorder="1" applyAlignment="1">
      <alignment horizontal="left" vertical="center" wrapText="1"/>
    </xf>
    <xf numFmtId="0" fontId="7" fillId="9" borderId="13" xfId="0" applyNumberFormat="1" applyFont="1" applyFill="1" applyBorder="1" applyAlignment="1">
      <alignment horizontal="center" vertical="center" wrapText="1"/>
    </xf>
    <xf numFmtId="0" fontId="7" fillId="9" borderId="6" xfId="0" applyNumberFormat="1" applyFont="1" applyFill="1" applyBorder="1" applyAlignment="1">
      <alignment horizontal="center" vertical="center" wrapText="1"/>
    </xf>
    <xf numFmtId="0" fontId="7" fillId="12" borderId="13" xfId="0" applyNumberFormat="1" applyFont="1" applyFill="1" applyBorder="1" applyAlignment="1">
      <alignment horizontal="center" vertical="center" wrapText="1"/>
    </xf>
    <xf numFmtId="0" fontId="7" fillId="12" borderId="6" xfId="0" applyNumberFormat="1" applyFont="1" applyFill="1" applyBorder="1" applyAlignment="1">
      <alignment horizontal="center" vertical="center" wrapText="1"/>
    </xf>
    <xf numFmtId="0" fontId="13" fillId="6" borderId="21" xfId="0" applyNumberFormat="1" applyFont="1" applyFill="1" applyBorder="1" applyAlignment="1" applyProtection="1">
      <alignment vertical="center" wrapText="1"/>
      <protection locked="0"/>
    </xf>
    <xf numFmtId="0" fontId="13" fillId="6" borderId="26" xfId="0" applyNumberFormat="1" applyFont="1" applyFill="1" applyBorder="1" applyAlignment="1" applyProtection="1">
      <alignment vertical="center" wrapText="1"/>
      <protection locked="0"/>
    </xf>
    <xf numFmtId="0" fontId="13" fillId="6" borderId="29" xfId="0" applyNumberFormat="1" applyFont="1" applyFill="1" applyBorder="1" applyAlignment="1" applyProtection="1">
      <alignment vertical="center" wrapText="1"/>
      <protection locked="0"/>
    </xf>
    <xf numFmtId="0" fontId="15" fillId="7" borderId="13" xfId="0" applyNumberFormat="1" applyFont="1" applyFill="1" applyBorder="1" applyAlignment="1">
      <alignment horizontal="center" vertical="center" wrapText="1"/>
    </xf>
    <xf numFmtId="0" fontId="15" fillId="7" borderId="14" xfId="0" applyNumberFormat="1" applyFont="1" applyFill="1" applyBorder="1" applyAlignment="1">
      <alignment horizontal="center" vertical="center" wrapText="1"/>
    </xf>
    <xf numFmtId="0" fontId="15" fillId="7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 applyProtection="1">
      <alignment horizontal="center" textRotation="90" wrapText="1"/>
      <protection hidden="1"/>
    </xf>
    <xf numFmtId="1" fontId="8" fillId="7" borderId="14" xfId="0" applyNumberFormat="1" applyFont="1" applyFill="1" applyBorder="1" applyAlignment="1" applyProtection="1">
      <alignment horizontal="center" textRotation="90" wrapText="1"/>
      <protection hidden="1"/>
    </xf>
    <xf numFmtId="1" fontId="8" fillId="7" borderId="6" xfId="0" applyNumberFormat="1" applyFont="1" applyFill="1" applyBorder="1" applyAlignment="1" applyProtection="1">
      <alignment horizontal="center" textRotation="90" wrapText="1"/>
      <protection hidden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3" xfId="0" applyNumberFormat="1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center" wrapText="1"/>
    </xf>
    <xf numFmtId="0" fontId="27" fillId="15" borderId="19" xfId="0" applyNumberFormat="1" applyFont="1" applyFill="1" applyBorder="1" applyAlignment="1">
      <alignment horizontal="right" vertical="center" wrapText="1"/>
    </xf>
    <xf numFmtId="0" fontId="27" fillId="15" borderId="25" xfId="0" applyNumberFormat="1" applyFont="1" applyFill="1" applyBorder="1" applyAlignment="1">
      <alignment horizontal="right" vertical="center" wrapText="1"/>
    </xf>
    <xf numFmtId="0" fontId="27" fillId="15" borderId="16" xfId="0" applyNumberFormat="1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26" fillId="15" borderId="21" xfId="0" applyNumberFormat="1" applyFont="1" applyFill="1" applyBorder="1" applyAlignment="1">
      <alignment horizontal="left" vertical="center" wrapText="1"/>
    </xf>
    <xf numFmtId="0" fontId="26" fillId="15" borderId="26" xfId="0" applyNumberFormat="1" applyFont="1" applyFill="1" applyBorder="1" applyAlignment="1">
      <alignment horizontal="left" vertical="center" wrapText="1"/>
    </xf>
    <xf numFmtId="0" fontId="26" fillId="15" borderId="1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2"/>
  <sheetViews>
    <sheetView showGridLines="0" workbookViewId="0">
      <pane xSplit="9" ySplit="8" topLeftCell="CN21" activePane="bottomRight" state="frozen"/>
      <selection pane="topRight" activeCell="J1" sqref="J1"/>
      <selection pane="bottomLeft" activeCell="A9" sqref="A9"/>
      <selection pane="bottomRight" activeCell="N38" sqref="N38"/>
    </sheetView>
  </sheetViews>
  <sheetFormatPr defaultRowHeight="12.75"/>
  <cols>
    <col min="1" max="1" width="29.42578125" style="2" customWidth="1"/>
    <col min="2" max="2" width="15.42578125" style="2" customWidth="1"/>
    <col min="3" max="3" width="12.140625" style="2" customWidth="1"/>
    <col min="4" max="4" width="8.28515625" style="2" customWidth="1"/>
    <col min="5" max="5" width="9.42578125" style="2" customWidth="1"/>
    <col min="6" max="6" width="6.5703125" style="2" customWidth="1"/>
    <col min="7" max="7" width="7.140625" style="2" customWidth="1"/>
    <col min="8" max="8" width="5.85546875" style="2" customWidth="1"/>
    <col min="9" max="9" width="9.7109375" style="2" customWidth="1"/>
    <col min="10" max="10" width="6" style="8" customWidth="1"/>
    <col min="11" max="11" width="6.28515625" style="8" customWidth="1"/>
    <col min="12" max="12" width="6" style="8" customWidth="1"/>
    <col min="13" max="13" width="7" style="8" customWidth="1"/>
    <col min="14" max="14" width="7.7109375" style="8" customWidth="1"/>
    <col min="15" max="15" width="7.5703125" style="8" customWidth="1"/>
    <col min="16" max="16" width="6.28515625" style="8" customWidth="1"/>
    <col min="17" max="17" width="8.140625" style="8" customWidth="1"/>
    <col min="18" max="18" width="11.85546875" style="8" customWidth="1"/>
    <col min="19" max="19" width="8.28515625" style="8" customWidth="1"/>
    <col min="20" max="20" width="8.140625" style="8" customWidth="1"/>
    <col min="21" max="21" width="7" style="8" customWidth="1"/>
    <col min="22" max="22" width="10.5703125" style="8" customWidth="1"/>
    <col min="23" max="23" width="8.140625" style="8" customWidth="1"/>
    <col min="24" max="24" width="9.140625" style="8" customWidth="1"/>
    <col min="25" max="25" width="18.42578125" style="8" customWidth="1"/>
    <col min="26" max="26" width="16.7109375" style="8" customWidth="1"/>
    <col min="27" max="27" width="14.28515625" style="8" customWidth="1"/>
    <col min="28" max="28" width="15.85546875" style="8" customWidth="1"/>
    <col min="29" max="29" width="13.7109375" style="8" customWidth="1"/>
    <col min="30" max="30" width="13.85546875" style="8" customWidth="1"/>
    <col min="31" max="31" width="11.85546875" style="8" customWidth="1"/>
    <col min="32" max="32" width="11.28515625" style="8" customWidth="1"/>
    <col min="33" max="33" width="12.140625" style="8" customWidth="1"/>
    <col min="34" max="34" width="13.5703125" style="8" customWidth="1"/>
    <col min="35" max="35" width="9.85546875" style="8" customWidth="1"/>
    <col min="36" max="36" width="9.5703125" style="8" customWidth="1"/>
    <col min="37" max="37" width="13.28515625" style="8" customWidth="1"/>
    <col min="38" max="39" width="9.28515625" style="8" customWidth="1"/>
    <col min="40" max="40" width="11.5703125" style="8" customWidth="1"/>
    <col min="41" max="41" width="9.5703125" style="8" customWidth="1"/>
    <col min="42" max="42" width="10" style="8" customWidth="1"/>
    <col min="43" max="43" width="13.42578125" style="6" customWidth="1"/>
    <col min="44" max="44" width="10" style="8" customWidth="1"/>
    <col min="45" max="45" width="10.28515625" style="8" customWidth="1"/>
    <col min="46" max="46" width="11.28515625" style="8" customWidth="1"/>
    <col min="47" max="47" width="10" style="8" customWidth="1"/>
    <col min="48" max="48" width="8.85546875" style="2" customWidth="1"/>
    <col min="49" max="49" width="11.42578125" style="2" customWidth="1"/>
    <col min="50" max="50" width="11" style="2" customWidth="1"/>
    <col min="51" max="51" width="9.28515625" style="2" customWidth="1"/>
    <col min="52" max="52" width="12.140625" style="2" customWidth="1"/>
    <col min="53" max="53" width="9.28515625" style="2" customWidth="1"/>
    <col min="54" max="60" width="10.5703125" style="2" customWidth="1"/>
    <col min="61" max="61" width="14" style="2" customWidth="1"/>
    <col min="62" max="62" width="13" style="2" customWidth="1"/>
    <col min="63" max="67" width="9.140625" style="2"/>
    <col min="68" max="68" width="12.7109375" style="2" customWidth="1"/>
    <col min="69" max="69" width="11.140625" style="2" customWidth="1"/>
    <col min="70" max="70" width="10.85546875" style="2" customWidth="1"/>
    <col min="71" max="72" width="9.140625" style="2"/>
    <col min="73" max="73" width="10.5703125" style="2" customWidth="1"/>
    <col min="74" max="74" width="10.7109375" style="2" customWidth="1"/>
    <col min="75" max="75" width="9.140625" style="2"/>
    <col min="76" max="76" width="11.7109375" style="2" customWidth="1"/>
    <col min="77" max="77" width="12.28515625" style="2" customWidth="1"/>
    <col min="78" max="78" width="11.42578125" style="2" customWidth="1"/>
    <col min="79" max="79" width="10.28515625" style="2" customWidth="1"/>
    <col min="80" max="80" width="10.5703125" style="2" customWidth="1"/>
    <col min="81" max="84" width="9.140625" style="2"/>
    <col min="85" max="85" width="10" style="2" customWidth="1"/>
    <col min="86" max="86" width="9.140625" style="2"/>
    <col min="87" max="87" width="10.85546875" style="2" customWidth="1"/>
    <col min="88" max="88" width="11.85546875" style="2" customWidth="1"/>
    <col min="89" max="90" width="9.140625" style="2"/>
    <col min="91" max="91" width="10" style="2" customWidth="1"/>
    <col min="92" max="92" width="7.42578125" style="2" customWidth="1"/>
    <col min="93" max="16384" width="9.140625" style="2"/>
  </cols>
  <sheetData>
    <row r="1" spans="1:106" s="24" customFormat="1" ht="47.25" customHeight="1">
      <c r="A1" s="257" t="s">
        <v>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9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260" t="s">
        <v>55</v>
      </c>
      <c r="AF5" s="260"/>
      <c r="AG5" s="260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43" customFormat="1" ht="55.5" customHeight="1">
      <c r="A10" s="62" t="s">
        <v>109</v>
      </c>
      <c r="B10" s="63">
        <f>C10+R10</f>
        <v>1</v>
      </c>
      <c r="C10" s="63">
        <f>D10+H10+L10+N10+P10</f>
        <v>1</v>
      </c>
      <c r="D10" s="63"/>
      <c r="E10" s="64"/>
      <c r="F10" s="64"/>
      <c r="G10" s="64"/>
      <c r="H10" s="64"/>
      <c r="I10" s="64"/>
      <c r="J10" s="64"/>
      <c r="K10" s="64"/>
      <c r="L10" s="64">
        <v>1</v>
      </c>
      <c r="M10" s="64"/>
      <c r="N10" s="64"/>
      <c r="O10" s="63"/>
      <c r="P10" s="63"/>
      <c r="Q10" s="65"/>
      <c r="R10" s="65">
        <f>SUM(S10:X10)</f>
        <v>0</v>
      </c>
      <c r="S10" s="65"/>
      <c r="T10" s="65"/>
      <c r="U10" s="65"/>
      <c r="V10" s="66"/>
      <c r="W10" s="67"/>
      <c r="X10" s="66"/>
      <c r="Y10" s="42">
        <f>AB10+BX10</f>
        <v>303.06</v>
      </c>
      <c r="Z10" s="42">
        <f>AC10+BY10</f>
        <v>235.64</v>
      </c>
      <c r="AA10" s="42">
        <f>AD10+BZ10</f>
        <v>67.420000000000016</v>
      </c>
      <c r="AB10" s="42">
        <f>AH10+AT10+BF10+BL10+BR10</f>
        <v>303.06</v>
      </c>
      <c r="AC10" s="42">
        <f>AI10+AU10+BG10+BM10+BS10</f>
        <v>235.64</v>
      </c>
      <c r="AD10" s="42">
        <f>AJ10+AV10+BH10+BT10+BN10</f>
        <v>67.420000000000016</v>
      </c>
      <c r="AE10" s="42">
        <f>AK10+AW10+BI10</f>
        <v>0</v>
      </c>
      <c r="AF10" s="42">
        <f>AL10+AX10+BJ10</f>
        <v>0</v>
      </c>
      <c r="AG10" s="66">
        <f>AM10+AY10+BK10</f>
        <v>0</v>
      </c>
      <c r="AH10" s="42"/>
      <c r="AI10" s="42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>
        <v>303.06</v>
      </c>
      <c r="BG10" s="66">
        <v>235.64</v>
      </c>
      <c r="BH10" s="66">
        <f>BF10-BG10</f>
        <v>67.420000000000016</v>
      </c>
      <c r="BI10" s="66"/>
      <c r="BJ10" s="66"/>
      <c r="BK10" s="66"/>
      <c r="BL10" s="66"/>
      <c r="BM10" s="66"/>
      <c r="BN10" s="66">
        <f>BL10-BM10</f>
        <v>0</v>
      </c>
      <c r="BO10" s="66"/>
      <c r="BP10" s="66"/>
      <c r="BQ10" s="42"/>
      <c r="BR10" s="42"/>
      <c r="BS10" s="42"/>
      <c r="BT10" s="68"/>
      <c r="BU10" s="68"/>
      <c r="BV10" s="68"/>
      <c r="BW10" s="68"/>
      <c r="BX10" s="68">
        <f>CA10+CB10+CC10+CD10+CE10+CH10</f>
        <v>0</v>
      </c>
      <c r="BY10" s="68">
        <f>CA10+CB10+CC10+CD10+CF10+CH10</f>
        <v>0</v>
      </c>
      <c r="BZ10" s="68">
        <f>CG10</f>
        <v>0</v>
      </c>
      <c r="CA10" s="68"/>
      <c r="CB10" s="69"/>
      <c r="CC10" s="69"/>
      <c r="CD10" s="69"/>
      <c r="CE10" s="69"/>
      <c r="CF10" s="69"/>
      <c r="CG10" s="69">
        <f>CE10-CF10</f>
        <v>0</v>
      </c>
      <c r="CH10" s="69"/>
      <c r="CI10" s="70">
        <f>-CK10+CO10+CS10+CU10+CY10</f>
        <v>8</v>
      </c>
      <c r="CJ10" s="70">
        <f>CL10+CP10+CT10+CV10+CZ10</f>
        <v>8</v>
      </c>
      <c r="CK10" s="70"/>
      <c r="CL10" s="70"/>
      <c r="CM10" s="70"/>
      <c r="CN10" s="70"/>
      <c r="CO10" s="70"/>
      <c r="CP10" s="70"/>
      <c r="CQ10" s="70"/>
      <c r="CR10" s="70"/>
      <c r="CS10" s="70">
        <v>8</v>
      </c>
      <c r="CT10" s="70">
        <v>8</v>
      </c>
      <c r="CU10" s="70"/>
      <c r="CV10" s="70"/>
      <c r="CW10" s="70"/>
      <c r="CX10" s="70"/>
      <c r="CY10" s="70"/>
      <c r="CZ10" s="70"/>
      <c r="DA10" s="70"/>
      <c r="DB10" s="70"/>
    </row>
    <row r="11" spans="1:106" s="24" customFormat="1" ht="49.5" customHeight="1">
      <c r="A11" s="96" t="s">
        <v>111</v>
      </c>
      <c r="B11" s="18">
        <f t="shared" ref="B11:B18" si="0">C11+R11</f>
        <v>1</v>
      </c>
      <c r="C11" s="18">
        <f t="shared" ref="C11:C18" si="1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18" si="2">SUM(S11:X11)</f>
        <v>0</v>
      </c>
      <c r="S11" s="4"/>
      <c r="T11" s="4"/>
      <c r="U11" s="4"/>
      <c r="V11" s="19"/>
      <c r="W11" s="67"/>
      <c r="X11" s="19"/>
      <c r="Y11" s="42">
        <f t="shared" ref="Y11:AA18" si="3">AB11+BX11</f>
        <v>9.67</v>
      </c>
      <c r="Z11" s="42">
        <f t="shared" si="3"/>
        <v>3.7</v>
      </c>
      <c r="AA11" s="42">
        <f t="shared" si="3"/>
        <v>5.97</v>
      </c>
      <c r="AB11" s="42">
        <f t="shared" ref="AB11:AC18" si="4">AH11+AT11+BF11+BL11+BR11</f>
        <v>9.67</v>
      </c>
      <c r="AC11" s="10">
        <f t="shared" si="4"/>
        <v>3.7</v>
      </c>
      <c r="AD11" s="35">
        <f t="shared" ref="AD11:AD31" si="5">AJ11+AV11+BH11+BT11+BN11</f>
        <v>5.97</v>
      </c>
      <c r="AE11" s="10">
        <f t="shared" ref="AE11:AG18" si="6">AK11+AW11+BI11</f>
        <v>0</v>
      </c>
      <c r="AF11" s="10">
        <f t="shared" si="6"/>
        <v>0</v>
      </c>
      <c r="AG11" s="19">
        <f t="shared" si="6"/>
        <v>0</v>
      </c>
      <c r="AH11" s="10"/>
      <c r="AI11" s="10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>
        <v>9.67</v>
      </c>
      <c r="BG11" s="19">
        <v>3.7</v>
      </c>
      <c r="BH11" s="19">
        <f t="shared" ref="BH11:BH31" si="7">BF11-BG11</f>
        <v>5.97</v>
      </c>
      <c r="BI11" s="34"/>
      <c r="BJ11" s="34"/>
      <c r="BK11" s="34"/>
      <c r="BL11" s="34"/>
      <c r="BM11" s="34"/>
      <c r="BN11" s="34">
        <f t="shared" ref="BN11:BN31" si="8">BL11-BM11</f>
        <v>0</v>
      </c>
      <c r="BO11" s="34"/>
      <c r="BP11" s="34"/>
      <c r="BQ11" s="35"/>
      <c r="BR11" s="35"/>
      <c r="BS11" s="10"/>
      <c r="BT11" s="56"/>
      <c r="BU11" s="56"/>
      <c r="BV11" s="56"/>
      <c r="BW11" s="56"/>
      <c r="BX11" s="56">
        <f t="shared" ref="BX11:BX18" si="9">CA11+CB11+CC11+CD11+CE11+CH11</f>
        <v>0</v>
      </c>
      <c r="BY11" s="56">
        <f t="shared" ref="BY11:BY18" si="10">CA11+CB11+CC11+CD11+CF11+CH11</f>
        <v>0</v>
      </c>
      <c r="BZ11" s="56">
        <f t="shared" ref="BZ11:BZ18" si="11">CG11</f>
        <v>0</v>
      </c>
      <c r="CA11" s="56"/>
      <c r="CB11" s="57"/>
      <c r="CC11" s="57"/>
      <c r="CD11" s="57"/>
      <c r="CE11" s="57"/>
      <c r="CF11" s="57"/>
      <c r="CG11" s="69">
        <f t="shared" ref="CG11:CG31" si="12">CE11-CF11</f>
        <v>0</v>
      </c>
      <c r="CH11" s="57"/>
      <c r="CI11" s="11">
        <f t="shared" ref="CI11:CI18" si="13">-CK11+CO11+CS11+CU11+CY11</f>
        <v>4</v>
      </c>
      <c r="CJ11" s="11">
        <f t="shared" ref="CJ11:CJ18" si="14">CL11+CP11+CT11+CV11+CZ11</f>
        <v>4</v>
      </c>
      <c r="CK11" s="11"/>
      <c r="CL11" s="11"/>
      <c r="CM11" s="11"/>
      <c r="CN11" s="11"/>
      <c r="CO11" s="11"/>
      <c r="CP11" s="11"/>
      <c r="CQ11" s="11"/>
      <c r="CR11" s="11"/>
      <c r="CS11" s="11">
        <v>4</v>
      </c>
      <c r="CT11" s="11">
        <v>4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53.25" customHeight="1">
      <c r="A12" s="80" t="s">
        <v>112</v>
      </c>
      <c r="B12" s="18">
        <f t="shared" si="0"/>
        <v>1</v>
      </c>
      <c r="C12" s="18">
        <f t="shared" si="1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2"/>
        <v>0</v>
      </c>
      <c r="S12" s="4"/>
      <c r="T12" s="4"/>
      <c r="U12" s="4"/>
      <c r="V12" s="19"/>
      <c r="W12" s="67"/>
      <c r="X12" s="19"/>
      <c r="Y12" s="42">
        <f t="shared" si="3"/>
        <v>24.29</v>
      </c>
      <c r="Z12" s="42">
        <f t="shared" si="3"/>
        <v>24.17</v>
      </c>
      <c r="AA12" s="42">
        <f t="shared" si="3"/>
        <v>0.11999999999999744</v>
      </c>
      <c r="AB12" s="42">
        <f t="shared" si="4"/>
        <v>24.29</v>
      </c>
      <c r="AC12" s="10">
        <f t="shared" si="4"/>
        <v>24.17</v>
      </c>
      <c r="AD12" s="35">
        <f t="shared" si="5"/>
        <v>0.11999999999999744</v>
      </c>
      <c r="AE12" s="10">
        <f t="shared" si="6"/>
        <v>0</v>
      </c>
      <c r="AF12" s="10">
        <f t="shared" si="6"/>
        <v>0</v>
      </c>
      <c r="AG12" s="19">
        <f t="shared" si="6"/>
        <v>0</v>
      </c>
      <c r="AH12" s="10"/>
      <c r="AI12" s="10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>
        <v>24.29</v>
      </c>
      <c r="BG12" s="19">
        <v>24.17</v>
      </c>
      <c r="BH12" s="19">
        <f t="shared" si="7"/>
        <v>0.11999999999999744</v>
      </c>
      <c r="BI12" s="34"/>
      <c r="BJ12" s="34"/>
      <c r="BK12" s="34"/>
      <c r="BL12" s="34"/>
      <c r="BM12" s="34"/>
      <c r="BN12" s="34">
        <f t="shared" si="8"/>
        <v>0</v>
      </c>
      <c r="BO12" s="34"/>
      <c r="BP12" s="34"/>
      <c r="BQ12" s="35"/>
      <c r="BR12" s="35"/>
      <c r="BS12" s="10"/>
      <c r="BT12" s="56"/>
      <c r="BU12" s="56"/>
      <c r="BV12" s="56"/>
      <c r="BW12" s="56"/>
      <c r="BX12" s="56">
        <f t="shared" si="9"/>
        <v>0</v>
      </c>
      <c r="BY12" s="56">
        <f t="shared" si="10"/>
        <v>0</v>
      </c>
      <c r="BZ12" s="56">
        <f t="shared" si="11"/>
        <v>0</v>
      </c>
      <c r="CA12" s="56"/>
      <c r="CB12" s="57"/>
      <c r="CC12" s="57"/>
      <c r="CD12" s="57"/>
      <c r="CE12" s="57"/>
      <c r="CF12" s="57"/>
      <c r="CG12" s="69">
        <f t="shared" si="12"/>
        <v>0</v>
      </c>
      <c r="CH12" s="57"/>
      <c r="CI12" s="11">
        <f t="shared" si="13"/>
        <v>3</v>
      </c>
      <c r="CJ12" s="11">
        <f t="shared" si="14"/>
        <v>3</v>
      </c>
      <c r="CK12" s="11"/>
      <c r="CL12" s="11"/>
      <c r="CM12" s="11"/>
      <c r="CN12" s="11"/>
      <c r="CO12" s="11"/>
      <c r="CP12" s="11"/>
      <c r="CQ12" s="11"/>
      <c r="CR12" s="11"/>
      <c r="CS12" s="11">
        <v>3</v>
      </c>
      <c r="CT12" s="11">
        <v>3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72" customHeight="1">
      <c r="A13" s="80" t="s">
        <v>113</v>
      </c>
      <c r="B13" s="18">
        <f t="shared" si="0"/>
        <v>1</v>
      </c>
      <c r="C13" s="18">
        <f t="shared" si="1"/>
        <v>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  <c r="P13" s="18"/>
      <c r="Q13" s="4"/>
      <c r="R13" s="4">
        <f t="shared" si="2"/>
        <v>1</v>
      </c>
      <c r="S13" s="4"/>
      <c r="T13" s="4"/>
      <c r="U13" s="4"/>
      <c r="V13" s="19"/>
      <c r="W13" s="67">
        <v>1</v>
      </c>
      <c r="X13" s="19"/>
      <c r="Y13" s="42">
        <f t="shared" si="3"/>
        <v>742.35</v>
      </c>
      <c r="Z13" s="42">
        <f t="shared" si="3"/>
        <v>742.35</v>
      </c>
      <c r="AA13" s="42">
        <f t="shared" si="3"/>
        <v>0</v>
      </c>
      <c r="AB13" s="42">
        <f t="shared" si="4"/>
        <v>0</v>
      </c>
      <c r="AC13" s="10">
        <f t="shared" si="4"/>
        <v>0</v>
      </c>
      <c r="AD13" s="35">
        <f t="shared" si="5"/>
        <v>0</v>
      </c>
      <c r="AE13" s="10">
        <f t="shared" si="6"/>
        <v>0</v>
      </c>
      <c r="AF13" s="10">
        <f t="shared" si="6"/>
        <v>0</v>
      </c>
      <c r="AG13" s="19">
        <f t="shared" si="6"/>
        <v>0</v>
      </c>
      <c r="AH13" s="10"/>
      <c r="AI13" s="10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>
        <f t="shared" si="7"/>
        <v>0</v>
      </c>
      <c r="BI13" s="34"/>
      <c r="BJ13" s="34"/>
      <c r="BK13" s="34"/>
      <c r="BL13" s="34"/>
      <c r="BM13" s="34"/>
      <c r="BN13" s="34">
        <f t="shared" si="8"/>
        <v>0</v>
      </c>
      <c r="BO13" s="34"/>
      <c r="BP13" s="34"/>
      <c r="BQ13" s="35"/>
      <c r="BR13" s="35"/>
      <c r="BS13" s="10"/>
      <c r="BT13" s="56"/>
      <c r="BU13" s="56"/>
      <c r="BV13" s="56"/>
      <c r="BW13" s="56"/>
      <c r="BX13" s="56">
        <f t="shared" si="9"/>
        <v>742.35</v>
      </c>
      <c r="BY13" s="56">
        <f t="shared" si="10"/>
        <v>742.35</v>
      </c>
      <c r="BZ13" s="56">
        <f t="shared" si="11"/>
        <v>0</v>
      </c>
      <c r="CA13" s="56"/>
      <c r="CB13" s="57"/>
      <c r="CC13" s="57"/>
      <c r="CD13" s="57"/>
      <c r="CE13" s="57">
        <v>742.35</v>
      </c>
      <c r="CF13" s="57">
        <v>742.35</v>
      </c>
      <c r="CG13" s="69">
        <f t="shared" si="12"/>
        <v>0</v>
      </c>
      <c r="CH13" s="57"/>
      <c r="CI13" s="11">
        <f t="shared" si="13"/>
        <v>1</v>
      </c>
      <c r="CJ13" s="11">
        <f t="shared" si="14"/>
        <v>1</v>
      </c>
      <c r="CK13" s="11"/>
      <c r="CL13" s="11"/>
      <c r="CM13" s="11"/>
      <c r="CN13" s="11"/>
      <c r="CO13" s="11"/>
      <c r="CP13" s="11"/>
      <c r="CQ13" s="11"/>
      <c r="CR13" s="11"/>
      <c r="CS13" s="11">
        <v>1</v>
      </c>
      <c r="CT13" s="11">
        <v>1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48" customHeight="1">
      <c r="A14" s="80" t="s">
        <v>112</v>
      </c>
      <c r="B14" s="18">
        <f t="shared" si="0"/>
        <v>1</v>
      </c>
      <c r="C14" s="18">
        <f t="shared" si="1"/>
        <v>1</v>
      </c>
      <c r="D14" s="18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18"/>
      <c r="P14" s="18"/>
      <c r="Q14" s="4"/>
      <c r="R14" s="4">
        <f t="shared" si="2"/>
        <v>0</v>
      </c>
      <c r="S14" s="4"/>
      <c r="T14" s="4"/>
      <c r="U14" s="4"/>
      <c r="V14" s="19"/>
      <c r="W14" s="67"/>
      <c r="X14" s="19"/>
      <c r="Y14" s="42">
        <f t="shared" si="3"/>
        <v>18.3</v>
      </c>
      <c r="Z14" s="42">
        <f t="shared" si="3"/>
        <v>13.63</v>
      </c>
      <c r="AA14" s="42">
        <f t="shared" si="3"/>
        <v>4.67</v>
      </c>
      <c r="AB14" s="42">
        <f t="shared" si="4"/>
        <v>18.3</v>
      </c>
      <c r="AC14" s="10">
        <f t="shared" si="4"/>
        <v>13.63</v>
      </c>
      <c r="AD14" s="35">
        <f t="shared" si="5"/>
        <v>4.67</v>
      </c>
      <c r="AE14" s="10">
        <f t="shared" si="6"/>
        <v>0</v>
      </c>
      <c r="AF14" s="10">
        <f t="shared" si="6"/>
        <v>0</v>
      </c>
      <c r="AG14" s="19">
        <f t="shared" si="6"/>
        <v>0</v>
      </c>
      <c r="AH14" s="10"/>
      <c r="AI14" s="10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>
        <v>18.3</v>
      </c>
      <c r="BG14" s="19">
        <v>13.63</v>
      </c>
      <c r="BH14" s="19">
        <f t="shared" si="7"/>
        <v>4.67</v>
      </c>
      <c r="BI14" s="34"/>
      <c r="BJ14" s="34"/>
      <c r="BK14" s="34"/>
      <c r="BL14" s="34"/>
      <c r="BM14" s="34"/>
      <c r="BN14" s="34">
        <f t="shared" si="8"/>
        <v>0</v>
      </c>
      <c r="BO14" s="34"/>
      <c r="BP14" s="34"/>
      <c r="BQ14" s="35"/>
      <c r="BR14" s="35"/>
      <c r="BS14" s="10"/>
      <c r="BT14" s="56"/>
      <c r="BU14" s="56"/>
      <c r="BV14" s="56"/>
      <c r="BW14" s="56"/>
      <c r="BX14" s="56">
        <f t="shared" si="9"/>
        <v>0</v>
      </c>
      <c r="BY14" s="56">
        <f t="shared" si="10"/>
        <v>0</v>
      </c>
      <c r="BZ14" s="56">
        <f t="shared" si="11"/>
        <v>0</v>
      </c>
      <c r="CA14" s="56"/>
      <c r="CB14" s="57"/>
      <c r="CC14" s="57"/>
      <c r="CD14" s="57"/>
      <c r="CE14" s="57"/>
      <c r="CF14" s="57"/>
      <c r="CG14" s="69">
        <f t="shared" si="12"/>
        <v>0</v>
      </c>
      <c r="CH14" s="57"/>
      <c r="CI14" s="11">
        <f t="shared" si="13"/>
        <v>3</v>
      </c>
      <c r="CJ14" s="11">
        <f t="shared" si="14"/>
        <v>3</v>
      </c>
      <c r="CK14" s="11"/>
      <c r="CL14" s="11"/>
      <c r="CM14" s="11"/>
      <c r="CN14" s="11"/>
      <c r="CO14" s="11"/>
      <c r="CP14" s="11"/>
      <c r="CQ14" s="11"/>
      <c r="CR14" s="11"/>
      <c r="CS14" s="11">
        <v>3</v>
      </c>
      <c r="CT14" s="11">
        <v>3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43.5" customHeight="1">
      <c r="A15" s="80" t="s">
        <v>113</v>
      </c>
      <c r="B15" s="18">
        <f t="shared" si="0"/>
        <v>1</v>
      </c>
      <c r="C15" s="18">
        <f t="shared" si="1"/>
        <v>0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8"/>
      <c r="Q15" s="4"/>
      <c r="R15" s="4">
        <f t="shared" si="2"/>
        <v>1</v>
      </c>
      <c r="S15" s="4"/>
      <c r="T15" s="4"/>
      <c r="U15" s="4"/>
      <c r="V15" s="19"/>
      <c r="W15" s="67">
        <v>1</v>
      </c>
      <c r="X15" s="19"/>
      <c r="Y15" s="42">
        <f t="shared" si="3"/>
        <v>63.55</v>
      </c>
      <c r="Z15" s="42">
        <f t="shared" si="3"/>
        <v>63.55</v>
      </c>
      <c r="AA15" s="42">
        <f t="shared" si="3"/>
        <v>0</v>
      </c>
      <c r="AB15" s="42">
        <f t="shared" si="4"/>
        <v>0</v>
      </c>
      <c r="AC15" s="10">
        <f t="shared" si="4"/>
        <v>0</v>
      </c>
      <c r="AD15" s="35">
        <f t="shared" si="5"/>
        <v>0</v>
      </c>
      <c r="AE15" s="10">
        <f t="shared" si="6"/>
        <v>0</v>
      </c>
      <c r="AF15" s="10">
        <f t="shared" si="6"/>
        <v>0</v>
      </c>
      <c r="AG15" s="19">
        <f t="shared" si="6"/>
        <v>0</v>
      </c>
      <c r="AH15" s="10"/>
      <c r="AI15" s="10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>
        <f t="shared" si="7"/>
        <v>0</v>
      </c>
      <c r="BI15" s="34"/>
      <c r="BJ15" s="34"/>
      <c r="BK15" s="34"/>
      <c r="BL15" s="34"/>
      <c r="BM15" s="34"/>
      <c r="BN15" s="34">
        <f t="shared" si="8"/>
        <v>0</v>
      </c>
      <c r="BO15" s="34"/>
      <c r="BP15" s="34"/>
      <c r="BQ15" s="35"/>
      <c r="BR15" s="35"/>
      <c r="BS15" s="10"/>
      <c r="BT15" s="56"/>
      <c r="BU15" s="56"/>
      <c r="BV15" s="56"/>
      <c r="BW15" s="56"/>
      <c r="BX15" s="56">
        <f t="shared" si="9"/>
        <v>63.55</v>
      </c>
      <c r="BY15" s="56">
        <f t="shared" si="10"/>
        <v>63.55</v>
      </c>
      <c r="BZ15" s="56">
        <f>BX15-BY15</f>
        <v>0</v>
      </c>
      <c r="CA15" s="56"/>
      <c r="CB15" s="57"/>
      <c r="CC15" s="57"/>
      <c r="CD15" s="57"/>
      <c r="CE15" s="57">
        <v>63.55</v>
      </c>
      <c r="CF15" s="57">
        <v>63.55</v>
      </c>
      <c r="CG15" s="69">
        <f t="shared" si="12"/>
        <v>0</v>
      </c>
      <c r="CH15" s="57"/>
      <c r="CI15" s="11">
        <f t="shared" si="13"/>
        <v>1</v>
      </c>
      <c r="CJ15" s="11">
        <f t="shared" si="14"/>
        <v>1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>
        <v>1</v>
      </c>
      <c r="CV15" s="11">
        <v>1</v>
      </c>
      <c r="CW15" s="11"/>
      <c r="CX15" s="11"/>
      <c r="CY15" s="11"/>
      <c r="CZ15" s="11"/>
      <c r="DA15" s="11"/>
      <c r="DB15" s="11"/>
    </row>
    <row r="16" spans="1:106" s="24" customFormat="1" ht="39.75" customHeight="1">
      <c r="A16" s="96" t="s">
        <v>113</v>
      </c>
      <c r="B16" s="18">
        <f t="shared" si="0"/>
        <v>1</v>
      </c>
      <c r="C16" s="18">
        <f t="shared" si="1"/>
        <v>0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18"/>
      <c r="P16" s="18"/>
      <c r="Q16" s="4"/>
      <c r="R16" s="4">
        <f t="shared" si="2"/>
        <v>1</v>
      </c>
      <c r="S16" s="4"/>
      <c r="T16" s="4"/>
      <c r="U16" s="4"/>
      <c r="V16" s="19"/>
      <c r="W16" s="67">
        <v>1</v>
      </c>
      <c r="X16" s="19"/>
      <c r="Y16" s="42">
        <f t="shared" si="3"/>
        <v>121.71</v>
      </c>
      <c r="Z16" s="42">
        <f t="shared" si="3"/>
        <v>121.71</v>
      </c>
      <c r="AA16" s="42">
        <f t="shared" si="3"/>
        <v>0</v>
      </c>
      <c r="AB16" s="42">
        <f t="shared" si="4"/>
        <v>0</v>
      </c>
      <c r="AC16" s="10">
        <f t="shared" si="4"/>
        <v>0</v>
      </c>
      <c r="AD16" s="35">
        <f t="shared" si="5"/>
        <v>0</v>
      </c>
      <c r="AE16" s="10">
        <f t="shared" si="6"/>
        <v>0</v>
      </c>
      <c r="AF16" s="10">
        <f t="shared" si="6"/>
        <v>0</v>
      </c>
      <c r="AG16" s="19">
        <f t="shared" si="6"/>
        <v>0</v>
      </c>
      <c r="AH16" s="10"/>
      <c r="AI16" s="10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>
        <f t="shared" si="7"/>
        <v>0</v>
      </c>
      <c r="BI16" s="34"/>
      <c r="BJ16" s="34"/>
      <c r="BK16" s="34"/>
      <c r="BL16" s="34"/>
      <c r="BM16" s="34"/>
      <c r="BN16" s="34">
        <f t="shared" si="8"/>
        <v>0</v>
      </c>
      <c r="BO16" s="34"/>
      <c r="BP16" s="34"/>
      <c r="BQ16" s="35"/>
      <c r="BR16" s="35"/>
      <c r="BS16" s="10"/>
      <c r="BT16" s="56"/>
      <c r="BU16" s="56"/>
      <c r="BV16" s="56"/>
      <c r="BW16" s="56"/>
      <c r="BX16" s="56">
        <f t="shared" si="9"/>
        <v>121.71</v>
      </c>
      <c r="BY16" s="56">
        <f t="shared" si="10"/>
        <v>121.71</v>
      </c>
      <c r="BZ16" s="56">
        <f t="shared" si="11"/>
        <v>0</v>
      </c>
      <c r="CA16" s="56"/>
      <c r="CB16" s="57"/>
      <c r="CC16" s="57"/>
      <c r="CD16" s="57"/>
      <c r="CE16" s="57">
        <v>121.71</v>
      </c>
      <c r="CF16" s="57">
        <v>121.71</v>
      </c>
      <c r="CG16" s="69">
        <f t="shared" si="12"/>
        <v>0</v>
      </c>
      <c r="CH16" s="57"/>
      <c r="CI16" s="11">
        <f t="shared" si="13"/>
        <v>1</v>
      </c>
      <c r="CJ16" s="11">
        <f t="shared" si="14"/>
        <v>1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>
        <v>1</v>
      </c>
      <c r="CV16" s="11">
        <v>1</v>
      </c>
      <c r="CW16" s="11"/>
      <c r="CX16" s="11"/>
      <c r="CY16" s="11"/>
      <c r="CZ16" s="11"/>
      <c r="DA16" s="11"/>
      <c r="DB16" s="11"/>
    </row>
    <row r="17" spans="1:106" s="24" customFormat="1" ht="21" customHeight="1">
      <c r="A17" s="80" t="s">
        <v>110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67"/>
      <c r="X17" s="19"/>
      <c r="Y17" s="42">
        <f t="shared" si="3"/>
        <v>101.36</v>
      </c>
      <c r="Z17" s="42">
        <f t="shared" si="3"/>
        <v>44.6</v>
      </c>
      <c r="AA17" s="42">
        <f t="shared" si="3"/>
        <v>56.76</v>
      </c>
      <c r="AB17" s="42">
        <f t="shared" si="4"/>
        <v>101.36</v>
      </c>
      <c r="AC17" s="10">
        <f t="shared" si="4"/>
        <v>44.6</v>
      </c>
      <c r="AD17" s="35">
        <f t="shared" si="5"/>
        <v>56.76</v>
      </c>
      <c r="AE17" s="10">
        <f t="shared" si="6"/>
        <v>0</v>
      </c>
      <c r="AF17" s="10">
        <f t="shared" si="6"/>
        <v>0</v>
      </c>
      <c r="AG17" s="19">
        <f t="shared" si="6"/>
        <v>0</v>
      </c>
      <c r="AH17" s="10"/>
      <c r="AI17" s="10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>
        <v>101.36</v>
      </c>
      <c r="BG17" s="19">
        <v>44.6</v>
      </c>
      <c r="BH17" s="19">
        <f t="shared" si="7"/>
        <v>56.76</v>
      </c>
      <c r="BI17" s="34"/>
      <c r="BJ17" s="34"/>
      <c r="BK17" s="34"/>
      <c r="BL17" s="34"/>
      <c r="BM17" s="34"/>
      <c r="BN17" s="34">
        <f t="shared" si="8"/>
        <v>0</v>
      </c>
      <c r="BO17" s="34"/>
      <c r="BP17" s="34"/>
      <c r="BQ17" s="35"/>
      <c r="BR17" s="35"/>
      <c r="BS17" s="10"/>
      <c r="BT17" s="56"/>
      <c r="BU17" s="56"/>
      <c r="BV17" s="56"/>
      <c r="BW17" s="56"/>
      <c r="BX17" s="56">
        <f t="shared" si="9"/>
        <v>0</v>
      </c>
      <c r="BY17" s="56">
        <f t="shared" si="10"/>
        <v>0</v>
      </c>
      <c r="BZ17" s="56">
        <f t="shared" si="11"/>
        <v>0</v>
      </c>
      <c r="CA17" s="56"/>
      <c r="CB17" s="57"/>
      <c r="CC17" s="57"/>
      <c r="CD17" s="57"/>
      <c r="CE17" s="57"/>
      <c r="CF17" s="57"/>
      <c r="CG17" s="69">
        <f t="shared" si="12"/>
        <v>0</v>
      </c>
      <c r="CH17" s="57"/>
      <c r="CI17" s="11">
        <f t="shared" si="13"/>
        <v>5</v>
      </c>
      <c r="CJ17" s="11">
        <f t="shared" si="14"/>
        <v>4</v>
      </c>
      <c r="CK17" s="11"/>
      <c r="CL17" s="11"/>
      <c r="CM17" s="11"/>
      <c r="CN17" s="11"/>
      <c r="CO17" s="11"/>
      <c r="CP17" s="11"/>
      <c r="CQ17" s="11"/>
      <c r="CR17" s="11"/>
      <c r="CS17" s="11">
        <v>5</v>
      </c>
      <c r="CT17" s="11">
        <v>4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39" customHeight="1">
      <c r="A18" s="95" t="s">
        <v>114</v>
      </c>
      <c r="B18" s="18">
        <f t="shared" si="0"/>
        <v>1</v>
      </c>
      <c r="C18" s="18">
        <f t="shared" si="1"/>
        <v>0</v>
      </c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18"/>
      <c r="P18" s="18"/>
      <c r="Q18" s="4"/>
      <c r="R18" s="4">
        <f t="shared" si="2"/>
        <v>1</v>
      </c>
      <c r="S18" s="4"/>
      <c r="T18" s="4"/>
      <c r="U18" s="4"/>
      <c r="V18" s="19"/>
      <c r="W18" s="67">
        <v>1</v>
      </c>
      <c r="X18" s="19"/>
      <c r="Y18" s="42">
        <f t="shared" si="3"/>
        <v>227.58</v>
      </c>
      <c r="Z18" s="42">
        <f t="shared" si="3"/>
        <v>227.58</v>
      </c>
      <c r="AA18" s="42">
        <f t="shared" si="3"/>
        <v>0</v>
      </c>
      <c r="AB18" s="42">
        <f t="shared" si="4"/>
        <v>0</v>
      </c>
      <c r="AC18" s="10">
        <f t="shared" si="4"/>
        <v>0</v>
      </c>
      <c r="AD18" s="35">
        <f t="shared" si="5"/>
        <v>0</v>
      </c>
      <c r="AE18" s="10">
        <f t="shared" si="6"/>
        <v>0</v>
      </c>
      <c r="AF18" s="10">
        <f t="shared" si="6"/>
        <v>0</v>
      </c>
      <c r="AG18" s="19">
        <f t="shared" si="6"/>
        <v>0</v>
      </c>
      <c r="AH18" s="10"/>
      <c r="AI18" s="10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>
        <f t="shared" si="7"/>
        <v>0</v>
      </c>
      <c r="BI18" s="34"/>
      <c r="BJ18" s="34"/>
      <c r="BK18" s="34"/>
      <c r="BL18" s="34"/>
      <c r="BM18" s="34"/>
      <c r="BN18" s="34">
        <f t="shared" si="8"/>
        <v>0</v>
      </c>
      <c r="BO18" s="34"/>
      <c r="BP18" s="34"/>
      <c r="BQ18" s="35"/>
      <c r="BR18" s="35"/>
      <c r="BS18" s="10"/>
      <c r="BT18" s="56"/>
      <c r="BU18" s="56"/>
      <c r="BV18" s="56"/>
      <c r="BW18" s="56"/>
      <c r="BX18" s="56">
        <f t="shared" si="9"/>
        <v>227.58</v>
      </c>
      <c r="BY18" s="56">
        <f t="shared" si="10"/>
        <v>227.58</v>
      </c>
      <c r="BZ18" s="56">
        <f t="shared" si="11"/>
        <v>0</v>
      </c>
      <c r="CA18" s="56"/>
      <c r="CB18" s="57"/>
      <c r="CC18" s="57"/>
      <c r="CD18" s="57"/>
      <c r="CE18" s="57">
        <v>227.58</v>
      </c>
      <c r="CF18" s="57">
        <v>227.58</v>
      </c>
      <c r="CG18" s="69">
        <f t="shared" si="12"/>
        <v>0</v>
      </c>
      <c r="CH18" s="57"/>
      <c r="CI18" s="11">
        <f t="shared" si="13"/>
        <v>1</v>
      </c>
      <c r="CJ18" s="11">
        <f t="shared" si="14"/>
        <v>1</v>
      </c>
      <c r="CK18" s="11"/>
      <c r="CL18" s="11"/>
      <c r="CM18" s="11"/>
      <c r="CN18" s="11"/>
      <c r="CO18" s="11"/>
      <c r="CP18" s="11"/>
      <c r="CQ18" s="11"/>
      <c r="CR18" s="11"/>
      <c r="CS18" s="11">
        <v>1</v>
      </c>
      <c r="CT18" s="11">
        <v>1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1" customHeight="1">
      <c r="A19" s="97" t="s">
        <v>115</v>
      </c>
      <c r="B19" s="75">
        <f>C19+R19</f>
        <v>1</v>
      </c>
      <c r="C19" s="75">
        <f>D19+H19+L19+N19+P19</f>
        <v>0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5"/>
      <c r="P19" s="75"/>
      <c r="Q19" s="77"/>
      <c r="R19" s="77">
        <f>SUM(S19:X19)</f>
        <v>1</v>
      </c>
      <c r="S19" s="77"/>
      <c r="T19" s="77"/>
      <c r="U19" s="77"/>
      <c r="V19" s="34"/>
      <c r="W19" s="78">
        <v>1</v>
      </c>
      <c r="X19" s="34"/>
      <c r="Y19" s="35">
        <f>AB19+BX19</f>
        <v>1499.67</v>
      </c>
      <c r="Z19" s="35">
        <f>AB19+BX19</f>
        <v>1499.67</v>
      </c>
      <c r="AA19" s="35">
        <f>AD19+BZ19</f>
        <v>0</v>
      </c>
      <c r="AB19" s="35">
        <f>AH19+AT19+BF19+BL19+BR19</f>
        <v>0</v>
      </c>
      <c r="AC19" s="35">
        <f>AI19+AU19+BG19+BM19+BS19</f>
        <v>0</v>
      </c>
      <c r="AD19" s="35">
        <f t="shared" si="5"/>
        <v>0</v>
      </c>
      <c r="AE19" s="35">
        <f>AK19+AW19+BI19</f>
        <v>0</v>
      </c>
      <c r="AF19" s="35">
        <f>AL19+AX19+BJ19</f>
        <v>0</v>
      </c>
      <c r="AG19" s="34">
        <f>AM19+AY19+BK19</f>
        <v>0</v>
      </c>
      <c r="AH19" s="35"/>
      <c r="AI19" s="35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H19" s="34">
        <f>CE19-CF19</f>
        <v>0</v>
      </c>
      <c r="BI19" s="34"/>
      <c r="BJ19" s="34"/>
      <c r="BK19" s="34"/>
      <c r="BL19" s="34"/>
      <c r="BM19" s="34"/>
      <c r="BN19" s="34">
        <f t="shared" si="8"/>
        <v>0</v>
      </c>
      <c r="BO19" s="34"/>
      <c r="BP19" s="34"/>
      <c r="BQ19" s="35"/>
      <c r="BR19" s="35"/>
      <c r="BS19" s="35"/>
      <c r="BT19" s="79"/>
      <c r="BU19" s="79"/>
      <c r="BV19" s="79"/>
      <c r="BW19" s="79"/>
      <c r="BX19" s="79">
        <f>CA19+CB19+CC19+CD19+CE19+CH19</f>
        <v>1499.67</v>
      </c>
      <c r="BY19" s="79">
        <f>CA19+CB19+CC19+CD19+CH19+CF19</f>
        <v>1499.67</v>
      </c>
      <c r="BZ19" s="79">
        <f>CG19</f>
        <v>0</v>
      </c>
      <c r="CA19" s="79"/>
      <c r="CB19" s="57"/>
      <c r="CC19" s="57"/>
      <c r="CD19" s="57"/>
      <c r="CE19" s="34">
        <v>1499.67</v>
      </c>
      <c r="CF19" s="34">
        <v>1499.67</v>
      </c>
      <c r="CG19" s="57">
        <f>CE19-CF19</f>
        <v>0</v>
      </c>
      <c r="CH19" s="57"/>
      <c r="CI19" s="11">
        <f>-CK19+CO19+CS19+CU19+CY19</f>
        <v>1</v>
      </c>
      <c r="CJ19" s="11">
        <f>CL19+CP19+CT19+CV19+CZ19</f>
        <v>1</v>
      </c>
      <c r="CK19" s="11"/>
      <c r="CL19" s="11"/>
      <c r="CM19" s="11"/>
      <c r="CN19" s="11"/>
      <c r="CO19" s="11"/>
      <c r="CP19" s="11"/>
      <c r="CQ19" s="11"/>
      <c r="CR19" s="11"/>
      <c r="CS19" s="11">
        <v>1</v>
      </c>
      <c r="CT19" s="11">
        <v>1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38.25" customHeight="1">
      <c r="A20" s="95" t="s">
        <v>116</v>
      </c>
      <c r="B20" s="75">
        <f t="shared" ref="B20:B27" si="15">C20+R20</f>
        <v>1</v>
      </c>
      <c r="C20" s="75">
        <f t="shared" ref="C20:C27" si="16">D20+H20+L20+N20+P20</f>
        <v>0</v>
      </c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5"/>
      <c r="P20" s="75"/>
      <c r="Q20" s="77"/>
      <c r="R20" s="77">
        <f t="shared" ref="R20:R27" si="17">SUM(S20:X20)</f>
        <v>1</v>
      </c>
      <c r="S20" s="77"/>
      <c r="T20" s="77"/>
      <c r="U20" s="77"/>
      <c r="V20" s="34"/>
      <c r="W20" s="78">
        <v>1</v>
      </c>
      <c r="X20" s="34"/>
      <c r="Y20" s="35">
        <f t="shared" ref="Y20:AA31" si="18">AB20+BX20</f>
        <v>414.84</v>
      </c>
      <c r="Z20" s="35">
        <f t="shared" si="18"/>
        <v>414.84</v>
      </c>
      <c r="AA20" s="35">
        <f t="shared" si="18"/>
        <v>0</v>
      </c>
      <c r="AB20" s="35">
        <f t="shared" ref="AB20:AC31" si="19">AH20+AT20+BF20+BL20+BR20</f>
        <v>0</v>
      </c>
      <c r="AC20" s="35">
        <f t="shared" si="19"/>
        <v>0</v>
      </c>
      <c r="AD20" s="35">
        <f t="shared" si="5"/>
        <v>0</v>
      </c>
      <c r="AE20" s="35">
        <f t="shared" ref="AE20:AG31" si="20">AK20+AW20+BI20</f>
        <v>0</v>
      </c>
      <c r="AF20" s="35">
        <f t="shared" si="20"/>
        <v>0</v>
      </c>
      <c r="AG20" s="34">
        <f t="shared" si="20"/>
        <v>0</v>
      </c>
      <c r="AH20" s="35"/>
      <c r="AI20" s="35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>
        <f t="shared" si="7"/>
        <v>0</v>
      </c>
      <c r="BI20" s="34"/>
      <c r="BJ20" s="34"/>
      <c r="BK20" s="34"/>
      <c r="BL20" s="34"/>
      <c r="BM20" s="34"/>
      <c r="BN20" s="34">
        <f t="shared" si="8"/>
        <v>0</v>
      </c>
      <c r="BO20" s="34"/>
      <c r="BP20" s="34"/>
      <c r="BQ20" s="35"/>
      <c r="BR20" s="35"/>
      <c r="BS20" s="35"/>
      <c r="BT20" s="79"/>
      <c r="BU20" s="79"/>
      <c r="BV20" s="79"/>
      <c r="BW20" s="79"/>
      <c r="BX20" s="79">
        <f t="shared" ref="BX20:BX27" si="21">CA20+CB20+CC20+CD20+CE20+CH20</f>
        <v>414.84</v>
      </c>
      <c r="BY20" s="79">
        <f t="shared" ref="BY20:BY27" si="22">CA20+CB20+CC20+CD20+CF20+CH20</f>
        <v>414.84</v>
      </c>
      <c r="BZ20" s="79">
        <f t="shared" ref="BZ20:BZ27" si="23">CG20</f>
        <v>0</v>
      </c>
      <c r="CA20" s="79"/>
      <c r="CB20" s="57"/>
      <c r="CC20" s="57"/>
      <c r="CD20" s="57"/>
      <c r="CE20" s="57">
        <v>414.84</v>
      </c>
      <c r="CF20" s="57">
        <v>414.84</v>
      </c>
      <c r="CG20" s="69">
        <f t="shared" si="12"/>
        <v>0</v>
      </c>
      <c r="CH20" s="57"/>
      <c r="CI20" s="11">
        <f t="shared" ref="CI20:CI27" si="24">-CK20+CO20+CS20+CU20+CY20</f>
        <v>1</v>
      </c>
      <c r="CJ20" s="11">
        <f t="shared" ref="CJ20:CJ27" si="25">CL20+CP20+CT20+CV20+CZ20</f>
        <v>1</v>
      </c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>
        <v>1</v>
      </c>
      <c r="CV20" s="11">
        <v>1</v>
      </c>
      <c r="CW20" s="11"/>
      <c r="CX20" s="11"/>
      <c r="CY20" s="11"/>
      <c r="CZ20" s="11"/>
      <c r="DA20" s="11"/>
      <c r="DB20" s="11"/>
    </row>
    <row r="21" spans="1:106" s="24" customFormat="1" ht="48.75" customHeight="1">
      <c r="A21" s="80" t="s">
        <v>110</v>
      </c>
      <c r="B21" s="75">
        <f t="shared" si="15"/>
        <v>1</v>
      </c>
      <c r="C21" s="75">
        <f t="shared" si="16"/>
        <v>1</v>
      </c>
      <c r="D21" s="75"/>
      <c r="E21" s="76"/>
      <c r="F21" s="76"/>
      <c r="G21" s="76"/>
      <c r="H21" s="76"/>
      <c r="I21" s="76"/>
      <c r="J21" s="76"/>
      <c r="K21" s="76"/>
      <c r="L21" s="76">
        <v>1</v>
      </c>
      <c r="M21" s="76"/>
      <c r="N21" s="76"/>
      <c r="O21" s="75"/>
      <c r="P21" s="75"/>
      <c r="Q21" s="77"/>
      <c r="R21" s="77">
        <f t="shared" si="17"/>
        <v>0</v>
      </c>
      <c r="S21" s="77"/>
      <c r="T21" s="77"/>
      <c r="U21" s="77"/>
      <c r="V21" s="34"/>
      <c r="W21" s="78"/>
      <c r="X21" s="34"/>
      <c r="Y21" s="35">
        <f t="shared" si="18"/>
        <v>238.64</v>
      </c>
      <c r="Z21" s="35">
        <f t="shared" si="18"/>
        <v>82.33</v>
      </c>
      <c r="AA21" s="35">
        <f t="shared" si="18"/>
        <v>156.31</v>
      </c>
      <c r="AB21" s="35">
        <f t="shared" si="19"/>
        <v>238.64</v>
      </c>
      <c r="AC21" s="35">
        <f t="shared" si="19"/>
        <v>82.33</v>
      </c>
      <c r="AD21" s="35">
        <f t="shared" si="5"/>
        <v>156.31</v>
      </c>
      <c r="AE21" s="35">
        <f t="shared" si="20"/>
        <v>0</v>
      </c>
      <c r="AF21" s="35">
        <f t="shared" si="20"/>
        <v>0</v>
      </c>
      <c r="AG21" s="34">
        <f t="shared" si="20"/>
        <v>0</v>
      </c>
      <c r="AH21" s="35"/>
      <c r="AI21" s="35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>
        <v>238.64</v>
      </c>
      <c r="BG21" s="34">
        <v>82.33</v>
      </c>
      <c r="BH21" s="34">
        <f t="shared" si="7"/>
        <v>156.31</v>
      </c>
      <c r="BI21" s="34"/>
      <c r="BJ21" s="34"/>
      <c r="BK21" s="34"/>
      <c r="BL21" s="34"/>
      <c r="BM21" s="34"/>
      <c r="BN21" s="34">
        <f t="shared" si="8"/>
        <v>0</v>
      </c>
      <c r="BO21" s="34"/>
      <c r="BP21" s="34"/>
      <c r="BQ21" s="35"/>
      <c r="BR21" s="35"/>
      <c r="BS21" s="35"/>
      <c r="BT21" s="79"/>
      <c r="BU21" s="79"/>
      <c r="BV21" s="79"/>
      <c r="BW21" s="79"/>
      <c r="BX21" s="79">
        <f t="shared" si="21"/>
        <v>0</v>
      </c>
      <c r="BY21" s="79">
        <f t="shared" si="22"/>
        <v>0</v>
      </c>
      <c r="BZ21" s="79">
        <f t="shared" si="23"/>
        <v>0</v>
      </c>
      <c r="CA21" s="79"/>
      <c r="CB21" s="57"/>
      <c r="CC21" s="57"/>
      <c r="CD21" s="57"/>
      <c r="CE21" s="57"/>
      <c r="CF21" s="57"/>
      <c r="CG21" s="69">
        <f t="shared" si="12"/>
        <v>0</v>
      </c>
      <c r="CH21" s="57"/>
      <c r="CI21" s="11">
        <f t="shared" si="24"/>
        <v>4</v>
      </c>
      <c r="CJ21" s="11">
        <f t="shared" si="25"/>
        <v>2</v>
      </c>
      <c r="CK21" s="11"/>
      <c r="CL21" s="11"/>
      <c r="CM21" s="11"/>
      <c r="CN21" s="11"/>
      <c r="CO21" s="11"/>
      <c r="CP21" s="11"/>
      <c r="CQ21" s="11"/>
      <c r="CR21" s="11"/>
      <c r="CS21" s="11">
        <v>4</v>
      </c>
      <c r="CT21" s="11">
        <v>2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1" customHeight="1">
      <c r="A22" s="71"/>
      <c r="B22" s="75">
        <f t="shared" si="15"/>
        <v>0</v>
      </c>
      <c r="C22" s="75">
        <f t="shared" si="16"/>
        <v>0</v>
      </c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5"/>
      <c r="P22" s="75"/>
      <c r="Q22" s="77"/>
      <c r="R22" s="77">
        <f t="shared" si="17"/>
        <v>0</v>
      </c>
      <c r="S22" s="77"/>
      <c r="T22" s="77"/>
      <c r="U22" s="77"/>
      <c r="V22" s="34"/>
      <c r="W22" s="78"/>
      <c r="X22" s="34"/>
      <c r="Y22" s="35">
        <f t="shared" si="18"/>
        <v>0</v>
      </c>
      <c r="Z22" s="35">
        <f t="shared" si="18"/>
        <v>0</v>
      </c>
      <c r="AA22" s="35">
        <f t="shared" si="18"/>
        <v>0</v>
      </c>
      <c r="AB22" s="35">
        <f t="shared" si="19"/>
        <v>0</v>
      </c>
      <c r="AC22" s="35">
        <f t="shared" si="19"/>
        <v>0</v>
      </c>
      <c r="AD22" s="35">
        <f t="shared" si="5"/>
        <v>0</v>
      </c>
      <c r="AE22" s="35">
        <f t="shared" si="20"/>
        <v>0</v>
      </c>
      <c r="AF22" s="35">
        <f t="shared" si="20"/>
        <v>0</v>
      </c>
      <c r="AG22" s="34">
        <f t="shared" si="20"/>
        <v>0</v>
      </c>
      <c r="AH22" s="35"/>
      <c r="AI22" s="35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>
        <f t="shared" si="7"/>
        <v>0</v>
      </c>
      <c r="BI22" s="34"/>
      <c r="BJ22" s="34"/>
      <c r="BK22" s="34"/>
      <c r="BL22" s="34"/>
      <c r="BM22" s="34"/>
      <c r="BN22" s="34">
        <f t="shared" si="8"/>
        <v>0</v>
      </c>
      <c r="BO22" s="34"/>
      <c r="BP22" s="34"/>
      <c r="BQ22" s="35"/>
      <c r="BR22" s="35"/>
      <c r="BS22" s="35"/>
      <c r="BT22" s="79"/>
      <c r="BU22" s="79"/>
      <c r="BV22" s="79"/>
      <c r="BW22" s="79"/>
      <c r="BX22" s="79">
        <f t="shared" si="21"/>
        <v>0</v>
      </c>
      <c r="BY22" s="79">
        <f t="shared" si="22"/>
        <v>0</v>
      </c>
      <c r="BZ22" s="79">
        <f>BX22-BY22</f>
        <v>0</v>
      </c>
      <c r="CA22" s="79"/>
      <c r="CB22" s="57"/>
      <c r="CC22" s="57"/>
      <c r="CD22" s="57"/>
      <c r="CE22" s="57"/>
      <c r="CF22" s="57"/>
      <c r="CG22" s="69">
        <f t="shared" si="12"/>
        <v>0</v>
      </c>
      <c r="CH22" s="57"/>
      <c r="CI22" s="11">
        <f t="shared" si="24"/>
        <v>0</v>
      </c>
      <c r="CJ22" s="11">
        <f t="shared" si="25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1" customHeight="1">
      <c r="A23" s="71"/>
      <c r="B23" s="75">
        <f t="shared" si="15"/>
        <v>0</v>
      </c>
      <c r="C23" s="75">
        <f t="shared" si="16"/>
        <v>0</v>
      </c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5"/>
      <c r="P23" s="75"/>
      <c r="Q23" s="77"/>
      <c r="R23" s="77">
        <f t="shared" si="17"/>
        <v>0</v>
      </c>
      <c r="S23" s="77"/>
      <c r="T23" s="77"/>
      <c r="U23" s="77"/>
      <c r="V23" s="34"/>
      <c r="W23" s="78"/>
      <c r="X23" s="34"/>
      <c r="Y23" s="35">
        <f t="shared" si="18"/>
        <v>0</v>
      </c>
      <c r="Z23" s="35">
        <f t="shared" si="18"/>
        <v>0</v>
      </c>
      <c r="AA23" s="35">
        <f t="shared" si="18"/>
        <v>0</v>
      </c>
      <c r="AB23" s="35">
        <f t="shared" si="19"/>
        <v>0</v>
      </c>
      <c r="AC23" s="35">
        <f t="shared" si="19"/>
        <v>0</v>
      </c>
      <c r="AD23" s="35">
        <f t="shared" si="5"/>
        <v>0</v>
      </c>
      <c r="AE23" s="35">
        <f t="shared" si="20"/>
        <v>0</v>
      </c>
      <c r="AF23" s="35">
        <f t="shared" si="20"/>
        <v>0</v>
      </c>
      <c r="AG23" s="34">
        <f t="shared" si="20"/>
        <v>0</v>
      </c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>
        <f t="shared" si="7"/>
        <v>0</v>
      </c>
      <c r="BI23" s="34"/>
      <c r="BJ23" s="34"/>
      <c r="BK23" s="34"/>
      <c r="BL23" s="34"/>
      <c r="BM23" s="34"/>
      <c r="BN23" s="34">
        <f t="shared" si="8"/>
        <v>0</v>
      </c>
      <c r="BO23" s="34"/>
      <c r="BP23" s="34"/>
      <c r="BQ23" s="35"/>
      <c r="BR23" s="35"/>
      <c r="BS23" s="35"/>
      <c r="BT23" s="79"/>
      <c r="BU23" s="79"/>
      <c r="BV23" s="79"/>
      <c r="BW23" s="79"/>
      <c r="BX23" s="79">
        <f t="shared" si="21"/>
        <v>0</v>
      </c>
      <c r="BY23" s="79">
        <f t="shared" si="22"/>
        <v>0</v>
      </c>
      <c r="BZ23" s="79">
        <f t="shared" si="23"/>
        <v>0</v>
      </c>
      <c r="CA23" s="79"/>
      <c r="CB23" s="57"/>
      <c r="CC23" s="57"/>
      <c r="CD23" s="57"/>
      <c r="CE23" s="57"/>
      <c r="CF23" s="57"/>
      <c r="CG23" s="69">
        <f t="shared" si="12"/>
        <v>0</v>
      </c>
      <c r="CH23" s="57"/>
      <c r="CI23" s="11">
        <f t="shared" si="24"/>
        <v>0</v>
      </c>
      <c r="CJ23" s="11">
        <f t="shared" si="25"/>
        <v>0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32.25" customHeight="1">
      <c r="A24" s="71"/>
      <c r="B24" s="75">
        <f t="shared" si="15"/>
        <v>0</v>
      </c>
      <c r="C24" s="75">
        <f t="shared" si="16"/>
        <v>0</v>
      </c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5"/>
      <c r="P24" s="75"/>
      <c r="Q24" s="77"/>
      <c r="R24" s="77">
        <f t="shared" si="17"/>
        <v>0</v>
      </c>
      <c r="S24" s="77"/>
      <c r="T24" s="77"/>
      <c r="U24" s="77"/>
      <c r="V24" s="34"/>
      <c r="W24" s="78"/>
      <c r="X24" s="34"/>
      <c r="Y24" s="35">
        <f t="shared" si="18"/>
        <v>0</v>
      </c>
      <c r="Z24" s="35">
        <f t="shared" si="18"/>
        <v>0</v>
      </c>
      <c r="AA24" s="35">
        <f t="shared" si="18"/>
        <v>0</v>
      </c>
      <c r="AB24" s="35">
        <f t="shared" si="19"/>
        <v>0</v>
      </c>
      <c r="AC24" s="35">
        <f t="shared" si="19"/>
        <v>0</v>
      </c>
      <c r="AD24" s="35">
        <f t="shared" si="5"/>
        <v>0</v>
      </c>
      <c r="AE24" s="35">
        <f t="shared" si="20"/>
        <v>0</v>
      </c>
      <c r="AF24" s="35">
        <f t="shared" si="20"/>
        <v>0</v>
      </c>
      <c r="AG24" s="34">
        <f t="shared" si="20"/>
        <v>0</v>
      </c>
      <c r="AH24" s="35"/>
      <c r="AI24" s="35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>
        <f t="shared" si="7"/>
        <v>0</v>
      </c>
      <c r="BI24" s="34"/>
      <c r="BJ24" s="34"/>
      <c r="BK24" s="34"/>
      <c r="BL24" s="34"/>
      <c r="BM24" s="34"/>
      <c r="BN24" s="34">
        <f t="shared" si="8"/>
        <v>0</v>
      </c>
      <c r="BO24" s="34"/>
      <c r="BP24" s="34"/>
      <c r="BQ24" s="35"/>
      <c r="BR24" s="35"/>
      <c r="BS24" s="35"/>
      <c r="BT24" s="79"/>
      <c r="BU24" s="79"/>
      <c r="BV24" s="79"/>
      <c r="BW24" s="79"/>
      <c r="BX24" s="79">
        <f t="shared" si="21"/>
        <v>0</v>
      </c>
      <c r="BY24" s="79">
        <f t="shared" si="22"/>
        <v>0</v>
      </c>
      <c r="BZ24" s="79">
        <f t="shared" si="23"/>
        <v>0</v>
      </c>
      <c r="CA24" s="79"/>
      <c r="CB24" s="57"/>
      <c r="CC24" s="57"/>
      <c r="CD24" s="57"/>
      <c r="CE24" s="57"/>
      <c r="CF24" s="57"/>
      <c r="CG24" s="69">
        <f t="shared" si="12"/>
        <v>0</v>
      </c>
      <c r="CH24" s="57"/>
      <c r="CI24" s="11">
        <f t="shared" si="24"/>
        <v>0</v>
      </c>
      <c r="CJ24" s="11">
        <f t="shared" si="25"/>
        <v>0</v>
      </c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1" customHeight="1">
      <c r="A25" s="80"/>
      <c r="B25" s="75">
        <f t="shared" si="15"/>
        <v>0</v>
      </c>
      <c r="C25" s="75">
        <f t="shared" si="16"/>
        <v>0</v>
      </c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5"/>
      <c r="P25" s="75"/>
      <c r="Q25" s="77"/>
      <c r="R25" s="77">
        <f t="shared" si="17"/>
        <v>0</v>
      </c>
      <c r="S25" s="77"/>
      <c r="T25" s="77"/>
      <c r="U25" s="77"/>
      <c r="V25" s="34"/>
      <c r="W25" s="78"/>
      <c r="X25" s="34"/>
      <c r="Y25" s="35">
        <f t="shared" si="18"/>
        <v>0</v>
      </c>
      <c r="Z25" s="35">
        <f t="shared" si="18"/>
        <v>0</v>
      </c>
      <c r="AA25" s="35">
        <f t="shared" si="18"/>
        <v>0</v>
      </c>
      <c r="AB25" s="35">
        <f t="shared" si="19"/>
        <v>0</v>
      </c>
      <c r="AC25" s="35">
        <f t="shared" si="19"/>
        <v>0</v>
      </c>
      <c r="AD25" s="35">
        <f t="shared" si="5"/>
        <v>0</v>
      </c>
      <c r="AE25" s="35">
        <f t="shared" si="20"/>
        <v>0</v>
      </c>
      <c r="AF25" s="35">
        <f t="shared" si="20"/>
        <v>0</v>
      </c>
      <c r="AG25" s="34">
        <f t="shared" si="20"/>
        <v>0</v>
      </c>
      <c r="AH25" s="35"/>
      <c r="AI25" s="35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>
        <f t="shared" si="7"/>
        <v>0</v>
      </c>
      <c r="BI25" s="34"/>
      <c r="BJ25" s="34"/>
      <c r="BK25" s="34"/>
      <c r="BL25" s="34"/>
      <c r="BM25" s="34"/>
      <c r="BN25" s="34">
        <f t="shared" si="8"/>
        <v>0</v>
      </c>
      <c r="BO25" s="34"/>
      <c r="BP25" s="34"/>
      <c r="BQ25" s="35"/>
      <c r="BR25" s="35"/>
      <c r="BS25" s="35"/>
      <c r="BT25" s="79"/>
      <c r="BU25" s="79"/>
      <c r="BV25" s="79"/>
      <c r="BW25" s="79"/>
      <c r="BX25" s="79">
        <f t="shared" si="21"/>
        <v>0</v>
      </c>
      <c r="BY25" s="79">
        <f t="shared" si="22"/>
        <v>0</v>
      </c>
      <c r="BZ25" s="79">
        <f t="shared" si="23"/>
        <v>0</v>
      </c>
      <c r="CA25" s="79"/>
      <c r="CB25" s="57"/>
      <c r="CC25" s="57"/>
      <c r="CD25" s="57"/>
      <c r="CE25" s="57"/>
      <c r="CF25" s="57"/>
      <c r="CG25" s="69">
        <f t="shared" si="12"/>
        <v>0</v>
      </c>
      <c r="CH25" s="57"/>
      <c r="CI25" s="11">
        <f t="shared" si="24"/>
        <v>0</v>
      </c>
      <c r="CJ25" s="11">
        <f t="shared" si="25"/>
        <v>0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1" customHeight="1">
      <c r="A26" s="80"/>
      <c r="B26" s="75">
        <f t="shared" si="15"/>
        <v>0</v>
      </c>
      <c r="C26" s="75">
        <f t="shared" si="16"/>
        <v>0</v>
      </c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5"/>
      <c r="P26" s="75"/>
      <c r="Q26" s="77"/>
      <c r="R26" s="77">
        <f t="shared" si="17"/>
        <v>0</v>
      </c>
      <c r="S26" s="77"/>
      <c r="T26" s="77"/>
      <c r="U26" s="77"/>
      <c r="V26" s="34"/>
      <c r="W26" s="78"/>
      <c r="X26" s="34"/>
      <c r="Y26" s="35">
        <f t="shared" si="18"/>
        <v>0</v>
      </c>
      <c r="Z26" s="35">
        <f t="shared" si="18"/>
        <v>0</v>
      </c>
      <c r="AA26" s="35">
        <f t="shared" si="18"/>
        <v>0</v>
      </c>
      <c r="AB26" s="35">
        <f t="shared" si="19"/>
        <v>0</v>
      </c>
      <c r="AC26" s="35">
        <f t="shared" si="19"/>
        <v>0</v>
      </c>
      <c r="AD26" s="35">
        <f t="shared" si="5"/>
        <v>0</v>
      </c>
      <c r="AE26" s="35">
        <f t="shared" si="20"/>
        <v>0</v>
      </c>
      <c r="AF26" s="35">
        <f t="shared" si="20"/>
        <v>0</v>
      </c>
      <c r="AG26" s="34">
        <f t="shared" si="20"/>
        <v>0</v>
      </c>
      <c r="AH26" s="35"/>
      <c r="AI26" s="35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>
        <f t="shared" si="7"/>
        <v>0</v>
      </c>
      <c r="BI26" s="34"/>
      <c r="BJ26" s="34"/>
      <c r="BK26" s="34"/>
      <c r="BL26" s="34"/>
      <c r="BM26" s="34"/>
      <c r="BN26" s="34">
        <f t="shared" si="8"/>
        <v>0</v>
      </c>
      <c r="BO26" s="34"/>
      <c r="BP26" s="34"/>
      <c r="BQ26" s="35"/>
      <c r="BR26" s="35"/>
      <c r="BS26" s="35"/>
      <c r="BT26" s="79"/>
      <c r="BU26" s="79"/>
      <c r="BV26" s="79"/>
      <c r="BW26" s="79"/>
      <c r="BX26" s="79">
        <f t="shared" si="21"/>
        <v>0</v>
      </c>
      <c r="BY26" s="79">
        <f t="shared" si="22"/>
        <v>0</v>
      </c>
      <c r="BZ26" s="79">
        <f t="shared" si="23"/>
        <v>0</v>
      </c>
      <c r="CA26" s="79"/>
      <c r="CB26" s="57"/>
      <c r="CC26" s="57"/>
      <c r="CD26" s="57"/>
      <c r="CE26" s="57"/>
      <c r="CF26" s="57"/>
      <c r="CG26" s="69">
        <f t="shared" si="12"/>
        <v>0</v>
      </c>
      <c r="CH26" s="57"/>
      <c r="CI26" s="11">
        <f t="shared" si="24"/>
        <v>0</v>
      </c>
      <c r="CJ26" s="11">
        <f t="shared" si="25"/>
        <v>0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21" customHeight="1">
      <c r="A27" s="80"/>
      <c r="B27" s="75">
        <f t="shared" si="15"/>
        <v>0</v>
      </c>
      <c r="C27" s="75">
        <f t="shared" si="16"/>
        <v>0</v>
      </c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5"/>
      <c r="P27" s="75"/>
      <c r="Q27" s="77"/>
      <c r="R27" s="77">
        <f t="shared" si="17"/>
        <v>0</v>
      </c>
      <c r="S27" s="77"/>
      <c r="T27" s="77"/>
      <c r="U27" s="77"/>
      <c r="V27" s="34"/>
      <c r="W27" s="78"/>
      <c r="X27" s="34"/>
      <c r="Y27" s="35">
        <f t="shared" si="18"/>
        <v>0</v>
      </c>
      <c r="Z27" s="35">
        <f t="shared" si="18"/>
        <v>0</v>
      </c>
      <c r="AA27" s="35">
        <f t="shared" si="18"/>
        <v>0</v>
      </c>
      <c r="AB27" s="35">
        <f t="shared" si="19"/>
        <v>0</v>
      </c>
      <c r="AC27" s="35">
        <f t="shared" si="19"/>
        <v>0</v>
      </c>
      <c r="AD27" s="35">
        <f t="shared" si="5"/>
        <v>0</v>
      </c>
      <c r="AE27" s="35">
        <f t="shared" si="20"/>
        <v>0</v>
      </c>
      <c r="AF27" s="35">
        <f t="shared" si="20"/>
        <v>0</v>
      </c>
      <c r="AG27" s="34">
        <f t="shared" si="20"/>
        <v>0</v>
      </c>
      <c r="AH27" s="35"/>
      <c r="AI27" s="35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>
        <f t="shared" si="7"/>
        <v>0</v>
      </c>
      <c r="BI27" s="34"/>
      <c r="BJ27" s="34"/>
      <c r="BK27" s="34"/>
      <c r="BL27" s="34"/>
      <c r="BM27" s="34"/>
      <c r="BN27" s="34">
        <f t="shared" si="8"/>
        <v>0</v>
      </c>
      <c r="BO27" s="34"/>
      <c r="BP27" s="34"/>
      <c r="BQ27" s="35"/>
      <c r="BR27" s="35"/>
      <c r="BS27" s="35"/>
      <c r="BT27" s="79"/>
      <c r="BU27" s="79"/>
      <c r="BV27" s="79"/>
      <c r="BW27" s="79"/>
      <c r="BX27" s="79">
        <f t="shared" si="21"/>
        <v>0</v>
      </c>
      <c r="BY27" s="79">
        <f t="shared" si="22"/>
        <v>0</v>
      </c>
      <c r="BZ27" s="79">
        <f t="shared" si="23"/>
        <v>0</v>
      </c>
      <c r="CA27" s="79"/>
      <c r="CB27" s="57"/>
      <c r="CC27" s="57"/>
      <c r="CD27" s="57"/>
      <c r="CE27" s="57"/>
      <c r="CF27" s="57"/>
      <c r="CG27" s="69">
        <f t="shared" si="12"/>
        <v>0</v>
      </c>
      <c r="CH27" s="57"/>
      <c r="CI27" s="11">
        <f t="shared" si="24"/>
        <v>0</v>
      </c>
      <c r="CJ27" s="11">
        <f t="shared" si="25"/>
        <v>0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43" customFormat="1" ht="17.25" customHeight="1">
      <c r="A28" s="72"/>
      <c r="B28" s="63">
        <f>C28+R28</f>
        <v>0</v>
      </c>
      <c r="C28" s="63">
        <f>D28+H28+L28+N28+P28</f>
        <v>0</v>
      </c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3"/>
      <c r="P28" s="63"/>
      <c r="Q28" s="65"/>
      <c r="R28" s="65">
        <f>SUM(S28:X28)</f>
        <v>0</v>
      </c>
      <c r="S28" s="65"/>
      <c r="T28" s="65"/>
      <c r="U28" s="65"/>
      <c r="V28" s="66"/>
      <c r="W28" s="67"/>
      <c r="X28" s="66"/>
      <c r="Y28" s="42">
        <f t="shared" si="18"/>
        <v>0</v>
      </c>
      <c r="Z28" s="42">
        <f t="shared" si="18"/>
        <v>0</v>
      </c>
      <c r="AA28" s="42">
        <f t="shared" si="18"/>
        <v>0</v>
      </c>
      <c r="AB28" s="42">
        <f t="shared" si="19"/>
        <v>0</v>
      </c>
      <c r="AC28" s="42">
        <f t="shared" si="19"/>
        <v>0</v>
      </c>
      <c r="AD28" s="35">
        <f t="shared" si="5"/>
        <v>0</v>
      </c>
      <c r="AE28" s="42">
        <f t="shared" si="20"/>
        <v>0</v>
      </c>
      <c r="AF28" s="42">
        <f t="shared" si="20"/>
        <v>0</v>
      </c>
      <c r="AG28" s="66">
        <f t="shared" si="20"/>
        <v>0</v>
      </c>
      <c r="AH28" s="42"/>
      <c r="AI28" s="42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>
        <f t="shared" si="7"/>
        <v>0</v>
      </c>
      <c r="BI28" s="66"/>
      <c r="BJ28" s="66"/>
      <c r="BK28" s="66"/>
      <c r="BL28" s="66"/>
      <c r="BM28" s="66"/>
      <c r="BN28" s="66">
        <f t="shared" si="8"/>
        <v>0</v>
      </c>
      <c r="BO28" s="66"/>
      <c r="BP28" s="66"/>
      <c r="BQ28" s="42"/>
      <c r="BR28" s="42"/>
      <c r="BS28" s="42"/>
      <c r="BT28" s="68"/>
      <c r="BU28" s="68"/>
      <c r="BV28" s="68"/>
      <c r="BW28" s="68"/>
      <c r="BX28" s="68">
        <f>CA28+CB28+CC28+CD28+CE28+CH28</f>
        <v>0</v>
      </c>
      <c r="BY28" s="68">
        <f>CA28+CB28+CC28+CD28+CF28+CH28</f>
        <v>0</v>
      </c>
      <c r="BZ28" s="68">
        <f>CG28</f>
        <v>0</v>
      </c>
      <c r="CA28" s="68"/>
      <c r="CB28" s="69"/>
      <c r="CC28" s="69"/>
      <c r="CD28" s="69"/>
      <c r="CE28" s="69"/>
      <c r="CF28" s="69"/>
      <c r="CG28" s="69">
        <f t="shared" si="12"/>
        <v>0</v>
      </c>
      <c r="CH28" s="69"/>
      <c r="CI28" s="70">
        <f>-CK28+CO28+CS28+CU28+CY28</f>
        <v>0</v>
      </c>
      <c r="CJ28" s="70">
        <f>CL28+CP28+CT28+CV28+CZ28</f>
        <v>0</v>
      </c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</row>
    <row r="29" spans="1:106" s="24" customFormat="1" ht="27.75" customHeight="1">
      <c r="A29" s="3"/>
      <c r="B29" s="18">
        <f>C29+R29</f>
        <v>0</v>
      </c>
      <c r="C29" s="18">
        <f>D29+H29+L29+N29+P29</f>
        <v>0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18"/>
      <c r="P29" s="18"/>
      <c r="Q29" s="4"/>
      <c r="R29" s="4">
        <f>SUM(S29:X29)</f>
        <v>0</v>
      </c>
      <c r="S29" s="4"/>
      <c r="T29" s="4"/>
      <c r="U29" s="4"/>
      <c r="V29" s="19"/>
      <c r="W29" s="19"/>
      <c r="X29" s="19"/>
      <c r="Y29" s="42">
        <f t="shared" si="18"/>
        <v>0</v>
      </c>
      <c r="Z29" s="42">
        <f t="shared" si="18"/>
        <v>0</v>
      </c>
      <c r="AA29" s="42">
        <f t="shared" si="18"/>
        <v>0</v>
      </c>
      <c r="AB29" s="42">
        <f t="shared" si="19"/>
        <v>0</v>
      </c>
      <c r="AC29" s="10">
        <f t="shared" si="19"/>
        <v>0</v>
      </c>
      <c r="AD29" s="35">
        <f t="shared" si="5"/>
        <v>0</v>
      </c>
      <c r="AE29" s="10">
        <f t="shared" si="20"/>
        <v>0</v>
      </c>
      <c r="AF29" s="10">
        <f t="shared" si="20"/>
        <v>0</v>
      </c>
      <c r="AG29" s="19">
        <f t="shared" si="20"/>
        <v>0</v>
      </c>
      <c r="AH29" s="10"/>
      <c r="AI29" s="10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>
        <f t="shared" si="7"/>
        <v>0</v>
      </c>
      <c r="BI29" s="34"/>
      <c r="BJ29" s="34"/>
      <c r="BK29" s="34"/>
      <c r="BL29" s="34"/>
      <c r="BM29" s="34"/>
      <c r="BN29" s="34">
        <f t="shared" si="8"/>
        <v>0</v>
      </c>
      <c r="BO29" s="34"/>
      <c r="BP29" s="34"/>
      <c r="BQ29" s="35"/>
      <c r="BR29" s="35"/>
      <c r="BS29" s="10"/>
      <c r="BT29" s="56"/>
      <c r="BU29" s="56"/>
      <c r="BV29" s="56"/>
      <c r="BW29" s="56"/>
      <c r="BX29" s="56">
        <f>CA29+CB29+CC29+CD29+CE29+CH29</f>
        <v>0</v>
      </c>
      <c r="BY29" s="56">
        <f>CA29+CB29+CC29+CD29+CF29+CH29</f>
        <v>0</v>
      </c>
      <c r="BZ29" s="56">
        <f>CG29</f>
        <v>0</v>
      </c>
      <c r="CA29" s="56"/>
      <c r="CB29" s="57"/>
      <c r="CC29" s="57"/>
      <c r="CD29" s="57"/>
      <c r="CE29" s="57"/>
      <c r="CF29" s="57"/>
      <c r="CG29" s="69">
        <f t="shared" si="12"/>
        <v>0</v>
      </c>
      <c r="CH29" s="57"/>
      <c r="CI29" s="11">
        <f>-CK29+CO29+CS29+CU29+CY29</f>
        <v>0</v>
      </c>
      <c r="CJ29" s="11">
        <f>CL29+CP29+CT29+CV29+CZ29</f>
        <v>0</v>
      </c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08" customFormat="1" ht="27.75" customHeight="1">
      <c r="A30" s="99" t="s">
        <v>107</v>
      </c>
      <c r="B30" s="100">
        <f>C30+R30</f>
        <v>57</v>
      </c>
      <c r="C30" s="100">
        <f>D30+H30+L30+N30+P30</f>
        <v>0</v>
      </c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0"/>
      <c r="P30" s="100"/>
      <c r="Q30" s="102"/>
      <c r="R30" s="102">
        <f>SUM(S30:X30)</f>
        <v>57</v>
      </c>
      <c r="S30" s="102"/>
      <c r="T30" s="102">
        <v>57</v>
      </c>
      <c r="U30" s="102"/>
      <c r="V30" s="103"/>
      <c r="W30" s="103"/>
      <c r="X30" s="103"/>
      <c r="Y30" s="104">
        <f t="shared" si="18"/>
        <v>1613.25</v>
      </c>
      <c r="Z30" s="104">
        <f t="shared" si="18"/>
        <v>1613.25</v>
      </c>
      <c r="AA30" s="104">
        <f t="shared" si="18"/>
        <v>0</v>
      </c>
      <c r="AB30" s="104">
        <f t="shared" si="19"/>
        <v>0</v>
      </c>
      <c r="AC30" s="104">
        <f t="shared" si="19"/>
        <v>0</v>
      </c>
      <c r="AD30" s="104">
        <f t="shared" si="5"/>
        <v>0</v>
      </c>
      <c r="AE30" s="104">
        <f t="shared" si="20"/>
        <v>0</v>
      </c>
      <c r="AF30" s="104">
        <f t="shared" si="20"/>
        <v>0</v>
      </c>
      <c r="AG30" s="103">
        <f t="shared" si="20"/>
        <v>0</v>
      </c>
      <c r="AH30" s="104"/>
      <c r="AI30" s="104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>
        <f t="shared" si="7"/>
        <v>0</v>
      </c>
      <c r="BI30" s="103"/>
      <c r="BJ30" s="103"/>
      <c r="BK30" s="103"/>
      <c r="BL30" s="103"/>
      <c r="BM30" s="103"/>
      <c r="BN30" s="103">
        <f t="shared" si="8"/>
        <v>0</v>
      </c>
      <c r="BO30" s="103"/>
      <c r="BP30" s="103"/>
      <c r="BQ30" s="104"/>
      <c r="BR30" s="104"/>
      <c r="BS30" s="104"/>
      <c r="BT30" s="105"/>
      <c r="BU30" s="105"/>
      <c r="BV30" s="105"/>
      <c r="BW30" s="105"/>
      <c r="BX30" s="105">
        <f>CA30+CB30+CC30+CD30+CE30+CH30</f>
        <v>1613.25</v>
      </c>
      <c r="BY30" s="105">
        <f>CA30+CB30+CC30+CD30+CF30+CH30</f>
        <v>1613.25</v>
      </c>
      <c r="BZ30" s="105">
        <f>CG30</f>
        <v>0</v>
      </c>
      <c r="CA30" s="105"/>
      <c r="CB30" s="106">
        <v>1613.25</v>
      </c>
      <c r="CC30" s="106"/>
      <c r="CD30" s="106"/>
      <c r="CE30" s="106"/>
      <c r="CF30" s="106"/>
      <c r="CG30" s="106">
        <f t="shared" si="12"/>
        <v>0</v>
      </c>
      <c r="CH30" s="106"/>
      <c r="CI30" s="107">
        <f>-CK30+CO30+CS30+CU30+CY30</f>
        <v>0</v>
      </c>
      <c r="CJ30" s="107">
        <f>CL30+CP30+CT30+CV30+CZ30</f>
        <v>0</v>
      </c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</row>
    <row r="31" spans="1:106" s="24" customFormat="1" ht="18" customHeight="1">
      <c r="A31" s="3" t="s">
        <v>108</v>
      </c>
      <c r="B31" s="18">
        <f>C31+R31</f>
        <v>428</v>
      </c>
      <c r="C31" s="18">
        <f>D31+H31+L31+N31+P31</f>
        <v>0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18"/>
      <c r="Q31" s="4"/>
      <c r="R31" s="4">
        <f>SUM(S31:X31)</f>
        <v>428</v>
      </c>
      <c r="S31" s="4">
        <v>58</v>
      </c>
      <c r="T31" s="4">
        <v>348</v>
      </c>
      <c r="U31" s="4">
        <v>22</v>
      </c>
      <c r="V31" s="19"/>
      <c r="W31" s="19"/>
      <c r="X31" s="19"/>
      <c r="Y31" s="42">
        <f t="shared" si="18"/>
        <v>31886.91</v>
      </c>
      <c r="Z31" s="42">
        <f t="shared" si="18"/>
        <v>31886.91</v>
      </c>
      <c r="AA31" s="42">
        <f t="shared" si="18"/>
        <v>0</v>
      </c>
      <c r="AB31" s="42">
        <f t="shared" si="19"/>
        <v>0</v>
      </c>
      <c r="AC31" s="10">
        <f t="shared" si="19"/>
        <v>0</v>
      </c>
      <c r="AD31" s="35">
        <f t="shared" si="5"/>
        <v>0</v>
      </c>
      <c r="AE31" s="10">
        <f t="shared" si="20"/>
        <v>0</v>
      </c>
      <c r="AF31" s="10">
        <f t="shared" si="20"/>
        <v>0</v>
      </c>
      <c r="AG31" s="19">
        <f t="shared" si="20"/>
        <v>0</v>
      </c>
      <c r="AH31" s="10"/>
      <c r="AI31" s="10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>
        <f t="shared" si="7"/>
        <v>0</v>
      </c>
      <c r="BI31" s="34"/>
      <c r="BJ31" s="34"/>
      <c r="BK31" s="34"/>
      <c r="BL31" s="34"/>
      <c r="BM31" s="34"/>
      <c r="BN31" s="34">
        <f t="shared" si="8"/>
        <v>0</v>
      </c>
      <c r="BO31" s="34"/>
      <c r="BP31" s="34"/>
      <c r="BQ31" s="35"/>
      <c r="BR31" s="35"/>
      <c r="BS31" s="10"/>
      <c r="BT31" s="56"/>
      <c r="BU31" s="56"/>
      <c r="BV31" s="56"/>
      <c r="BW31" s="56"/>
      <c r="BX31" s="56">
        <f>CA31+CB31+CC31+CD31+CE31+CH31</f>
        <v>31886.91</v>
      </c>
      <c r="BY31" s="56">
        <f>CA31+CB31+CC31+CD31+CF31+CH31</f>
        <v>31886.91</v>
      </c>
      <c r="BZ31" s="56">
        <f>CG31</f>
        <v>0</v>
      </c>
      <c r="CA31" s="56">
        <v>15293.04</v>
      </c>
      <c r="CB31" s="57">
        <v>12815.84</v>
      </c>
      <c r="CC31" s="57">
        <v>3778.03</v>
      </c>
      <c r="CD31" s="57"/>
      <c r="CE31" s="57"/>
      <c r="CF31" s="57"/>
      <c r="CG31" s="69">
        <f t="shared" si="12"/>
        <v>0</v>
      </c>
      <c r="CH31" s="57"/>
      <c r="CI31" s="11">
        <f>-CK31+CO31+CS31+CU31+CY31</f>
        <v>0</v>
      </c>
      <c r="CJ31" s="11">
        <f>CL31+CP31+CT31+CV31+CZ31</f>
        <v>0</v>
      </c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32" customFormat="1" ht="19.5" customHeight="1">
      <c r="A32" s="7" t="s">
        <v>1</v>
      </c>
      <c r="B32" s="38">
        <f>SUM(B10:B31)</f>
        <v>497</v>
      </c>
      <c r="C32" s="38">
        <f t="shared" ref="C32:BN32" si="26">SUM(C10:C31)</f>
        <v>6</v>
      </c>
      <c r="D32" s="38">
        <f t="shared" si="26"/>
        <v>0</v>
      </c>
      <c r="E32" s="38">
        <f t="shared" si="26"/>
        <v>0</v>
      </c>
      <c r="F32" s="38">
        <f t="shared" si="26"/>
        <v>0</v>
      </c>
      <c r="G32" s="38">
        <f t="shared" si="26"/>
        <v>0</v>
      </c>
      <c r="H32" s="38">
        <f t="shared" si="26"/>
        <v>0</v>
      </c>
      <c r="I32" s="38">
        <f t="shared" si="26"/>
        <v>0</v>
      </c>
      <c r="J32" s="38">
        <f t="shared" si="26"/>
        <v>0</v>
      </c>
      <c r="K32" s="38">
        <f t="shared" si="26"/>
        <v>0</v>
      </c>
      <c r="L32" s="38">
        <f t="shared" si="26"/>
        <v>6</v>
      </c>
      <c r="M32" s="38">
        <f t="shared" si="26"/>
        <v>0</v>
      </c>
      <c r="N32" s="38">
        <f t="shared" si="26"/>
        <v>0</v>
      </c>
      <c r="O32" s="38">
        <f t="shared" si="26"/>
        <v>0</v>
      </c>
      <c r="P32" s="38">
        <f t="shared" si="26"/>
        <v>0</v>
      </c>
      <c r="Q32" s="38">
        <f t="shared" si="26"/>
        <v>0</v>
      </c>
      <c r="R32" s="38">
        <f t="shared" si="26"/>
        <v>491</v>
      </c>
      <c r="S32" s="38">
        <f t="shared" si="26"/>
        <v>58</v>
      </c>
      <c r="T32" s="38">
        <f t="shared" si="26"/>
        <v>405</v>
      </c>
      <c r="U32" s="38">
        <f t="shared" si="26"/>
        <v>22</v>
      </c>
      <c r="V32" s="20">
        <f t="shared" si="26"/>
        <v>0</v>
      </c>
      <c r="W32" s="20">
        <f t="shared" si="26"/>
        <v>6</v>
      </c>
      <c r="X32" s="20">
        <f t="shared" si="26"/>
        <v>0</v>
      </c>
      <c r="Y32" s="20">
        <f t="shared" si="26"/>
        <v>37265.18</v>
      </c>
      <c r="Z32" s="20">
        <f t="shared" si="26"/>
        <v>36973.93</v>
      </c>
      <c r="AA32" s="20">
        <f t="shared" si="26"/>
        <v>291.25</v>
      </c>
      <c r="AB32" s="20">
        <f t="shared" si="26"/>
        <v>695.32</v>
      </c>
      <c r="AC32" s="20">
        <f t="shared" si="26"/>
        <v>404.07</v>
      </c>
      <c r="AD32" s="20">
        <f t="shared" si="26"/>
        <v>291.25</v>
      </c>
      <c r="AE32" s="20">
        <f t="shared" si="26"/>
        <v>0</v>
      </c>
      <c r="AF32" s="20">
        <f t="shared" si="26"/>
        <v>0</v>
      </c>
      <c r="AG32" s="20">
        <f t="shared" si="26"/>
        <v>0</v>
      </c>
      <c r="AH32" s="20">
        <f t="shared" si="26"/>
        <v>0</v>
      </c>
      <c r="AI32" s="20">
        <f t="shared" si="26"/>
        <v>0</v>
      </c>
      <c r="AJ32" s="20">
        <f t="shared" si="26"/>
        <v>0</v>
      </c>
      <c r="AK32" s="20">
        <f t="shared" si="26"/>
        <v>0</v>
      </c>
      <c r="AL32" s="20">
        <f t="shared" si="26"/>
        <v>0</v>
      </c>
      <c r="AM32" s="20">
        <f t="shared" si="26"/>
        <v>0</v>
      </c>
      <c r="AN32" s="20">
        <f t="shared" si="26"/>
        <v>0</v>
      </c>
      <c r="AO32" s="20">
        <f t="shared" si="26"/>
        <v>0</v>
      </c>
      <c r="AP32" s="20">
        <f t="shared" si="26"/>
        <v>0</v>
      </c>
      <c r="AQ32" s="20">
        <f t="shared" si="26"/>
        <v>0</v>
      </c>
      <c r="AR32" s="20">
        <f t="shared" si="26"/>
        <v>0</v>
      </c>
      <c r="AS32" s="20">
        <f t="shared" si="26"/>
        <v>0</v>
      </c>
      <c r="AT32" s="20">
        <f t="shared" si="26"/>
        <v>0</v>
      </c>
      <c r="AU32" s="20">
        <f t="shared" si="26"/>
        <v>0</v>
      </c>
      <c r="AV32" s="20">
        <f t="shared" si="26"/>
        <v>0</v>
      </c>
      <c r="AW32" s="20">
        <f t="shared" si="26"/>
        <v>0</v>
      </c>
      <c r="AX32" s="20">
        <f t="shared" si="26"/>
        <v>0</v>
      </c>
      <c r="AY32" s="20">
        <f t="shared" si="26"/>
        <v>0</v>
      </c>
      <c r="AZ32" s="20">
        <f t="shared" si="26"/>
        <v>0</v>
      </c>
      <c r="BA32" s="20">
        <f t="shared" si="26"/>
        <v>0</v>
      </c>
      <c r="BB32" s="20">
        <f t="shared" si="26"/>
        <v>0</v>
      </c>
      <c r="BC32" s="20">
        <f t="shared" si="26"/>
        <v>0</v>
      </c>
      <c r="BD32" s="20">
        <f t="shared" si="26"/>
        <v>0</v>
      </c>
      <c r="BE32" s="20">
        <f t="shared" si="26"/>
        <v>0</v>
      </c>
      <c r="BF32" s="20">
        <f t="shared" si="26"/>
        <v>695.32</v>
      </c>
      <c r="BG32" s="20">
        <f t="shared" si="26"/>
        <v>404.07</v>
      </c>
      <c r="BH32" s="20">
        <f t="shared" si="26"/>
        <v>291.25</v>
      </c>
      <c r="BI32" s="20">
        <f t="shared" si="26"/>
        <v>0</v>
      </c>
      <c r="BJ32" s="20">
        <f t="shared" si="26"/>
        <v>0</v>
      </c>
      <c r="BK32" s="20">
        <f t="shared" si="26"/>
        <v>0</v>
      </c>
      <c r="BL32" s="20">
        <f t="shared" si="26"/>
        <v>0</v>
      </c>
      <c r="BM32" s="20">
        <f t="shared" si="26"/>
        <v>0</v>
      </c>
      <c r="BN32" s="20">
        <f t="shared" si="26"/>
        <v>0</v>
      </c>
      <c r="BO32" s="20">
        <f t="shared" ref="BO32:CG32" si="27">SUM(BO10:BO31)</f>
        <v>0</v>
      </c>
      <c r="BP32" s="20">
        <f t="shared" si="27"/>
        <v>0</v>
      </c>
      <c r="BQ32" s="20">
        <f t="shared" si="27"/>
        <v>0</v>
      </c>
      <c r="BR32" s="20">
        <f t="shared" si="27"/>
        <v>0</v>
      </c>
      <c r="BS32" s="20">
        <f t="shared" si="27"/>
        <v>0</v>
      </c>
      <c r="BT32" s="58">
        <f t="shared" si="27"/>
        <v>0</v>
      </c>
      <c r="BU32" s="58">
        <f t="shared" si="27"/>
        <v>0</v>
      </c>
      <c r="BV32" s="58">
        <f t="shared" si="27"/>
        <v>0</v>
      </c>
      <c r="BW32" s="58">
        <f t="shared" si="27"/>
        <v>0</v>
      </c>
      <c r="BX32" s="58">
        <f t="shared" si="27"/>
        <v>36569.86</v>
      </c>
      <c r="BY32" s="58">
        <f t="shared" si="27"/>
        <v>36569.86</v>
      </c>
      <c r="BZ32" s="58">
        <f t="shared" si="27"/>
        <v>0</v>
      </c>
      <c r="CA32" s="58">
        <f t="shared" si="27"/>
        <v>15293.04</v>
      </c>
      <c r="CB32" s="58">
        <f t="shared" si="27"/>
        <v>14429.09</v>
      </c>
      <c r="CC32" s="58">
        <f t="shared" si="27"/>
        <v>3778.03</v>
      </c>
      <c r="CD32" s="58">
        <f t="shared" si="27"/>
        <v>0</v>
      </c>
      <c r="CE32" s="58">
        <f t="shared" si="27"/>
        <v>3069.7000000000003</v>
      </c>
      <c r="CF32" s="58">
        <f t="shared" si="27"/>
        <v>3069.7000000000003</v>
      </c>
      <c r="CG32" s="58">
        <f t="shared" si="27"/>
        <v>0</v>
      </c>
      <c r="CH32" s="58">
        <f t="shared" ref="CH32:DB32" si="28">SUM(CH10:CH31)</f>
        <v>0</v>
      </c>
      <c r="CI32" s="38">
        <f t="shared" si="28"/>
        <v>33</v>
      </c>
      <c r="CJ32" s="38">
        <f t="shared" si="28"/>
        <v>30</v>
      </c>
      <c r="CK32" s="38">
        <f t="shared" si="28"/>
        <v>0</v>
      </c>
      <c r="CL32" s="38">
        <f t="shared" si="28"/>
        <v>0</v>
      </c>
      <c r="CM32" s="38">
        <f t="shared" si="28"/>
        <v>0</v>
      </c>
      <c r="CN32" s="38">
        <f t="shared" si="28"/>
        <v>0</v>
      </c>
      <c r="CO32" s="38">
        <f t="shared" si="28"/>
        <v>0</v>
      </c>
      <c r="CP32" s="38">
        <f t="shared" si="28"/>
        <v>0</v>
      </c>
      <c r="CQ32" s="38">
        <f t="shared" si="28"/>
        <v>0</v>
      </c>
      <c r="CR32" s="38">
        <f t="shared" si="28"/>
        <v>0</v>
      </c>
      <c r="CS32" s="38">
        <f t="shared" si="28"/>
        <v>30</v>
      </c>
      <c r="CT32" s="38">
        <f t="shared" si="28"/>
        <v>27</v>
      </c>
      <c r="CU32" s="38">
        <f t="shared" si="28"/>
        <v>3</v>
      </c>
      <c r="CV32" s="38">
        <f t="shared" si="28"/>
        <v>3</v>
      </c>
      <c r="CW32" s="38">
        <f t="shared" si="28"/>
        <v>0</v>
      </c>
      <c r="CX32" s="38">
        <f t="shared" si="28"/>
        <v>0</v>
      </c>
      <c r="CY32" s="38">
        <f t="shared" si="28"/>
        <v>0</v>
      </c>
      <c r="CZ32" s="38">
        <f t="shared" si="28"/>
        <v>0</v>
      </c>
      <c r="DA32" s="38">
        <f t="shared" si="28"/>
        <v>0</v>
      </c>
      <c r="DB32" s="38">
        <f t="shared" si="28"/>
        <v>0</v>
      </c>
    </row>
    <row r="33" spans="1:61" s="24" customFormat="1">
      <c r="A33" s="25"/>
      <c r="B33" s="25"/>
      <c r="C33" s="25"/>
      <c r="D33" s="25"/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3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7"/>
      <c r="BC33" s="27"/>
      <c r="BD33" s="27"/>
      <c r="BE33" s="27"/>
      <c r="BF33" s="27"/>
      <c r="BG33" s="27"/>
      <c r="BH33" s="27"/>
      <c r="BI33" s="30"/>
    </row>
    <row r="34" spans="1:61" s="24" customFormat="1">
      <c r="A34" s="28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7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I34" s="31"/>
    </row>
    <row r="35" spans="1:61" s="6" customFormat="1">
      <c r="A35" s="28"/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4"/>
      <c r="BC35" s="24"/>
      <c r="BD35" s="24"/>
      <c r="BE35" s="24"/>
      <c r="BF35" s="24"/>
      <c r="BG35" s="24"/>
      <c r="BH35" s="24"/>
      <c r="BI35" s="24"/>
    </row>
    <row r="36" spans="1:61" s="6" customFormat="1">
      <c r="A36" s="28"/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1" s="6" customFormat="1">
      <c r="A37" s="28"/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37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4"/>
      <c r="BC37" s="24"/>
      <c r="BD37" s="24"/>
      <c r="BE37" s="24"/>
      <c r="BF37" s="24"/>
      <c r="BG37" s="24"/>
      <c r="BH37" s="24"/>
      <c r="BI37" s="24"/>
    </row>
    <row r="38" spans="1:61" s="6" customFormat="1">
      <c r="A38" s="28"/>
      <c r="B38" s="28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7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4"/>
      <c r="BC38" s="24"/>
      <c r="BD38" s="24"/>
      <c r="BE38" s="24"/>
      <c r="BF38" s="24"/>
      <c r="BG38" s="24"/>
      <c r="BH38" s="24"/>
      <c r="BI38" s="24"/>
    </row>
    <row r="39" spans="1:61" s="6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61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61" s="6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61" s="6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61" s="6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61" s="6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61" s="6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61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61" s="6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61" s="6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75">
      <c r="A49" s="8"/>
      <c r="B49" s="8"/>
      <c r="C49" s="8"/>
      <c r="D49" s="8"/>
      <c r="E49" s="8"/>
      <c r="F49" s="8"/>
      <c r="G49" s="8"/>
      <c r="H49" s="8"/>
      <c r="I49" s="8"/>
      <c r="AV49" s="8"/>
      <c r="AW49" s="8"/>
      <c r="AX49" s="8"/>
      <c r="AY49" s="8"/>
      <c r="AZ49" s="8"/>
      <c r="BA49" s="8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>
      <c r="A50" s="8"/>
      <c r="B50" s="8"/>
      <c r="C50" s="8"/>
      <c r="D50" s="8"/>
      <c r="E50" s="8"/>
      <c r="F50" s="8"/>
      <c r="G50" s="8"/>
      <c r="H50" s="8"/>
      <c r="I50" s="8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>
      <c r="A51" s="8"/>
      <c r="B51" s="8"/>
      <c r="C51" s="8"/>
      <c r="D51" s="8"/>
      <c r="E51" s="8"/>
      <c r="F51" s="8"/>
      <c r="G51" s="8"/>
      <c r="H51" s="8"/>
      <c r="I51" s="8"/>
      <c r="AV51" s="8"/>
      <c r="AW51" s="8"/>
      <c r="AX51" s="8"/>
      <c r="AY51" s="8"/>
      <c r="AZ51" s="8"/>
      <c r="BA51" s="8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61:75"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61:75"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61:75"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61:75"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61:75"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61:75"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61:75"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61:75"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61:75"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61:75"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61:75"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61:75"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61:75"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61:75"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61:75"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61:75"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61:75"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61:75"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61:75"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61:75"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61:75"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61:75"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61:75"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61:75"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61:75"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61:75"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61:75"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61:75"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61:75"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61:75"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61:75"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61:75"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61:75"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61:75"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61:75"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61:75"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61:75"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61:75"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61:75"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61:75"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61:75"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61:75"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61:75"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61:75"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61:75"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61:75"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61:75"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61:75"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61:75"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61:75"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61:75"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61:75"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61:75"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61:75"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61:75"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61:75"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61:75"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61:75"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</sheetData>
  <mergeCells count="123">
    <mergeCell ref="CY7:CY8"/>
    <mergeCell ref="CZ7:CZ8"/>
    <mergeCell ref="A1:DB1"/>
    <mergeCell ref="AE5:AG5"/>
    <mergeCell ref="CL7:CL8"/>
    <mergeCell ref="CO7:CO8"/>
    <mergeCell ref="CP7:CP8"/>
    <mergeCell ref="CS7:CS8"/>
    <mergeCell ref="CT7:CT8"/>
    <mergeCell ref="CU7:CU8"/>
    <mergeCell ref="CD7:CD8"/>
    <mergeCell ref="CE7:CG7"/>
    <mergeCell ref="CH7:CH8"/>
    <mergeCell ref="CI7:CI8"/>
    <mergeCell ref="CJ7:CJ8"/>
    <mergeCell ref="CK7:CK8"/>
    <mergeCell ref="BX7:BX8"/>
    <mergeCell ref="BY7:BY8"/>
    <mergeCell ref="BZ7:BZ8"/>
    <mergeCell ref="CA7:CA8"/>
    <mergeCell ref="CB7:CB8"/>
    <mergeCell ref="CC7:CC8"/>
    <mergeCell ref="BN7:BN8"/>
    <mergeCell ref="D7:D8"/>
    <mergeCell ref="E7:E8"/>
    <mergeCell ref="H7:H8"/>
    <mergeCell ref="I7:I8"/>
    <mergeCell ref="L7:L8"/>
    <mergeCell ref="M7:M8"/>
    <mergeCell ref="BR6:BT6"/>
    <mergeCell ref="BU6:BW6"/>
    <mergeCell ref="CM6:CM8"/>
    <mergeCell ref="AH7:AJ7"/>
    <mergeCell ref="AK7:AM7"/>
    <mergeCell ref="AN7:AP7"/>
    <mergeCell ref="AQ7:AS7"/>
    <mergeCell ref="AT7:AV7"/>
    <mergeCell ref="AW7:AY7"/>
    <mergeCell ref="AB7:AB8"/>
    <mergeCell ref="AC7:AC8"/>
    <mergeCell ref="AD7:AD8"/>
    <mergeCell ref="AE7:AE8"/>
    <mergeCell ref="AF7:AF8"/>
    <mergeCell ref="AG7:AG8"/>
    <mergeCell ref="BO7:BO8"/>
    <mergeCell ref="BP7:BP8"/>
    <mergeCell ref="BQ7:BQ8"/>
    <mergeCell ref="DA6:DA8"/>
    <mergeCell ref="DB6:DB8"/>
    <mergeCell ref="BR7:BR8"/>
    <mergeCell ref="BS7:BS8"/>
    <mergeCell ref="BT7:BT8"/>
    <mergeCell ref="BU7:BU8"/>
    <mergeCell ref="DA4:DB5"/>
    <mergeCell ref="F5:F8"/>
    <mergeCell ref="G5:G8"/>
    <mergeCell ref="J5:J8"/>
    <mergeCell ref="K5:K8"/>
    <mergeCell ref="O5:O8"/>
    <mergeCell ref="Q5:Q8"/>
    <mergeCell ref="BF6:BK6"/>
    <mergeCell ref="BL6:BN6"/>
    <mergeCell ref="BO6:BQ6"/>
    <mergeCell ref="CO4:CP6"/>
    <mergeCell ref="CQ4:CR5"/>
    <mergeCell ref="CS4:CT6"/>
    <mergeCell ref="CU4:CV6"/>
    <mergeCell ref="CW4:CX5"/>
    <mergeCell ref="CY4:CZ6"/>
    <mergeCell ref="CQ6:CQ8"/>
    <mergeCell ref="BV7:BV8"/>
    <mergeCell ref="U4:U8"/>
    <mergeCell ref="V4:V8"/>
    <mergeCell ref="W4:W8"/>
    <mergeCell ref="X4:X8"/>
    <mergeCell ref="CK4:CL6"/>
    <mergeCell ref="CM4:CN5"/>
    <mergeCell ref="AH6:AM6"/>
    <mergeCell ref="AN6:AS6"/>
    <mergeCell ref="AT6:AY6"/>
    <mergeCell ref="AZ6:BE6"/>
    <mergeCell ref="CN6:CN8"/>
    <mergeCell ref="BW7:BW8"/>
    <mergeCell ref="AZ7:BB7"/>
    <mergeCell ref="BC7:BE7"/>
    <mergeCell ref="BF7:BH7"/>
    <mergeCell ref="BI7:BK7"/>
    <mergeCell ref="BL7:BL8"/>
    <mergeCell ref="BM7:BM8"/>
    <mergeCell ref="BX3:CH4"/>
    <mergeCell ref="CI3:CJ6"/>
    <mergeCell ref="AB5:AD6"/>
    <mergeCell ref="BX5:BZ6"/>
    <mergeCell ref="CA5:CH6"/>
    <mergeCell ref="AE6:AG6"/>
    <mergeCell ref="CR6:CR8"/>
    <mergeCell ref="CW6:CW8"/>
    <mergeCell ref="CX6:CX8"/>
    <mergeCell ref="CV7:CV8"/>
    <mergeCell ref="A2:A8"/>
    <mergeCell ref="B2:B8"/>
    <mergeCell ref="C2:X2"/>
    <mergeCell ref="Y2:AA2"/>
    <mergeCell ref="AB2:CH2"/>
    <mergeCell ref="CI2:DB2"/>
    <mergeCell ref="C3:C8"/>
    <mergeCell ref="D3:Q3"/>
    <mergeCell ref="R3:R8"/>
    <mergeCell ref="S3:X3"/>
    <mergeCell ref="CK3:DB3"/>
    <mergeCell ref="D4:E6"/>
    <mergeCell ref="F4:G4"/>
    <mergeCell ref="H4:I6"/>
    <mergeCell ref="J4:K4"/>
    <mergeCell ref="L4:M6"/>
    <mergeCell ref="N4:N8"/>
    <mergeCell ref="P4:P8"/>
    <mergeCell ref="S4:S8"/>
    <mergeCell ref="T4:T8"/>
    <mergeCell ref="Y3:Y8"/>
    <mergeCell ref="Z3:Z8"/>
    <mergeCell ref="AA3:AA8"/>
    <mergeCell ref="AB3:BW4"/>
  </mergeCells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D32:DB3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B278"/>
  <sheetViews>
    <sheetView workbookViewId="0">
      <pane xSplit="7" ySplit="8" topLeftCell="BS24" activePane="bottomRight" state="frozen"/>
      <selection pane="topRight" activeCell="H1" sqref="H1"/>
      <selection pane="bottomLeft" activeCell="A9" sqref="A9"/>
      <selection pane="bottomRight" activeCell="E33" sqref="E33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2.28515625" style="2" customWidth="1"/>
    <col min="77" max="77" width="10.7109375" style="2" customWidth="1"/>
    <col min="78" max="16384" width="9.140625" style="2"/>
  </cols>
  <sheetData>
    <row r="1" spans="1:106" s="24" customFormat="1" ht="47.25" customHeight="1">
      <c r="A1" s="265" t="s">
        <v>38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98" t="s">
        <v>274</v>
      </c>
      <c r="B10" s="18">
        <f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>SUM(S10:X10)</f>
        <v>0</v>
      </c>
      <c r="S10" s="4"/>
      <c r="T10" s="4"/>
      <c r="U10" s="4"/>
      <c r="V10" s="19"/>
      <c r="W10" s="19"/>
      <c r="X10" s="19"/>
      <c r="Y10" s="42">
        <f>AB10+BX10</f>
        <v>2739.46</v>
      </c>
      <c r="Z10" s="42">
        <f>AC10+BY10</f>
        <v>2040.89</v>
      </c>
      <c r="AA10" s="42">
        <f>AD10+BZ10</f>
        <v>698.56999999999994</v>
      </c>
      <c r="AB10" s="42">
        <f>AH10+AT10+BF10+BL10+BR10</f>
        <v>2739.46</v>
      </c>
      <c r="AC10" s="10">
        <f>AI10+AU10+BG10+BM10+BS10</f>
        <v>2040.89</v>
      </c>
      <c r="AD10" s="10">
        <f>AJ10+AV10+BH10+BT10</f>
        <v>698.56999999999994</v>
      </c>
      <c r="AE10" s="10">
        <f>AK10+AW10+BI10</f>
        <v>0</v>
      </c>
      <c r="AF10" s="10">
        <f>AL10+AX10+BJ10</f>
        <v>0</v>
      </c>
      <c r="AG10" s="19">
        <f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2739.46</v>
      </c>
      <c r="BG10" s="19">
        <v>2040.89</v>
      </c>
      <c r="BH10" s="19">
        <f>BF10-BG10</f>
        <v>698.56999999999994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0</v>
      </c>
      <c r="BY10" s="56">
        <f>CA10+CB10+CC10+CD10+CF10+CH10</f>
        <v>0</v>
      </c>
      <c r="BZ10" s="56">
        <f>CG10</f>
        <v>0</v>
      </c>
      <c r="CA10" s="56"/>
      <c r="CB10" s="57"/>
      <c r="CC10" s="57"/>
      <c r="CD10" s="57"/>
      <c r="CE10" s="57"/>
      <c r="CF10" s="57"/>
      <c r="CG10" s="57">
        <f>CE10-CF10</f>
        <v>0</v>
      </c>
      <c r="CH10" s="57"/>
      <c r="CI10" s="11">
        <f>-CK10+CO10+CS10+CU10+CY10</f>
        <v>2</v>
      </c>
      <c r="CJ10" s="11">
        <f>CL10+CP10+CT10+CV10+CZ10</f>
        <v>2</v>
      </c>
      <c r="CK10" s="11"/>
      <c r="CL10" s="11"/>
      <c r="CM10" s="11"/>
      <c r="CN10" s="11"/>
      <c r="CO10" s="11"/>
      <c r="CP10" s="11"/>
      <c r="CQ10" s="11"/>
      <c r="CR10" s="11"/>
      <c r="CS10" s="11">
        <v>2</v>
      </c>
      <c r="CT10" s="11">
        <v>2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7.75" customHeight="1">
      <c r="A11" s="98" t="s">
        <v>275</v>
      </c>
      <c r="B11" s="18">
        <f t="shared" ref="B11:B22" si="0">C11+R11</f>
        <v>1</v>
      </c>
      <c r="C11" s="18">
        <f t="shared" ref="C11:C22" si="1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22" si="2">SUM(S11:X11)</f>
        <v>0</v>
      </c>
      <c r="S11" s="4"/>
      <c r="T11" s="4"/>
      <c r="U11" s="4"/>
      <c r="V11" s="19"/>
      <c r="W11" s="19"/>
      <c r="X11" s="19"/>
      <c r="Y11" s="42">
        <f t="shared" ref="Y11:Y22" si="3">AB11+BX11</f>
        <v>1950.11</v>
      </c>
      <c r="Z11" s="42">
        <f t="shared" ref="Z11:Z22" si="4">AC11+BY11</f>
        <v>1808.24</v>
      </c>
      <c r="AA11" s="42">
        <f t="shared" ref="AA11:AA22" si="5">AD11+BZ11</f>
        <v>141.86999999999989</v>
      </c>
      <c r="AB11" s="42">
        <f t="shared" ref="AB11:AB22" si="6">AH11+AT11+BF11+BL11+BR11</f>
        <v>1950.11</v>
      </c>
      <c r="AC11" s="10">
        <f t="shared" ref="AC11:AC22" si="7">AI11+AU11+BG11+BM11+BS11</f>
        <v>1808.24</v>
      </c>
      <c r="AD11" s="10">
        <f t="shared" ref="AD11:AD22" si="8">AJ11+AV11+BH11+BT11</f>
        <v>141.86999999999989</v>
      </c>
      <c r="AE11" s="10">
        <f t="shared" ref="AE11:AE22" si="9">AK11+AW11+BI11</f>
        <v>0</v>
      </c>
      <c r="AF11" s="10">
        <f t="shared" ref="AF11:AF22" si="10">AL11+AX11+BJ11</f>
        <v>0</v>
      </c>
      <c r="AG11" s="19">
        <f t="shared" ref="AG11:AG22" si="11">AM11+AY11+BK11</f>
        <v>0</v>
      </c>
      <c r="AH11" s="10"/>
      <c r="AI11" s="10"/>
      <c r="AJ11" s="19">
        <f t="shared" ref="AJ11:AJ22" si="12">AH11-AI11</f>
        <v>0</v>
      </c>
      <c r="AK11" s="19"/>
      <c r="AL11" s="19"/>
      <c r="AM11" s="19">
        <f t="shared" ref="AM11:AM22" si="13">AK11-AL11</f>
        <v>0</v>
      </c>
      <c r="AN11" s="19"/>
      <c r="AO11" s="19"/>
      <c r="AP11" s="19">
        <f t="shared" ref="AP11:AP22" si="14">AN11-AO11</f>
        <v>0</v>
      </c>
      <c r="AQ11" s="19"/>
      <c r="AR11" s="19"/>
      <c r="AS11" s="19">
        <f t="shared" ref="AS11:AS22" si="15">AQ11-AR11</f>
        <v>0</v>
      </c>
      <c r="AT11" s="19"/>
      <c r="AU11" s="19"/>
      <c r="AV11" s="19">
        <f t="shared" ref="AV11:AV22" si="16">AT11-AU11</f>
        <v>0</v>
      </c>
      <c r="AW11" s="19"/>
      <c r="AX11" s="19"/>
      <c r="AY11" s="19">
        <f t="shared" ref="AY11:AY22" si="17">AW11-AX11</f>
        <v>0</v>
      </c>
      <c r="AZ11" s="19"/>
      <c r="BA11" s="19"/>
      <c r="BB11" s="19">
        <f t="shared" ref="BB11:BB22" si="18">AZ11-BA11</f>
        <v>0</v>
      </c>
      <c r="BC11" s="19"/>
      <c r="BD11" s="19"/>
      <c r="BE11" s="19">
        <f t="shared" ref="BE11:BE22" si="19">BC11-BD11</f>
        <v>0</v>
      </c>
      <c r="BF11" s="19">
        <v>1950.11</v>
      </c>
      <c r="BG11" s="19">
        <v>1808.24</v>
      </c>
      <c r="BH11" s="19">
        <f t="shared" ref="BH11:BH22" si="20">BF11-BG11</f>
        <v>141.86999999999989</v>
      </c>
      <c r="BI11" s="34"/>
      <c r="BJ11" s="34"/>
      <c r="BK11" s="34">
        <f t="shared" ref="BK11:BK22" si="21">BI11-BJ11</f>
        <v>0</v>
      </c>
      <c r="BL11" s="34"/>
      <c r="BM11" s="34"/>
      <c r="BN11" s="34">
        <f t="shared" ref="BN11:BN22" si="22">BL11-BM11</f>
        <v>0</v>
      </c>
      <c r="BO11" s="34"/>
      <c r="BP11" s="34"/>
      <c r="BQ11" s="35">
        <f t="shared" ref="BQ11:BQ22" si="23">BO11-BP11</f>
        <v>0</v>
      </c>
      <c r="BR11" s="35"/>
      <c r="BS11" s="10"/>
      <c r="BT11" s="56">
        <f t="shared" ref="BT11:BT22" si="24">BR11-BS11</f>
        <v>0</v>
      </c>
      <c r="BU11" s="56"/>
      <c r="BV11" s="56"/>
      <c r="BW11" s="56">
        <f t="shared" ref="BW11:BW22" si="25">BU11-BV11</f>
        <v>0</v>
      </c>
      <c r="BX11" s="56">
        <f t="shared" ref="BX11:BX22" si="26">CA11+CB11+CC11+CD11+CE11+CH11</f>
        <v>0</v>
      </c>
      <c r="BY11" s="56">
        <f t="shared" ref="BY11:BY22" si="27">CA11+CB11+CC11+CD11+CF11+CH11</f>
        <v>0</v>
      </c>
      <c r="BZ11" s="56">
        <f t="shared" ref="BZ11:BZ22" si="28">CG11</f>
        <v>0</v>
      </c>
      <c r="CA11" s="56"/>
      <c r="CB11" s="57"/>
      <c r="CC11" s="57"/>
      <c r="CD11" s="57"/>
      <c r="CE11" s="57"/>
      <c r="CF11" s="57"/>
      <c r="CG11" s="57">
        <f t="shared" ref="CG11:CG22" si="29">CE11-CF11</f>
        <v>0</v>
      </c>
      <c r="CH11" s="57"/>
      <c r="CI11" s="11">
        <f t="shared" ref="CI11:CI22" si="30">-CK11+CO11+CS11+CU11+CY11</f>
        <v>3</v>
      </c>
      <c r="CJ11" s="11">
        <f t="shared" ref="CJ11:CJ22" si="31">CL11+CP11+CT11+CV11+CZ11</f>
        <v>3</v>
      </c>
      <c r="CK11" s="11"/>
      <c r="CL11" s="11"/>
      <c r="CM11" s="11"/>
      <c r="CN11" s="11"/>
      <c r="CO11" s="11"/>
      <c r="CP11" s="11"/>
      <c r="CQ11" s="11"/>
      <c r="CR11" s="11"/>
      <c r="CS11" s="11">
        <v>3</v>
      </c>
      <c r="CT11" s="11">
        <v>3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0.25" customHeight="1">
      <c r="A12" s="112" t="s">
        <v>276</v>
      </c>
      <c r="B12" s="18">
        <f t="shared" si="0"/>
        <v>1</v>
      </c>
      <c r="C12" s="18">
        <f t="shared" si="1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2"/>
        <v>0</v>
      </c>
      <c r="S12" s="4"/>
      <c r="T12" s="4"/>
      <c r="U12" s="4"/>
      <c r="V12" s="19"/>
      <c r="W12" s="19"/>
      <c r="X12" s="19"/>
      <c r="Y12" s="42">
        <f t="shared" si="3"/>
        <v>57.6</v>
      </c>
      <c r="Z12" s="42">
        <f t="shared" si="4"/>
        <v>53.28</v>
      </c>
      <c r="AA12" s="42">
        <f t="shared" si="5"/>
        <v>4.32</v>
      </c>
      <c r="AB12" s="42">
        <f t="shared" si="6"/>
        <v>57.6</v>
      </c>
      <c r="AC12" s="10">
        <f t="shared" si="7"/>
        <v>53.28</v>
      </c>
      <c r="AD12" s="10">
        <f t="shared" si="8"/>
        <v>4.32</v>
      </c>
      <c r="AE12" s="10">
        <f t="shared" si="9"/>
        <v>0</v>
      </c>
      <c r="AF12" s="10">
        <f t="shared" si="10"/>
        <v>0</v>
      </c>
      <c r="AG12" s="19">
        <f t="shared" si="11"/>
        <v>0</v>
      </c>
      <c r="AH12" s="10"/>
      <c r="AI12" s="10"/>
      <c r="AJ12" s="19">
        <f t="shared" si="12"/>
        <v>0</v>
      </c>
      <c r="AK12" s="19"/>
      <c r="AL12" s="19"/>
      <c r="AM12" s="19">
        <f t="shared" si="13"/>
        <v>0</v>
      </c>
      <c r="AN12" s="19"/>
      <c r="AO12" s="19"/>
      <c r="AP12" s="19">
        <f t="shared" si="14"/>
        <v>0</v>
      </c>
      <c r="AQ12" s="19"/>
      <c r="AR12" s="19"/>
      <c r="AS12" s="19">
        <f t="shared" si="15"/>
        <v>0</v>
      </c>
      <c r="AT12" s="19"/>
      <c r="AU12" s="19"/>
      <c r="AV12" s="19">
        <f t="shared" si="16"/>
        <v>0</v>
      </c>
      <c r="AW12" s="19"/>
      <c r="AX12" s="19"/>
      <c r="AY12" s="19">
        <f t="shared" si="17"/>
        <v>0</v>
      </c>
      <c r="AZ12" s="19"/>
      <c r="BA12" s="19"/>
      <c r="BB12" s="19">
        <f t="shared" si="18"/>
        <v>0</v>
      </c>
      <c r="BC12" s="19"/>
      <c r="BD12" s="19"/>
      <c r="BE12" s="19">
        <f t="shared" si="19"/>
        <v>0</v>
      </c>
      <c r="BF12" s="19">
        <v>57.6</v>
      </c>
      <c r="BG12" s="19">
        <v>53.28</v>
      </c>
      <c r="BH12" s="19">
        <f t="shared" si="20"/>
        <v>4.32</v>
      </c>
      <c r="BI12" s="34"/>
      <c r="BJ12" s="34"/>
      <c r="BK12" s="34">
        <f t="shared" si="21"/>
        <v>0</v>
      </c>
      <c r="BL12" s="34"/>
      <c r="BM12" s="34"/>
      <c r="BN12" s="34">
        <f t="shared" si="22"/>
        <v>0</v>
      </c>
      <c r="BO12" s="34"/>
      <c r="BP12" s="34"/>
      <c r="BQ12" s="35">
        <f t="shared" si="23"/>
        <v>0</v>
      </c>
      <c r="BR12" s="35"/>
      <c r="BS12" s="10"/>
      <c r="BT12" s="56">
        <f t="shared" si="24"/>
        <v>0</v>
      </c>
      <c r="BU12" s="56"/>
      <c r="BV12" s="56"/>
      <c r="BW12" s="56">
        <f t="shared" si="25"/>
        <v>0</v>
      </c>
      <c r="BX12" s="56">
        <f t="shared" si="26"/>
        <v>0</v>
      </c>
      <c r="BY12" s="56">
        <f t="shared" si="27"/>
        <v>0</v>
      </c>
      <c r="BZ12" s="56">
        <f t="shared" si="28"/>
        <v>0</v>
      </c>
      <c r="CA12" s="56"/>
      <c r="CB12" s="57"/>
      <c r="CC12" s="57"/>
      <c r="CD12" s="57"/>
      <c r="CE12" s="57"/>
      <c r="CF12" s="57"/>
      <c r="CG12" s="57">
        <f t="shared" si="29"/>
        <v>0</v>
      </c>
      <c r="CH12" s="57"/>
      <c r="CI12" s="11">
        <f t="shared" si="30"/>
        <v>3</v>
      </c>
      <c r="CJ12" s="11">
        <f t="shared" si="31"/>
        <v>2</v>
      </c>
      <c r="CK12" s="11"/>
      <c r="CL12" s="11"/>
      <c r="CM12" s="11"/>
      <c r="CN12" s="11"/>
      <c r="CO12" s="11"/>
      <c r="CP12" s="11"/>
      <c r="CQ12" s="11"/>
      <c r="CR12" s="11"/>
      <c r="CS12" s="11">
        <v>3</v>
      </c>
      <c r="CT12" s="11">
        <v>2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7.75" customHeight="1">
      <c r="A13" s="98" t="s">
        <v>277</v>
      </c>
      <c r="B13" s="18">
        <f t="shared" si="0"/>
        <v>1</v>
      </c>
      <c r="C13" s="18">
        <f t="shared" si="1"/>
        <v>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  <c r="P13" s="18"/>
      <c r="Q13" s="4"/>
      <c r="R13" s="4">
        <f t="shared" si="2"/>
        <v>1</v>
      </c>
      <c r="S13" s="4"/>
      <c r="T13" s="4"/>
      <c r="U13" s="4"/>
      <c r="V13" s="19"/>
      <c r="W13" s="19">
        <v>1</v>
      </c>
      <c r="X13" s="19"/>
      <c r="Y13" s="42">
        <f t="shared" si="3"/>
        <v>2008.91</v>
      </c>
      <c r="Z13" s="42">
        <f t="shared" si="4"/>
        <v>1868.28</v>
      </c>
      <c r="AA13" s="42">
        <f t="shared" si="5"/>
        <v>140.63000000000011</v>
      </c>
      <c r="AB13" s="42">
        <f t="shared" si="6"/>
        <v>0</v>
      </c>
      <c r="AC13" s="10">
        <f t="shared" si="7"/>
        <v>0</v>
      </c>
      <c r="AD13" s="10">
        <f t="shared" si="8"/>
        <v>0</v>
      </c>
      <c r="AE13" s="10">
        <f t="shared" si="9"/>
        <v>0</v>
      </c>
      <c r="AF13" s="10">
        <f t="shared" si="10"/>
        <v>0</v>
      </c>
      <c r="AG13" s="19">
        <f t="shared" si="11"/>
        <v>0</v>
      </c>
      <c r="AH13" s="10"/>
      <c r="AI13" s="10"/>
      <c r="AJ13" s="19">
        <f t="shared" si="12"/>
        <v>0</v>
      </c>
      <c r="AK13" s="19"/>
      <c r="AL13" s="19"/>
      <c r="AM13" s="19">
        <f t="shared" si="13"/>
        <v>0</v>
      </c>
      <c r="AN13" s="19"/>
      <c r="AO13" s="19"/>
      <c r="AP13" s="19">
        <f t="shared" si="14"/>
        <v>0</v>
      </c>
      <c r="AQ13" s="19"/>
      <c r="AR13" s="19"/>
      <c r="AS13" s="19">
        <f t="shared" si="15"/>
        <v>0</v>
      </c>
      <c r="AT13" s="19"/>
      <c r="AU13" s="19"/>
      <c r="AV13" s="19">
        <f t="shared" si="16"/>
        <v>0</v>
      </c>
      <c r="AW13" s="19"/>
      <c r="AX13" s="19"/>
      <c r="AY13" s="19">
        <f t="shared" si="17"/>
        <v>0</v>
      </c>
      <c r="AZ13" s="19"/>
      <c r="BA13" s="19"/>
      <c r="BB13" s="19">
        <f t="shared" si="18"/>
        <v>0</v>
      </c>
      <c r="BC13" s="19"/>
      <c r="BD13" s="19"/>
      <c r="BE13" s="19">
        <f t="shared" si="19"/>
        <v>0</v>
      </c>
      <c r="BF13" s="19"/>
      <c r="BG13" s="19"/>
      <c r="BH13" s="19">
        <f t="shared" si="20"/>
        <v>0</v>
      </c>
      <c r="BI13" s="34"/>
      <c r="BJ13" s="34"/>
      <c r="BK13" s="34">
        <f t="shared" si="21"/>
        <v>0</v>
      </c>
      <c r="BL13" s="34"/>
      <c r="BM13" s="34"/>
      <c r="BN13" s="34">
        <f t="shared" si="22"/>
        <v>0</v>
      </c>
      <c r="BO13" s="34"/>
      <c r="BP13" s="34"/>
      <c r="BQ13" s="35">
        <f t="shared" si="23"/>
        <v>0</v>
      </c>
      <c r="BR13" s="35"/>
      <c r="BS13" s="10"/>
      <c r="BT13" s="56">
        <f t="shared" si="24"/>
        <v>0</v>
      </c>
      <c r="BU13" s="56"/>
      <c r="BV13" s="56"/>
      <c r="BW13" s="56">
        <f t="shared" si="25"/>
        <v>0</v>
      </c>
      <c r="BX13" s="56">
        <f t="shared" si="26"/>
        <v>2008.91</v>
      </c>
      <c r="BY13" s="56">
        <f t="shared" si="27"/>
        <v>1868.28</v>
      </c>
      <c r="BZ13" s="56">
        <f t="shared" si="28"/>
        <v>140.63000000000011</v>
      </c>
      <c r="CA13" s="56"/>
      <c r="CB13" s="57"/>
      <c r="CC13" s="57"/>
      <c r="CD13" s="57"/>
      <c r="CE13" s="57">
        <v>2008.91</v>
      </c>
      <c r="CF13" s="57">
        <v>1868.28</v>
      </c>
      <c r="CG13" s="57">
        <f t="shared" si="29"/>
        <v>140.63000000000011</v>
      </c>
      <c r="CH13" s="57"/>
      <c r="CI13" s="11">
        <f t="shared" si="30"/>
        <v>2</v>
      </c>
      <c r="CJ13" s="11">
        <f t="shared" si="31"/>
        <v>1</v>
      </c>
      <c r="CK13" s="11"/>
      <c r="CL13" s="11"/>
      <c r="CM13" s="11"/>
      <c r="CN13" s="11"/>
      <c r="CO13" s="11"/>
      <c r="CP13" s="11"/>
      <c r="CQ13" s="11"/>
      <c r="CR13" s="11"/>
      <c r="CS13" s="11">
        <v>2</v>
      </c>
      <c r="CT13" s="11">
        <v>1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0.25" customHeight="1">
      <c r="A14" s="98" t="s">
        <v>278</v>
      </c>
      <c r="B14" s="18">
        <f t="shared" si="0"/>
        <v>1</v>
      </c>
      <c r="C14" s="18">
        <f t="shared" si="1"/>
        <v>1</v>
      </c>
      <c r="D14" s="18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18"/>
      <c r="P14" s="18"/>
      <c r="Q14" s="4"/>
      <c r="R14" s="4">
        <f t="shared" si="2"/>
        <v>0</v>
      </c>
      <c r="S14" s="4"/>
      <c r="T14" s="4"/>
      <c r="U14" s="4"/>
      <c r="V14" s="19"/>
      <c r="W14" s="19"/>
      <c r="X14" s="19"/>
      <c r="Y14" s="42">
        <f t="shared" si="3"/>
        <v>7</v>
      </c>
      <c r="Z14" s="42">
        <f t="shared" si="4"/>
        <v>2.52</v>
      </c>
      <c r="AA14" s="42">
        <f t="shared" si="5"/>
        <v>4.4800000000000004</v>
      </c>
      <c r="AB14" s="42">
        <f t="shared" si="6"/>
        <v>7</v>
      </c>
      <c r="AC14" s="10">
        <f t="shared" si="7"/>
        <v>2.52</v>
      </c>
      <c r="AD14" s="10">
        <f t="shared" si="8"/>
        <v>4.4800000000000004</v>
      </c>
      <c r="AE14" s="10">
        <f t="shared" si="9"/>
        <v>0</v>
      </c>
      <c r="AF14" s="10">
        <f t="shared" si="10"/>
        <v>0</v>
      </c>
      <c r="AG14" s="19">
        <f t="shared" si="11"/>
        <v>0</v>
      </c>
      <c r="AH14" s="10"/>
      <c r="AI14" s="10"/>
      <c r="AJ14" s="19">
        <f t="shared" si="12"/>
        <v>0</v>
      </c>
      <c r="AK14" s="19"/>
      <c r="AL14" s="19"/>
      <c r="AM14" s="19">
        <f t="shared" si="13"/>
        <v>0</v>
      </c>
      <c r="AN14" s="19"/>
      <c r="AO14" s="19"/>
      <c r="AP14" s="19">
        <f t="shared" si="14"/>
        <v>0</v>
      </c>
      <c r="AQ14" s="19"/>
      <c r="AR14" s="19"/>
      <c r="AS14" s="19">
        <f t="shared" si="15"/>
        <v>0</v>
      </c>
      <c r="AT14" s="19"/>
      <c r="AU14" s="19"/>
      <c r="AV14" s="19">
        <f t="shared" si="16"/>
        <v>0</v>
      </c>
      <c r="AW14" s="19"/>
      <c r="AX14" s="19"/>
      <c r="AY14" s="19">
        <f t="shared" si="17"/>
        <v>0</v>
      </c>
      <c r="AZ14" s="19"/>
      <c r="BA14" s="19"/>
      <c r="BB14" s="19">
        <f t="shared" si="18"/>
        <v>0</v>
      </c>
      <c r="BC14" s="19"/>
      <c r="BD14" s="19"/>
      <c r="BE14" s="19">
        <f t="shared" si="19"/>
        <v>0</v>
      </c>
      <c r="BF14" s="19">
        <v>7</v>
      </c>
      <c r="BG14" s="19">
        <v>2.52</v>
      </c>
      <c r="BH14" s="19">
        <f t="shared" si="20"/>
        <v>4.4800000000000004</v>
      </c>
      <c r="BI14" s="34"/>
      <c r="BJ14" s="34"/>
      <c r="BK14" s="34">
        <f t="shared" si="21"/>
        <v>0</v>
      </c>
      <c r="BL14" s="34"/>
      <c r="BM14" s="34"/>
      <c r="BN14" s="34">
        <f t="shared" si="22"/>
        <v>0</v>
      </c>
      <c r="BO14" s="34"/>
      <c r="BP14" s="34"/>
      <c r="BQ14" s="35">
        <f t="shared" si="23"/>
        <v>0</v>
      </c>
      <c r="BR14" s="35"/>
      <c r="BS14" s="10"/>
      <c r="BT14" s="56">
        <f t="shared" si="24"/>
        <v>0</v>
      </c>
      <c r="BU14" s="56"/>
      <c r="BV14" s="56"/>
      <c r="BW14" s="56">
        <f t="shared" si="25"/>
        <v>0</v>
      </c>
      <c r="BX14" s="56">
        <f t="shared" si="26"/>
        <v>0</v>
      </c>
      <c r="BY14" s="56">
        <f t="shared" si="27"/>
        <v>0</v>
      </c>
      <c r="BZ14" s="56">
        <f t="shared" si="28"/>
        <v>0</v>
      </c>
      <c r="CA14" s="56"/>
      <c r="CB14" s="57"/>
      <c r="CC14" s="57"/>
      <c r="CD14" s="57"/>
      <c r="CE14" s="57"/>
      <c r="CF14" s="57"/>
      <c r="CG14" s="57">
        <f t="shared" si="29"/>
        <v>0</v>
      </c>
      <c r="CH14" s="57"/>
      <c r="CI14" s="11">
        <f t="shared" si="30"/>
        <v>5</v>
      </c>
      <c r="CJ14" s="11">
        <f t="shared" si="31"/>
        <v>4</v>
      </c>
      <c r="CK14" s="11"/>
      <c r="CL14" s="11"/>
      <c r="CM14" s="11"/>
      <c r="CN14" s="11"/>
      <c r="CO14" s="11"/>
      <c r="CP14" s="11"/>
      <c r="CQ14" s="11"/>
      <c r="CR14" s="11"/>
      <c r="CS14" s="11">
        <v>5</v>
      </c>
      <c r="CT14" s="11">
        <v>4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0.25" customHeight="1">
      <c r="A15" s="98" t="s">
        <v>279</v>
      </c>
      <c r="B15" s="18">
        <f t="shared" si="0"/>
        <v>1</v>
      </c>
      <c r="C15" s="18">
        <f t="shared" si="1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2"/>
        <v>0</v>
      </c>
      <c r="S15" s="4"/>
      <c r="T15" s="4"/>
      <c r="U15" s="4"/>
      <c r="V15" s="19"/>
      <c r="W15" s="19"/>
      <c r="X15" s="19"/>
      <c r="Y15" s="42">
        <f t="shared" si="3"/>
        <v>288.36</v>
      </c>
      <c r="Z15" s="42">
        <f t="shared" si="4"/>
        <v>209.54</v>
      </c>
      <c r="AA15" s="42">
        <f t="shared" si="5"/>
        <v>78.820000000000022</v>
      </c>
      <c r="AB15" s="42">
        <f t="shared" si="6"/>
        <v>288.36</v>
      </c>
      <c r="AC15" s="10">
        <f t="shared" si="7"/>
        <v>209.54</v>
      </c>
      <c r="AD15" s="10">
        <f t="shared" si="8"/>
        <v>78.820000000000022</v>
      </c>
      <c r="AE15" s="10">
        <f t="shared" si="9"/>
        <v>0</v>
      </c>
      <c r="AF15" s="10">
        <f t="shared" si="10"/>
        <v>0</v>
      </c>
      <c r="AG15" s="19">
        <f t="shared" si="11"/>
        <v>0</v>
      </c>
      <c r="AH15" s="10"/>
      <c r="AI15" s="10"/>
      <c r="AJ15" s="19">
        <f t="shared" si="12"/>
        <v>0</v>
      </c>
      <c r="AK15" s="19"/>
      <c r="AL15" s="19"/>
      <c r="AM15" s="19">
        <f t="shared" si="13"/>
        <v>0</v>
      </c>
      <c r="AN15" s="19"/>
      <c r="AO15" s="19"/>
      <c r="AP15" s="19">
        <f t="shared" si="14"/>
        <v>0</v>
      </c>
      <c r="AQ15" s="19"/>
      <c r="AR15" s="19"/>
      <c r="AS15" s="19">
        <f t="shared" si="15"/>
        <v>0</v>
      </c>
      <c r="AT15" s="19"/>
      <c r="AU15" s="19"/>
      <c r="AV15" s="19">
        <f t="shared" si="16"/>
        <v>0</v>
      </c>
      <c r="AW15" s="19"/>
      <c r="AX15" s="19"/>
      <c r="AY15" s="19">
        <f t="shared" si="17"/>
        <v>0</v>
      </c>
      <c r="AZ15" s="19"/>
      <c r="BA15" s="19"/>
      <c r="BB15" s="19">
        <f t="shared" si="18"/>
        <v>0</v>
      </c>
      <c r="BC15" s="19"/>
      <c r="BD15" s="19"/>
      <c r="BE15" s="19">
        <f t="shared" si="19"/>
        <v>0</v>
      </c>
      <c r="BF15" s="19">
        <v>288.36</v>
      </c>
      <c r="BG15" s="19">
        <v>209.54</v>
      </c>
      <c r="BH15" s="19">
        <f t="shared" si="20"/>
        <v>78.820000000000022</v>
      </c>
      <c r="BI15" s="34"/>
      <c r="BJ15" s="34"/>
      <c r="BK15" s="34">
        <f t="shared" si="21"/>
        <v>0</v>
      </c>
      <c r="BL15" s="34"/>
      <c r="BM15" s="34"/>
      <c r="BN15" s="34">
        <f t="shared" si="22"/>
        <v>0</v>
      </c>
      <c r="BO15" s="34"/>
      <c r="BP15" s="34"/>
      <c r="BQ15" s="35">
        <f t="shared" si="23"/>
        <v>0</v>
      </c>
      <c r="BR15" s="35"/>
      <c r="BS15" s="10"/>
      <c r="BT15" s="56">
        <f t="shared" si="24"/>
        <v>0</v>
      </c>
      <c r="BU15" s="56"/>
      <c r="BV15" s="56"/>
      <c r="BW15" s="56">
        <f t="shared" si="25"/>
        <v>0</v>
      </c>
      <c r="BX15" s="56">
        <f t="shared" si="26"/>
        <v>0</v>
      </c>
      <c r="BY15" s="56">
        <f t="shared" si="27"/>
        <v>0</v>
      </c>
      <c r="BZ15" s="56">
        <f t="shared" si="28"/>
        <v>0</v>
      </c>
      <c r="CA15" s="56"/>
      <c r="CB15" s="57"/>
      <c r="CC15" s="57"/>
      <c r="CD15" s="57"/>
      <c r="CE15" s="57"/>
      <c r="CF15" s="57"/>
      <c r="CG15" s="57">
        <f t="shared" si="29"/>
        <v>0</v>
      </c>
      <c r="CH15" s="57"/>
      <c r="CI15" s="11">
        <f t="shared" si="30"/>
        <v>2</v>
      </c>
      <c r="CJ15" s="11">
        <f t="shared" si="31"/>
        <v>2</v>
      </c>
      <c r="CK15" s="11"/>
      <c r="CL15" s="11"/>
      <c r="CM15" s="11"/>
      <c r="CN15" s="11"/>
      <c r="CO15" s="11"/>
      <c r="CP15" s="11"/>
      <c r="CQ15" s="11"/>
      <c r="CR15" s="11"/>
      <c r="CS15" s="11">
        <v>2</v>
      </c>
      <c r="CT15" s="11">
        <v>2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20.25" customHeight="1">
      <c r="A16" s="98" t="s">
        <v>280</v>
      </c>
      <c r="B16" s="18">
        <f t="shared" si="0"/>
        <v>1</v>
      </c>
      <c r="C16" s="18">
        <f t="shared" si="1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si="2"/>
        <v>0</v>
      </c>
      <c r="S16" s="4"/>
      <c r="T16" s="4"/>
      <c r="U16" s="4"/>
      <c r="V16" s="19"/>
      <c r="W16" s="19"/>
      <c r="X16" s="19"/>
      <c r="Y16" s="42">
        <f t="shared" si="3"/>
        <v>497.83</v>
      </c>
      <c r="Z16" s="42">
        <f t="shared" si="4"/>
        <v>464.98</v>
      </c>
      <c r="AA16" s="42">
        <f t="shared" si="5"/>
        <v>32.849999999999966</v>
      </c>
      <c r="AB16" s="42">
        <f t="shared" si="6"/>
        <v>497.83</v>
      </c>
      <c r="AC16" s="10">
        <f t="shared" si="7"/>
        <v>464.98</v>
      </c>
      <c r="AD16" s="10">
        <f t="shared" si="8"/>
        <v>32.849999999999966</v>
      </c>
      <c r="AE16" s="10">
        <f t="shared" si="9"/>
        <v>0</v>
      </c>
      <c r="AF16" s="10">
        <f t="shared" si="10"/>
        <v>0</v>
      </c>
      <c r="AG16" s="19">
        <f t="shared" si="11"/>
        <v>0</v>
      </c>
      <c r="AH16" s="10"/>
      <c r="AI16" s="10"/>
      <c r="AJ16" s="19">
        <f t="shared" si="12"/>
        <v>0</v>
      </c>
      <c r="AK16" s="19"/>
      <c r="AL16" s="19"/>
      <c r="AM16" s="19">
        <f t="shared" si="13"/>
        <v>0</v>
      </c>
      <c r="AN16" s="19"/>
      <c r="AO16" s="19"/>
      <c r="AP16" s="19">
        <f t="shared" si="14"/>
        <v>0</v>
      </c>
      <c r="AQ16" s="19"/>
      <c r="AR16" s="19"/>
      <c r="AS16" s="19">
        <f t="shared" si="15"/>
        <v>0</v>
      </c>
      <c r="AT16" s="19"/>
      <c r="AU16" s="19"/>
      <c r="AV16" s="19">
        <f t="shared" si="16"/>
        <v>0</v>
      </c>
      <c r="AW16" s="19"/>
      <c r="AX16" s="19"/>
      <c r="AY16" s="19">
        <f t="shared" si="17"/>
        <v>0</v>
      </c>
      <c r="AZ16" s="19"/>
      <c r="BA16" s="19"/>
      <c r="BB16" s="19">
        <f t="shared" si="18"/>
        <v>0</v>
      </c>
      <c r="BC16" s="19"/>
      <c r="BD16" s="19"/>
      <c r="BE16" s="19">
        <f t="shared" si="19"/>
        <v>0</v>
      </c>
      <c r="BF16" s="19">
        <v>497.83</v>
      </c>
      <c r="BG16" s="19">
        <v>464.98</v>
      </c>
      <c r="BH16" s="19">
        <f t="shared" si="20"/>
        <v>32.849999999999966</v>
      </c>
      <c r="BI16" s="34"/>
      <c r="BJ16" s="34"/>
      <c r="BK16" s="34">
        <f t="shared" si="21"/>
        <v>0</v>
      </c>
      <c r="BL16" s="34"/>
      <c r="BM16" s="34"/>
      <c r="BN16" s="34">
        <f t="shared" si="22"/>
        <v>0</v>
      </c>
      <c r="BO16" s="34"/>
      <c r="BP16" s="34"/>
      <c r="BQ16" s="35">
        <f t="shared" si="23"/>
        <v>0</v>
      </c>
      <c r="BR16" s="35"/>
      <c r="BS16" s="10"/>
      <c r="BT16" s="56">
        <f t="shared" si="24"/>
        <v>0</v>
      </c>
      <c r="BU16" s="56"/>
      <c r="BV16" s="56"/>
      <c r="BW16" s="56">
        <f t="shared" si="25"/>
        <v>0</v>
      </c>
      <c r="BX16" s="56">
        <f t="shared" si="26"/>
        <v>0</v>
      </c>
      <c r="BY16" s="56">
        <f t="shared" si="27"/>
        <v>0</v>
      </c>
      <c r="BZ16" s="56">
        <f t="shared" si="28"/>
        <v>0</v>
      </c>
      <c r="CA16" s="56"/>
      <c r="CB16" s="57"/>
      <c r="CC16" s="57"/>
      <c r="CD16" s="57"/>
      <c r="CE16" s="57"/>
      <c r="CF16" s="57"/>
      <c r="CG16" s="57">
        <f t="shared" si="29"/>
        <v>0</v>
      </c>
      <c r="CH16" s="57"/>
      <c r="CI16" s="11">
        <f t="shared" si="30"/>
        <v>2</v>
      </c>
      <c r="CJ16" s="11">
        <f t="shared" si="31"/>
        <v>2</v>
      </c>
      <c r="CK16" s="11"/>
      <c r="CL16" s="11"/>
      <c r="CM16" s="11"/>
      <c r="CN16" s="11"/>
      <c r="CO16" s="11"/>
      <c r="CP16" s="11"/>
      <c r="CQ16" s="11"/>
      <c r="CR16" s="11"/>
      <c r="CS16" s="11">
        <v>2</v>
      </c>
      <c r="CT16" s="11">
        <v>2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20.25" customHeight="1">
      <c r="A17" s="98" t="s">
        <v>281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19"/>
      <c r="X17" s="19"/>
      <c r="Y17" s="42">
        <f t="shared" si="3"/>
        <v>3894.99</v>
      </c>
      <c r="Z17" s="42">
        <f t="shared" si="4"/>
        <v>3018.62</v>
      </c>
      <c r="AA17" s="42">
        <f t="shared" si="5"/>
        <v>876.36999999999989</v>
      </c>
      <c r="AB17" s="42">
        <f t="shared" si="6"/>
        <v>3894.99</v>
      </c>
      <c r="AC17" s="10">
        <f t="shared" si="7"/>
        <v>3018.62</v>
      </c>
      <c r="AD17" s="10">
        <f t="shared" si="8"/>
        <v>876.36999999999989</v>
      </c>
      <c r="AE17" s="10">
        <f t="shared" si="9"/>
        <v>0</v>
      </c>
      <c r="AF17" s="10">
        <f t="shared" si="10"/>
        <v>0</v>
      </c>
      <c r="AG17" s="19">
        <f t="shared" si="11"/>
        <v>0</v>
      </c>
      <c r="AH17" s="10"/>
      <c r="AI17" s="10"/>
      <c r="AJ17" s="19">
        <f t="shared" si="12"/>
        <v>0</v>
      </c>
      <c r="AK17" s="19"/>
      <c r="AL17" s="19"/>
      <c r="AM17" s="19">
        <f t="shared" si="13"/>
        <v>0</v>
      </c>
      <c r="AN17" s="19"/>
      <c r="AO17" s="19"/>
      <c r="AP17" s="19">
        <f t="shared" si="14"/>
        <v>0</v>
      </c>
      <c r="AQ17" s="19"/>
      <c r="AR17" s="19"/>
      <c r="AS17" s="19">
        <f t="shared" si="15"/>
        <v>0</v>
      </c>
      <c r="AT17" s="19"/>
      <c r="AU17" s="19"/>
      <c r="AV17" s="19">
        <f t="shared" si="16"/>
        <v>0</v>
      </c>
      <c r="AW17" s="19"/>
      <c r="AX17" s="19"/>
      <c r="AY17" s="19">
        <f t="shared" si="17"/>
        <v>0</v>
      </c>
      <c r="AZ17" s="19"/>
      <c r="BA17" s="19"/>
      <c r="BB17" s="19">
        <f t="shared" si="18"/>
        <v>0</v>
      </c>
      <c r="BC17" s="19"/>
      <c r="BD17" s="19"/>
      <c r="BE17" s="19">
        <f t="shared" si="19"/>
        <v>0</v>
      </c>
      <c r="BF17" s="19">
        <v>3894.99</v>
      </c>
      <c r="BG17" s="19">
        <v>3018.62</v>
      </c>
      <c r="BH17" s="19">
        <f t="shared" si="20"/>
        <v>876.36999999999989</v>
      </c>
      <c r="BI17" s="34"/>
      <c r="BJ17" s="34"/>
      <c r="BK17" s="34">
        <f t="shared" si="21"/>
        <v>0</v>
      </c>
      <c r="BL17" s="34"/>
      <c r="BM17" s="34"/>
      <c r="BN17" s="34">
        <f t="shared" si="22"/>
        <v>0</v>
      </c>
      <c r="BO17" s="34"/>
      <c r="BP17" s="34"/>
      <c r="BQ17" s="35">
        <f t="shared" si="23"/>
        <v>0</v>
      </c>
      <c r="BR17" s="35"/>
      <c r="BS17" s="10"/>
      <c r="BT17" s="56">
        <f t="shared" si="24"/>
        <v>0</v>
      </c>
      <c r="BU17" s="56"/>
      <c r="BV17" s="56"/>
      <c r="BW17" s="56">
        <f t="shared" si="25"/>
        <v>0</v>
      </c>
      <c r="BX17" s="56">
        <f t="shared" si="26"/>
        <v>0</v>
      </c>
      <c r="BY17" s="56">
        <f t="shared" si="27"/>
        <v>0</v>
      </c>
      <c r="BZ17" s="56">
        <f t="shared" si="28"/>
        <v>0</v>
      </c>
      <c r="CA17" s="56"/>
      <c r="CB17" s="57"/>
      <c r="CC17" s="57"/>
      <c r="CD17" s="57"/>
      <c r="CE17" s="57"/>
      <c r="CF17" s="57"/>
      <c r="CG17" s="57">
        <f t="shared" si="29"/>
        <v>0</v>
      </c>
      <c r="CH17" s="57"/>
      <c r="CI17" s="11">
        <f t="shared" si="30"/>
        <v>5</v>
      </c>
      <c r="CJ17" s="11">
        <f t="shared" si="31"/>
        <v>4</v>
      </c>
      <c r="CK17" s="11"/>
      <c r="CL17" s="11"/>
      <c r="CM17" s="11"/>
      <c r="CN17" s="11"/>
      <c r="CO17" s="11"/>
      <c r="CP17" s="11"/>
      <c r="CQ17" s="11"/>
      <c r="CR17" s="11"/>
      <c r="CS17" s="11">
        <v>5</v>
      </c>
      <c r="CT17" s="11">
        <v>4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0.25" customHeight="1">
      <c r="A18" s="98" t="s">
        <v>282</v>
      </c>
      <c r="B18" s="18">
        <f t="shared" si="0"/>
        <v>1</v>
      </c>
      <c r="C18" s="18">
        <f t="shared" si="1"/>
        <v>1</v>
      </c>
      <c r="D18" s="18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18"/>
      <c r="P18" s="18"/>
      <c r="Q18" s="4"/>
      <c r="R18" s="4">
        <f t="shared" si="2"/>
        <v>0</v>
      </c>
      <c r="S18" s="4"/>
      <c r="T18" s="4"/>
      <c r="U18" s="4"/>
      <c r="V18" s="19"/>
      <c r="W18" s="19"/>
      <c r="X18" s="19"/>
      <c r="Y18" s="42">
        <f t="shared" si="3"/>
        <v>7070.71</v>
      </c>
      <c r="Z18" s="42">
        <f t="shared" si="4"/>
        <v>5585.86</v>
      </c>
      <c r="AA18" s="42">
        <f t="shared" si="5"/>
        <v>1484.8500000000004</v>
      </c>
      <c r="AB18" s="42">
        <f t="shared" si="6"/>
        <v>7070.71</v>
      </c>
      <c r="AC18" s="10">
        <f t="shared" si="7"/>
        <v>5585.86</v>
      </c>
      <c r="AD18" s="10">
        <f t="shared" si="8"/>
        <v>1484.8500000000004</v>
      </c>
      <c r="AE18" s="10">
        <f t="shared" si="9"/>
        <v>0</v>
      </c>
      <c r="AF18" s="10">
        <f t="shared" si="10"/>
        <v>0</v>
      </c>
      <c r="AG18" s="19">
        <f t="shared" si="11"/>
        <v>0</v>
      </c>
      <c r="AH18" s="10"/>
      <c r="AI18" s="10"/>
      <c r="AJ18" s="19">
        <f t="shared" si="12"/>
        <v>0</v>
      </c>
      <c r="AK18" s="19"/>
      <c r="AL18" s="19"/>
      <c r="AM18" s="19">
        <f t="shared" si="13"/>
        <v>0</v>
      </c>
      <c r="AN18" s="19"/>
      <c r="AO18" s="19"/>
      <c r="AP18" s="19">
        <f t="shared" si="14"/>
        <v>0</v>
      </c>
      <c r="AQ18" s="19"/>
      <c r="AR18" s="19"/>
      <c r="AS18" s="19">
        <f t="shared" si="15"/>
        <v>0</v>
      </c>
      <c r="AT18" s="19"/>
      <c r="AU18" s="19"/>
      <c r="AV18" s="19">
        <f t="shared" si="16"/>
        <v>0</v>
      </c>
      <c r="AW18" s="19"/>
      <c r="AX18" s="19"/>
      <c r="AY18" s="19">
        <f t="shared" si="17"/>
        <v>0</v>
      </c>
      <c r="AZ18" s="19"/>
      <c r="BA18" s="19"/>
      <c r="BB18" s="19">
        <f t="shared" si="18"/>
        <v>0</v>
      </c>
      <c r="BC18" s="19"/>
      <c r="BD18" s="19"/>
      <c r="BE18" s="19">
        <f t="shared" si="19"/>
        <v>0</v>
      </c>
      <c r="BF18" s="19">
        <v>7070.71</v>
      </c>
      <c r="BG18" s="19">
        <v>5585.86</v>
      </c>
      <c r="BH18" s="19">
        <f t="shared" si="20"/>
        <v>1484.8500000000004</v>
      </c>
      <c r="BI18" s="34"/>
      <c r="BJ18" s="34"/>
      <c r="BK18" s="34">
        <f t="shared" si="21"/>
        <v>0</v>
      </c>
      <c r="BL18" s="34"/>
      <c r="BM18" s="34"/>
      <c r="BN18" s="34">
        <f t="shared" si="22"/>
        <v>0</v>
      </c>
      <c r="BO18" s="34"/>
      <c r="BP18" s="34"/>
      <c r="BQ18" s="35">
        <f t="shared" si="23"/>
        <v>0</v>
      </c>
      <c r="BR18" s="35"/>
      <c r="BS18" s="10"/>
      <c r="BT18" s="56">
        <f t="shared" si="24"/>
        <v>0</v>
      </c>
      <c r="BU18" s="56"/>
      <c r="BV18" s="56"/>
      <c r="BW18" s="56">
        <f t="shared" si="25"/>
        <v>0</v>
      </c>
      <c r="BX18" s="56">
        <f t="shared" si="26"/>
        <v>0</v>
      </c>
      <c r="BY18" s="56">
        <f t="shared" si="27"/>
        <v>0</v>
      </c>
      <c r="BZ18" s="56">
        <f t="shared" si="28"/>
        <v>0</v>
      </c>
      <c r="CA18" s="56"/>
      <c r="CB18" s="57"/>
      <c r="CC18" s="57"/>
      <c r="CD18" s="57"/>
      <c r="CE18" s="57"/>
      <c r="CF18" s="57"/>
      <c r="CG18" s="57">
        <f t="shared" si="29"/>
        <v>0</v>
      </c>
      <c r="CH18" s="57"/>
      <c r="CI18" s="11">
        <f t="shared" si="30"/>
        <v>3</v>
      </c>
      <c r="CJ18" s="11">
        <f t="shared" si="31"/>
        <v>3</v>
      </c>
      <c r="CK18" s="11"/>
      <c r="CL18" s="11"/>
      <c r="CM18" s="11"/>
      <c r="CN18" s="11"/>
      <c r="CO18" s="11"/>
      <c r="CP18" s="11"/>
      <c r="CQ18" s="11"/>
      <c r="CR18" s="11"/>
      <c r="CS18" s="11">
        <v>3</v>
      </c>
      <c r="CT18" s="11">
        <v>3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0.25" customHeight="1">
      <c r="A19" s="111" t="s">
        <v>283</v>
      </c>
      <c r="B19" s="18">
        <f t="shared" si="0"/>
        <v>1</v>
      </c>
      <c r="C19" s="18">
        <f t="shared" si="1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"/>
        <v>0</v>
      </c>
      <c r="S19" s="4"/>
      <c r="T19" s="4"/>
      <c r="U19" s="4"/>
      <c r="V19" s="19"/>
      <c r="W19" s="19"/>
      <c r="X19" s="19"/>
      <c r="Y19" s="42">
        <f t="shared" si="3"/>
        <v>3505.57</v>
      </c>
      <c r="Z19" s="42">
        <f t="shared" si="4"/>
        <v>3207.6</v>
      </c>
      <c r="AA19" s="42">
        <f t="shared" si="5"/>
        <v>297.97000000000025</v>
      </c>
      <c r="AB19" s="42">
        <f t="shared" si="6"/>
        <v>3505.57</v>
      </c>
      <c r="AC19" s="10">
        <f t="shared" si="7"/>
        <v>3207.6</v>
      </c>
      <c r="AD19" s="10">
        <f t="shared" si="8"/>
        <v>297.97000000000025</v>
      </c>
      <c r="AE19" s="10">
        <f t="shared" si="9"/>
        <v>0</v>
      </c>
      <c r="AF19" s="10">
        <f t="shared" si="10"/>
        <v>0</v>
      </c>
      <c r="AG19" s="19">
        <f t="shared" si="11"/>
        <v>0</v>
      </c>
      <c r="AH19" s="10"/>
      <c r="AI19" s="10"/>
      <c r="AJ19" s="19">
        <f t="shared" si="12"/>
        <v>0</v>
      </c>
      <c r="AK19" s="19"/>
      <c r="AL19" s="19"/>
      <c r="AM19" s="19">
        <f t="shared" si="13"/>
        <v>0</v>
      </c>
      <c r="AN19" s="19"/>
      <c r="AO19" s="19"/>
      <c r="AP19" s="19">
        <f t="shared" si="14"/>
        <v>0</v>
      </c>
      <c r="AQ19" s="19"/>
      <c r="AR19" s="19"/>
      <c r="AS19" s="19">
        <f t="shared" si="15"/>
        <v>0</v>
      </c>
      <c r="AT19" s="19"/>
      <c r="AU19" s="19"/>
      <c r="AV19" s="19">
        <f t="shared" si="16"/>
        <v>0</v>
      </c>
      <c r="AW19" s="19"/>
      <c r="AX19" s="19"/>
      <c r="AY19" s="19">
        <f t="shared" si="17"/>
        <v>0</v>
      </c>
      <c r="AZ19" s="19"/>
      <c r="BA19" s="19"/>
      <c r="BB19" s="19">
        <f t="shared" si="18"/>
        <v>0</v>
      </c>
      <c r="BC19" s="19"/>
      <c r="BD19" s="19"/>
      <c r="BE19" s="19">
        <f t="shared" si="19"/>
        <v>0</v>
      </c>
      <c r="BF19" s="19">
        <v>3505.57</v>
      </c>
      <c r="BG19" s="19">
        <v>3207.6</v>
      </c>
      <c r="BH19" s="19">
        <f t="shared" si="20"/>
        <v>297.97000000000025</v>
      </c>
      <c r="BI19" s="34"/>
      <c r="BJ19" s="34"/>
      <c r="BK19" s="34">
        <f t="shared" si="21"/>
        <v>0</v>
      </c>
      <c r="BL19" s="34"/>
      <c r="BM19" s="34"/>
      <c r="BN19" s="34">
        <f t="shared" si="22"/>
        <v>0</v>
      </c>
      <c r="BO19" s="34"/>
      <c r="BP19" s="34"/>
      <c r="BQ19" s="35">
        <f t="shared" si="23"/>
        <v>0</v>
      </c>
      <c r="BR19" s="35"/>
      <c r="BS19" s="10"/>
      <c r="BT19" s="56">
        <f t="shared" si="24"/>
        <v>0</v>
      </c>
      <c r="BU19" s="56"/>
      <c r="BV19" s="56"/>
      <c r="BW19" s="56">
        <f t="shared" si="25"/>
        <v>0</v>
      </c>
      <c r="BX19" s="56">
        <f t="shared" si="26"/>
        <v>0</v>
      </c>
      <c r="BY19" s="56">
        <f t="shared" si="27"/>
        <v>0</v>
      </c>
      <c r="BZ19" s="56">
        <f t="shared" si="28"/>
        <v>0</v>
      </c>
      <c r="CA19" s="56"/>
      <c r="CB19" s="57"/>
      <c r="CC19" s="57"/>
      <c r="CD19" s="57"/>
      <c r="CE19" s="57"/>
      <c r="CF19" s="57"/>
      <c r="CG19" s="57">
        <f t="shared" si="29"/>
        <v>0</v>
      </c>
      <c r="CH19" s="57"/>
      <c r="CI19" s="11">
        <f t="shared" si="30"/>
        <v>2</v>
      </c>
      <c r="CJ19" s="11">
        <f t="shared" si="31"/>
        <v>2</v>
      </c>
      <c r="CK19" s="11"/>
      <c r="CL19" s="11"/>
      <c r="CM19" s="11"/>
      <c r="CN19" s="11"/>
      <c r="CO19" s="11"/>
      <c r="CP19" s="11"/>
      <c r="CQ19" s="11"/>
      <c r="CR19" s="11"/>
      <c r="CS19" s="11">
        <v>2</v>
      </c>
      <c r="CT19" s="11">
        <v>2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0.25" customHeight="1">
      <c r="A20" s="3" t="s">
        <v>294</v>
      </c>
      <c r="B20" s="18">
        <f t="shared" si="0"/>
        <v>1</v>
      </c>
      <c r="C20" s="18">
        <f t="shared" si="1"/>
        <v>1</v>
      </c>
      <c r="D20" s="18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18"/>
      <c r="P20" s="18"/>
      <c r="Q20" s="4"/>
      <c r="R20" s="4">
        <f t="shared" si="2"/>
        <v>0</v>
      </c>
      <c r="S20" s="4"/>
      <c r="T20" s="4"/>
      <c r="U20" s="4"/>
      <c r="V20" s="19"/>
      <c r="W20" s="19"/>
      <c r="X20" s="19"/>
      <c r="Y20" s="42">
        <f t="shared" si="3"/>
        <v>388.85</v>
      </c>
      <c r="Z20" s="42">
        <f t="shared" si="4"/>
        <v>279.97000000000003</v>
      </c>
      <c r="AA20" s="42">
        <f t="shared" si="5"/>
        <v>108.88</v>
      </c>
      <c r="AB20" s="42">
        <f t="shared" si="6"/>
        <v>388.85</v>
      </c>
      <c r="AC20" s="10">
        <f t="shared" si="7"/>
        <v>279.97000000000003</v>
      </c>
      <c r="AD20" s="10">
        <f t="shared" si="8"/>
        <v>108.88</v>
      </c>
      <c r="AE20" s="10">
        <f t="shared" si="9"/>
        <v>0</v>
      </c>
      <c r="AF20" s="10">
        <f t="shared" si="10"/>
        <v>0</v>
      </c>
      <c r="AG20" s="19">
        <f t="shared" si="11"/>
        <v>0</v>
      </c>
      <c r="AH20" s="10"/>
      <c r="AI20" s="10"/>
      <c r="AJ20" s="19">
        <f t="shared" si="12"/>
        <v>0</v>
      </c>
      <c r="AK20" s="19"/>
      <c r="AL20" s="19"/>
      <c r="AM20" s="19">
        <f t="shared" si="13"/>
        <v>0</v>
      </c>
      <c r="AN20" s="19"/>
      <c r="AO20" s="19"/>
      <c r="AP20" s="19">
        <f t="shared" si="14"/>
        <v>0</v>
      </c>
      <c r="AQ20" s="19"/>
      <c r="AR20" s="19"/>
      <c r="AS20" s="19">
        <f t="shared" si="15"/>
        <v>0</v>
      </c>
      <c r="AT20" s="19"/>
      <c r="AU20" s="19"/>
      <c r="AV20" s="19">
        <f t="shared" si="16"/>
        <v>0</v>
      </c>
      <c r="AW20" s="19"/>
      <c r="AX20" s="19"/>
      <c r="AY20" s="19">
        <f t="shared" si="17"/>
        <v>0</v>
      </c>
      <c r="AZ20" s="19"/>
      <c r="BA20" s="19"/>
      <c r="BB20" s="19">
        <f t="shared" si="18"/>
        <v>0</v>
      </c>
      <c r="BC20" s="19"/>
      <c r="BD20" s="19"/>
      <c r="BE20" s="19">
        <f t="shared" si="19"/>
        <v>0</v>
      </c>
      <c r="BF20" s="19">
        <v>388.85</v>
      </c>
      <c r="BG20" s="19">
        <v>279.97000000000003</v>
      </c>
      <c r="BH20" s="19">
        <f t="shared" si="20"/>
        <v>108.88</v>
      </c>
      <c r="BI20" s="34"/>
      <c r="BJ20" s="34"/>
      <c r="BK20" s="34">
        <f t="shared" si="21"/>
        <v>0</v>
      </c>
      <c r="BL20" s="34"/>
      <c r="BM20" s="34"/>
      <c r="BN20" s="34">
        <f t="shared" si="22"/>
        <v>0</v>
      </c>
      <c r="BO20" s="34"/>
      <c r="BP20" s="34"/>
      <c r="BQ20" s="35">
        <f t="shared" si="23"/>
        <v>0</v>
      </c>
      <c r="BR20" s="35"/>
      <c r="BS20" s="10"/>
      <c r="BT20" s="56">
        <f t="shared" si="24"/>
        <v>0</v>
      </c>
      <c r="BU20" s="56"/>
      <c r="BV20" s="56"/>
      <c r="BW20" s="56">
        <f t="shared" si="25"/>
        <v>0</v>
      </c>
      <c r="BX20" s="56">
        <f t="shared" si="26"/>
        <v>0</v>
      </c>
      <c r="BY20" s="56">
        <f t="shared" si="27"/>
        <v>0</v>
      </c>
      <c r="BZ20" s="56">
        <f t="shared" si="28"/>
        <v>0</v>
      </c>
      <c r="CA20" s="56"/>
      <c r="CB20" s="57"/>
      <c r="CC20" s="57"/>
      <c r="CD20" s="57"/>
      <c r="CE20" s="57"/>
      <c r="CF20" s="57"/>
      <c r="CG20" s="57">
        <f t="shared" si="29"/>
        <v>0</v>
      </c>
      <c r="CH20" s="57"/>
      <c r="CI20" s="11">
        <f t="shared" si="30"/>
        <v>7</v>
      </c>
      <c r="CJ20" s="11">
        <f t="shared" si="31"/>
        <v>7</v>
      </c>
      <c r="CK20" s="11"/>
      <c r="CL20" s="11"/>
      <c r="CM20" s="11"/>
      <c r="CN20" s="11"/>
      <c r="CO20" s="11"/>
      <c r="CP20" s="11"/>
      <c r="CQ20" s="11"/>
      <c r="CR20" s="11"/>
      <c r="CS20" s="11">
        <v>7</v>
      </c>
      <c r="CT20" s="11">
        <v>7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0.25" customHeight="1">
      <c r="A21" s="3" t="s">
        <v>295</v>
      </c>
      <c r="B21" s="18">
        <f t="shared" si="0"/>
        <v>1</v>
      </c>
      <c r="C21" s="18">
        <f t="shared" si="1"/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2"/>
        <v>0</v>
      </c>
      <c r="S21" s="4"/>
      <c r="T21" s="4"/>
      <c r="U21" s="4"/>
      <c r="V21" s="19"/>
      <c r="W21" s="19"/>
      <c r="X21" s="19"/>
      <c r="Y21" s="42">
        <f t="shared" si="3"/>
        <v>643.70000000000005</v>
      </c>
      <c r="Z21" s="42">
        <f t="shared" si="4"/>
        <v>508.52</v>
      </c>
      <c r="AA21" s="42">
        <f t="shared" si="5"/>
        <v>135.18000000000006</v>
      </c>
      <c r="AB21" s="42">
        <f t="shared" si="6"/>
        <v>643.70000000000005</v>
      </c>
      <c r="AC21" s="10">
        <f t="shared" si="7"/>
        <v>508.52</v>
      </c>
      <c r="AD21" s="10">
        <f t="shared" si="8"/>
        <v>135.18000000000006</v>
      </c>
      <c r="AE21" s="10">
        <f t="shared" si="9"/>
        <v>0</v>
      </c>
      <c r="AF21" s="10">
        <f t="shared" si="10"/>
        <v>0</v>
      </c>
      <c r="AG21" s="19">
        <f t="shared" si="11"/>
        <v>0</v>
      </c>
      <c r="AH21" s="10"/>
      <c r="AI21" s="10"/>
      <c r="AJ21" s="19">
        <f t="shared" si="12"/>
        <v>0</v>
      </c>
      <c r="AK21" s="19"/>
      <c r="AL21" s="19"/>
      <c r="AM21" s="19">
        <f t="shared" si="13"/>
        <v>0</v>
      </c>
      <c r="AN21" s="19"/>
      <c r="AO21" s="19"/>
      <c r="AP21" s="19">
        <f t="shared" si="14"/>
        <v>0</v>
      </c>
      <c r="AQ21" s="19"/>
      <c r="AR21" s="19"/>
      <c r="AS21" s="19">
        <f t="shared" si="15"/>
        <v>0</v>
      </c>
      <c r="AT21" s="19"/>
      <c r="AU21" s="19"/>
      <c r="AV21" s="19">
        <f t="shared" si="16"/>
        <v>0</v>
      </c>
      <c r="AW21" s="19"/>
      <c r="AX21" s="19"/>
      <c r="AY21" s="19">
        <f t="shared" si="17"/>
        <v>0</v>
      </c>
      <c r="AZ21" s="19"/>
      <c r="BA21" s="19"/>
      <c r="BB21" s="19">
        <f t="shared" si="18"/>
        <v>0</v>
      </c>
      <c r="BC21" s="19"/>
      <c r="BD21" s="19"/>
      <c r="BE21" s="19">
        <f t="shared" si="19"/>
        <v>0</v>
      </c>
      <c r="BF21" s="19">
        <v>643.70000000000005</v>
      </c>
      <c r="BG21" s="19">
        <v>508.52</v>
      </c>
      <c r="BH21" s="19">
        <f t="shared" si="20"/>
        <v>135.18000000000006</v>
      </c>
      <c r="BI21" s="34"/>
      <c r="BJ21" s="34"/>
      <c r="BK21" s="34">
        <f t="shared" si="21"/>
        <v>0</v>
      </c>
      <c r="BL21" s="34"/>
      <c r="BM21" s="34"/>
      <c r="BN21" s="34">
        <f t="shared" si="22"/>
        <v>0</v>
      </c>
      <c r="BO21" s="34"/>
      <c r="BP21" s="34"/>
      <c r="BQ21" s="35">
        <f t="shared" si="23"/>
        <v>0</v>
      </c>
      <c r="BR21" s="35"/>
      <c r="BS21" s="10"/>
      <c r="BT21" s="56">
        <f t="shared" si="24"/>
        <v>0</v>
      </c>
      <c r="BU21" s="56"/>
      <c r="BV21" s="56"/>
      <c r="BW21" s="56">
        <f t="shared" si="25"/>
        <v>0</v>
      </c>
      <c r="BX21" s="56">
        <f t="shared" si="26"/>
        <v>0</v>
      </c>
      <c r="BY21" s="56">
        <f t="shared" si="27"/>
        <v>0</v>
      </c>
      <c r="BZ21" s="56">
        <f t="shared" si="28"/>
        <v>0</v>
      </c>
      <c r="CA21" s="56"/>
      <c r="CB21" s="57"/>
      <c r="CC21" s="57"/>
      <c r="CD21" s="57"/>
      <c r="CE21" s="57"/>
      <c r="CF21" s="57"/>
      <c r="CG21" s="57">
        <f t="shared" si="29"/>
        <v>0</v>
      </c>
      <c r="CH21" s="57"/>
      <c r="CI21" s="11">
        <f t="shared" si="30"/>
        <v>8</v>
      </c>
      <c r="CJ21" s="11">
        <f t="shared" si="31"/>
        <v>8</v>
      </c>
      <c r="CK21" s="11"/>
      <c r="CL21" s="11"/>
      <c r="CM21" s="11"/>
      <c r="CN21" s="11"/>
      <c r="CO21" s="11"/>
      <c r="CP21" s="11"/>
      <c r="CQ21" s="11"/>
      <c r="CR21" s="11"/>
      <c r="CS21" s="11">
        <v>8</v>
      </c>
      <c r="CT21" s="11">
        <v>8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0.25" customHeight="1">
      <c r="A22" s="3" t="s">
        <v>296</v>
      </c>
      <c r="B22" s="18">
        <f t="shared" si="0"/>
        <v>1</v>
      </c>
      <c r="C22" s="18">
        <f t="shared" si="1"/>
        <v>1</v>
      </c>
      <c r="D22" s="18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18"/>
      <c r="P22" s="18"/>
      <c r="Q22" s="4"/>
      <c r="R22" s="4">
        <f t="shared" si="2"/>
        <v>0</v>
      </c>
      <c r="S22" s="4"/>
      <c r="T22" s="4"/>
      <c r="U22" s="4"/>
      <c r="V22" s="19"/>
      <c r="W22" s="19"/>
      <c r="X22" s="19"/>
      <c r="Y22" s="42">
        <f t="shared" si="3"/>
        <v>789.83</v>
      </c>
      <c r="Z22" s="42">
        <f t="shared" si="4"/>
        <v>655.19000000000005</v>
      </c>
      <c r="AA22" s="42">
        <f t="shared" si="5"/>
        <v>134.63999999999999</v>
      </c>
      <c r="AB22" s="42">
        <f t="shared" si="6"/>
        <v>789.83</v>
      </c>
      <c r="AC22" s="10">
        <f t="shared" si="7"/>
        <v>655.19000000000005</v>
      </c>
      <c r="AD22" s="10">
        <f t="shared" si="8"/>
        <v>134.63999999999999</v>
      </c>
      <c r="AE22" s="10">
        <f t="shared" si="9"/>
        <v>0</v>
      </c>
      <c r="AF22" s="10">
        <f t="shared" si="10"/>
        <v>0</v>
      </c>
      <c r="AG22" s="19">
        <f t="shared" si="11"/>
        <v>0</v>
      </c>
      <c r="AH22" s="10"/>
      <c r="AI22" s="10"/>
      <c r="AJ22" s="19">
        <f t="shared" si="12"/>
        <v>0</v>
      </c>
      <c r="AK22" s="19"/>
      <c r="AL22" s="19"/>
      <c r="AM22" s="19">
        <f t="shared" si="13"/>
        <v>0</v>
      </c>
      <c r="AN22" s="19"/>
      <c r="AO22" s="19"/>
      <c r="AP22" s="19">
        <f t="shared" si="14"/>
        <v>0</v>
      </c>
      <c r="AQ22" s="19"/>
      <c r="AR22" s="19"/>
      <c r="AS22" s="19">
        <f t="shared" si="15"/>
        <v>0</v>
      </c>
      <c r="AT22" s="19"/>
      <c r="AU22" s="19"/>
      <c r="AV22" s="19">
        <f t="shared" si="16"/>
        <v>0</v>
      </c>
      <c r="AW22" s="19"/>
      <c r="AX22" s="19"/>
      <c r="AY22" s="19">
        <f t="shared" si="17"/>
        <v>0</v>
      </c>
      <c r="AZ22" s="19"/>
      <c r="BA22" s="19"/>
      <c r="BB22" s="19">
        <f t="shared" si="18"/>
        <v>0</v>
      </c>
      <c r="BC22" s="19"/>
      <c r="BD22" s="19"/>
      <c r="BE22" s="19">
        <f t="shared" si="19"/>
        <v>0</v>
      </c>
      <c r="BF22" s="19">
        <v>789.83</v>
      </c>
      <c r="BG22" s="19">
        <v>655.19000000000005</v>
      </c>
      <c r="BH22" s="19">
        <f t="shared" si="20"/>
        <v>134.63999999999999</v>
      </c>
      <c r="BI22" s="34"/>
      <c r="BJ22" s="34"/>
      <c r="BK22" s="34">
        <f t="shared" si="21"/>
        <v>0</v>
      </c>
      <c r="BL22" s="34"/>
      <c r="BM22" s="34"/>
      <c r="BN22" s="34">
        <f t="shared" si="22"/>
        <v>0</v>
      </c>
      <c r="BO22" s="34"/>
      <c r="BP22" s="34"/>
      <c r="BQ22" s="35">
        <f t="shared" si="23"/>
        <v>0</v>
      </c>
      <c r="BR22" s="35"/>
      <c r="BS22" s="10"/>
      <c r="BT22" s="56">
        <f t="shared" si="24"/>
        <v>0</v>
      </c>
      <c r="BU22" s="56"/>
      <c r="BV22" s="56"/>
      <c r="BW22" s="56">
        <f t="shared" si="25"/>
        <v>0</v>
      </c>
      <c r="BX22" s="56">
        <f t="shared" si="26"/>
        <v>0</v>
      </c>
      <c r="BY22" s="56">
        <f t="shared" si="27"/>
        <v>0</v>
      </c>
      <c r="BZ22" s="56">
        <f t="shared" si="28"/>
        <v>0</v>
      </c>
      <c r="CA22" s="56"/>
      <c r="CB22" s="57"/>
      <c r="CC22" s="57"/>
      <c r="CD22" s="57"/>
      <c r="CE22" s="57"/>
      <c r="CF22" s="57"/>
      <c r="CG22" s="57">
        <f t="shared" si="29"/>
        <v>0</v>
      </c>
      <c r="CH22" s="57"/>
      <c r="CI22" s="11">
        <f t="shared" si="30"/>
        <v>4</v>
      </c>
      <c r="CJ22" s="11">
        <f t="shared" si="31"/>
        <v>4</v>
      </c>
      <c r="CK22" s="11"/>
      <c r="CL22" s="11"/>
      <c r="CM22" s="11"/>
      <c r="CN22" s="11"/>
      <c r="CO22" s="11"/>
      <c r="CP22" s="11"/>
      <c r="CQ22" s="11"/>
      <c r="CR22" s="11"/>
      <c r="CS22" s="11">
        <v>4</v>
      </c>
      <c r="CT22" s="11">
        <v>4</v>
      </c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0.25" customHeight="1">
      <c r="A23" s="3" t="s">
        <v>298</v>
      </c>
      <c r="B23" s="18">
        <f t="shared" ref="B23:B29" si="32">C23+R23</f>
        <v>2</v>
      </c>
      <c r="C23" s="18">
        <f t="shared" ref="C23:C29" si="33">D23+H23+L23+N23+P23</f>
        <v>2</v>
      </c>
      <c r="D23" s="18"/>
      <c r="E23" s="3"/>
      <c r="F23" s="3"/>
      <c r="G23" s="3"/>
      <c r="H23" s="3"/>
      <c r="I23" s="3"/>
      <c r="J23" s="3"/>
      <c r="K23" s="3"/>
      <c r="L23" s="3">
        <v>2</v>
      </c>
      <c r="M23" s="3"/>
      <c r="N23" s="3"/>
      <c r="O23" s="18"/>
      <c r="P23" s="18"/>
      <c r="Q23" s="4"/>
      <c r="R23" s="4">
        <f t="shared" ref="R23:R29" si="34">SUM(S23:X23)</f>
        <v>0</v>
      </c>
      <c r="S23" s="4"/>
      <c r="T23" s="4"/>
      <c r="U23" s="4"/>
      <c r="V23" s="19"/>
      <c r="W23" s="19"/>
      <c r="X23" s="19"/>
      <c r="Y23" s="42">
        <f t="shared" ref="Y23:AA29" si="35">AB23+BX23</f>
        <v>620.1</v>
      </c>
      <c r="Z23" s="42">
        <f t="shared" si="35"/>
        <v>508.48</v>
      </c>
      <c r="AA23" s="42">
        <f t="shared" si="35"/>
        <v>111.62</v>
      </c>
      <c r="AB23" s="42">
        <f t="shared" ref="AB23:AC29" si="36">AH23+AT23+BF23+BL23+BR23</f>
        <v>620.1</v>
      </c>
      <c r="AC23" s="10">
        <f t="shared" si="36"/>
        <v>508.48</v>
      </c>
      <c r="AD23" s="10">
        <f t="shared" ref="AD23:AD29" si="37">AJ23+AV23+BH23+BT23</f>
        <v>111.62</v>
      </c>
      <c r="AE23" s="10">
        <f t="shared" ref="AE23:AG29" si="38">AK23+AW23+BI23</f>
        <v>0</v>
      </c>
      <c r="AF23" s="10">
        <f t="shared" si="38"/>
        <v>0</v>
      </c>
      <c r="AG23" s="19">
        <f t="shared" si="38"/>
        <v>0</v>
      </c>
      <c r="AH23" s="10"/>
      <c r="AI23" s="10"/>
      <c r="AJ23" s="19">
        <f t="shared" ref="AJ23:AJ29" si="39">AH23-AI23</f>
        <v>0</v>
      </c>
      <c r="AK23" s="19"/>
      <c r="AL23" s="19"/>
      <c r="AM23" s="19">
        <f t="shared" ref="AM23:AM29" si="40">AK23-AL23</f>
        <v>0</v>
      </c>
      <c r="AN23" s="19"/>
      <c r="AO23" s="19"/>
      <c r="AP23" s="19">
        <f t="shared" ref="AP23:AP29" si="41">AN23-AO23</f>
        <v>0</v>
      </c>
      <c r="AQ23" s="19"/>
      <c r="AR23" s="19"/>
      <c r="AS23" s="19">
        <f t="shared" ref="AS23:AS29" si="42">AQ23-AR23</f>
        <v>0</v>
      </c>
      <c r="AT23" s="19"/>
      <c r="AU23" s="19"/>
      <c r="AV23" s="19">
        <f t="shared" ref="AV23:AV29" si="43">AT23-AU23</f>
        <v>0</v>
      </c>
      <c r="AW23" s="19"/>
      <c r="AX23" s="19"/>
      <c r="AY23" s="19">
        <f t="shared" ref="AY23:AY29" si="44">AW23-AX23</f>
        <v>0</v>
      </c>
      <c r="AZ23" s="19"/>
      <c r="BA23" s="19"/>
      <c r="BB23" s="19">
        <f t="shared" ref="BB23:BB29" si="45">AZ23-BA23</f>
        <v>0</v>
      </c>
      <c r="BC23" s="19"/>
      <c r="BD23" s="19"/>
      <c r="BE23" s="19">
        <f t="shared" ref="BE23:BE29" si="46">BC23-BD23</f>
        <v>0</v>
      </c>
      <c r="BF23" s="19">
        <v>620.1</v>
      </c>
      <c r="BG23" s="19">
        <v>508.48</v>
      </c>
      <c r="BH23" s="19">
        <f t="shared" ref="BH23:BH29" si="47">BF23-BG23</f>
        <v>111.62</v>
      </c>
      <c r="BI23" s="34"/>
      <c r="BJ23" s="34"/>
      <c r="BK23" s="34">
        <f t="shared" ref="BK23:BK29" si="48">BI23-BJ23</f>
        <v>0</v>
      </c>
      <c r="BL23" s="34"/>
      <c r="BM23" s="34"/>
      <c r="BN23" s="34">
        <f t="shared" ref="BN23:BN29" si="49">BL23-BM23</f>
        <v>0</v>
      </c>
      <c r="BO23" s="34"/>
      <c r="BP23" s="34"/>
      <c r="BQ23" s="35">
        <f t="shared" ref="BQ23:BQ29" si="50">BO23-BP23</f>
        <v>0</v>
      </c>
      <c r="BR23" s="35"/>
      <c r="BS23" s="10"/>
      <c r="BT23" s="56">
        <f t="shared" ref="BT23:BT29" si="51">BR23-BS23</f>
        <v>0</v>
      </c>
      <c r="BU23" s="56"/>
      <c r="BV23" s="56"/>
      <c r="BW23" s="56">
        <f t="shared" ref="BW23:BW29" si="52">BU23-BV23</f>
        <v>0</v>
      </c>
      <c r="BX23" s="56">
        <f t="shared" ref="BX23:BX29" si="53">CA23+CB23+CC23+CD23+CE23+CH23</f>
        <v>0</v>
      </c>
      <c r="BY23" s="56">
        <f t="shared" ref="BY23:BY29" si="54">CA23+CB23+CC23+CD23+CF23+CH23</f>
        <v>0</v>
      </c>
      <c r="BZ23" s="56">
        <f t="shared" ref="BZ23:BZ29" si="55">CG23</f>
        <v>0</v>
      </c>
      <c r="CA23" s="56"/>
      <c r="CB23" s="57"/>
      <c r="CC23" s="57"/>
      <c r="CD23" s="57"/>
      <c r="CE23" s="57"/>
      <c r="CF23" s="57"/>
      <c r="CG23" s="57">
        <f t="shared" ref="CG23:CG29" si="56">CE23-CF23</f>
        <v>0</v>
      </c>
      <c r="CH23" s="57"/>
      <c r="CI23" s="11">
        <f t="shared" ref="CI23:CI29" si="57">-CK23+CO23+CS23+CU23+CY23</f>
        <v>8</v>
      </c>
      <c r="CJ23" s="11">
        <f t="shared" ref="CJ23:CJ29" si="58">CL23+CP23+CT23+CV23+CZ23</f>
        <v>8</v>
      </c>
      <c r="CK23" s="11"/>
      <c r="CL23" s="11"/>
      <c r="CM23" s="11"/>
      <c r="CN23" s="11"/>
      <c r="CO23" s="11"/>
      <c r="CP23" s="11"/>
      <c r="CQ23" s="11"/>
      <c r="CR23" s="11"/>
      <c r="CS23" s="11">
        <v>8</v>
      </c>
      <c r="CT23" s="11">
        <v>8</v>
      </c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24.75" customHeight="1">
      <c r="A24" s="3" t="s">
        <v>299</v>
      </c>
      <c r="B24" s="18">
        <f t="shared" si="32"/>
        <v>1</v>
      </c>
      <c r="C24" s="18">
        <f t="shared" si="33"/>
        <v>0</v>
      </c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18"/>
      <c r="P24" s="18"/>
      <c r="Q24" s="4"/>
      <c r="R24" s="4">
        <f t="shared" si="34"/>
        <v>1</v>
      </c>
      <c r="S24" s="4"/>
      <c r="T24" s="4"/>
      <c r="U24" s="4"/>
      <c r="V24" s="19"/>
      <c r="W24" s="19">
        <v>1</v>
      </c>
      <c r="X24" s="19"/>
      <c r="Y24" s="42">
        <f t="shared" si="35"/>
        <v>9809.81</v>
      </c>
      <c r="Z24" s="42">
        <f t="shared" si="35"/>
        <v>9809.81</v>
      </c>
      <c r="AA24" s="42">
        <f t="shared" si="35"/>
        <v>0</v>
      </c>
      <c r="AB24" s="42">
        <f t="shared" si="36"/>
        <v>0</v>
      </c>
      <c r="AC24" s="10">
        <f t="shared" si="36"/>
        <v>0</v>
      </c>
      <c r="AD24" s="10">
        <f t="shared" si="37"/>
        <v>0</v>
      </c>
      <c r="AE24" s="10">
        <f t="shared" si="38"/>
        <v>0</v>
      </c>
      <c r="AF24" s="10">
        <f t="shared" si="38"/>
        <v>0</v>
      </c>
      <c r="AG24" s="19">
        <f t="shared" si="38"/>
        <v>0</v>
      </c>
      <c r="AH24" s="10"/>
      <c r="AI24" s="10"/>
      <c r="AJ24" s="19">
        <f t="shared" si="39"/>
        <v>0</v>
      </c>
      <c r="AK24" s="19"/>
      <c r="AL24" s="19"/>
      <c r="AM24" s="19">
        <f t="shared" si="40"/>
        <v>0</v>
      </c>
      <c r="AN24" s="19"/>
      <c r="AO24" s="19"/>
      <c r="AP24" s="19">
        <f t="shared" si="41"/>
        <v>0</v>
      </c>
      <c r="AQ24" s="19"/>
      <c r="AR24" s="19"/>
      <c r="AS24" s="19">
        <f t="shared" si="42"/>
        <v>0</v>
      </c>
      <c r="AT24" s="19"/>
      <c r="AU24" s="19"/>
      <c r="AV24" s="19">
        <f t="shared" si="43"/>
        <v>0</v>
      </c>
      <c r="AW24" s="19"/>
      <c r="AX24" s="19"/>
      <c r="AY24" s="19">
        <f t="shared" si="44"/>
        <v>0</v>
      </c>
      <c r="AZ24" s="19"/>
      <c r="BA24" s="19"/>
      <c r="BB24" s="19">
        <f t="shared" si="45"/>
        <v>0</v>
      </c>
      <c r="BC24" s="19"/>
      <c r="BD24" s="19"/>
      <c r="BE24" s="19">
        <f t="shared" si="46"/>
        <v>0</v>
      </c>
      <c r="BF24" s="19"/>
      <c r="BG24" s="19"/>
      <c r="BH24" s="19">
        <f t="shared" si="47"/>
        <v>0</v>
      </c>
      <c r="BI24" s="34"/>
      <c r="BJ24" s="34"/>
      <c r="BK24" s="34">
        <f t="shared" si="48"/>
        <v>0</v>
      </c>
      <c r="BL24" s="34"/>
      <c r="BM24" s="34"/>
      <c r="BN24" s="34">
        <f t="shared" si="49"/>
        <v>0</v>
      </c>
      <c r="BO24" s="34"/>
      <c r="BP24" s="34"/>
      <c r="BQ24" s="35">
        <f t="shared" si="50"/>
        <v>0</v>
      </c>
      <c r="BR24" s="35"/>
      <c r="BS24" s="10"/>
      <c r="BT24" s="56">
        <f t="shared" si="51"/>
        <v>0</v>
      </c>
      <c r="BU24" s="56"/>
      <c r="BV24" s="56"/>
      <c r="BW24" s="56">
        <f t="shared" si="52"/>
        <v>0</v>
      </c>
      <c r="BX24" s="56">
        <f t="shared" si="53"/>
        <v>9809.81</v>
      </c>
      <c r="BY24" s="56">
        <f t="shared" si="54"/>
        <v>9809.81</v>
      </c>
      <c r="BZ24" s="56">
        <f t="shared" si="55"/>
        <v>0</v>
      </c>
      <c r="CA24" s="56"/>
      <c r="CB24" s="57"/>
      <c r="CC24" s="57"/>
      <c r="CD24" s="57"/>
      <c r="CE24" s="57">
        <v>9809.81</v>
      </c>
      <c r="CF24" s="57">
        <v>9809.81</v>
      </c>
      <c r="CG24" s="57">
        <f t="shared" si="56"/>
        <v>0</v>
      </c>
      <c r="CH24" s="57"/>
      <c r="CI24" s="11">
        <f t="shared" si="57"/>
        <v>0</v>
      </c>
      <c r="CJ24" s="11">
        <f t="shared" si="58"/>
        <v>0</v>
      </c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3.25" customHeight="1">
      <c r="A25" s="3"/>
      <c r="B25" s="18">
        <f t="shared" si="32"/>
        <v>0</v>
      </c>
      <c r="C25" s="18">
        <f t="shared" si="33"/>
        <v>0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18"/>
      <c r="P25" s="18"/>
      <c r="Q25" s="4"/>
      <c r="R25" s="4">
        <f t="shared" si="34"/>
        <v>0</v>
      </c>
      <c r="S25" s="4"/>
      <c r="T25" s="4"/>
      <c r="U25" s="4"/>
      <c r="V25" s="19"/>
      <c r="W25" s="19"/>
      <c r="X25" s="19"/>
      <c r="Y25" s="42">
        <f t="shared" si="35"/>
        <v>0</v>
      </c>
      <c r="Z25" s="42">
        <f t="shared" si="35"/>
        <v>0</v>
      </c>
      <c r="AA25" s="42">
        <f t="shared" si="35"/>
        <v>0</v>
      </c>
      <c r="AB25" s="42">
        <f t="shared" si="36"/>
        <v>0</v>
      </c>
      <c r="AC25" s="10">
        <f t="shared" si="36"/>
        <v>0</v>
      </c>
      <c r="AD25" s="10">
        <f t="shared" si="37"/>
        <v>0</v>
      </c>
      <c r="AE25" s="10">
        <f t="shared" si="38"/>
        <v>0</v>
      </c>
      <c r="AF25" s="10">
        <f t="shared" si="38"/>
        <v>0</v>
      </c>
      <c r="AG25" s="19">
        <f t="shared" si="38"/>
        <v>0</v>
      </c>
      <c r="AH25" s="10"/>
      <c r="AI25" s="10"/>
      <c r="AJ25" s="19">
        <f t="shared" si="39"/>
        <v>0</v>
      </c>
      <c r="AK25" s="19"/>
      <c r="AL25" s="19"/>
      <c r="AM25" s="19">
        <f t="shared" si="40"/>
        <v>0</v>
      </c>
      <c r="AN25" s="19"/>
      <c r="AO25" s="19"/>
      <c r="AP25" s="19">
        <f t="shared" si="41"/>
        <v>0</v>
      </c>
      <c r="AQ25" s="19"/>
      <c r="AR25" s="19"/>
      <c r="AS25" s="19">
        <f t="shared" si="42"/>
        <v>0</v>
      </c>
      <c r="AT25" s="19"/>
      <c r="AU25" s="19"/>
      <c r="AV25" s="19">
        <f t="shared" si="43"/>
        <v>0</v>
      </c>
      <c r="AW25" s="19"/>
      <c r="AX25" s="19"/>
      <c r="AY25" s="19">
        <f t="shared" si="44"/>
        <v>0</v>
      </c>
      <c r="AZ25" s="19"/>
      <c r="BA25" s="19"/>
      <c r="BB25" s="19">
        <f t="shared" si="45"/>
        <v>0</v>
      </c>
      <c r="BC25" s="19"/>
      <c r="BD25" s="19"/>
      <c r="BE25" s="19">
        <f t="shared" si="46"/>
        <v>0</v>
      </c>
      <c r="BF25" s="19"/>
      <c r="BG25" s="19"/>
      <c r="BH25" s="19">
        <f t="shared" si="47"/>
        <v>0</v>
      </c>
      <c r="BI25" s="34"/>
      <c r="BJ25" s="34"/>
      <c r="BK25" s="34">
        <f t="shared" si="48"/>
        <v>0</v>
      </c>
      <c r="BL25" s="34"/>
      <c r="BM25" s="34"/>
      <c r="BN25" s="34">
        <f t="shared" si="49"/>
        <v>0</v>
      </c>
      <c r="BO25" s="34"/>
      <c r="BP25" s="34"/>
      <c r="BQ25" s="35">
        <f t="shared" si="50"/>
        <v>0</v>
      </c>
      <c r="BR25" s="35"/>
      <c r="BS25" s="10"/>
      <c r="BT25" s="56">
        <f t="shared" si="51"/>
        <v>0</v>
      </c>
      <c r="BU25" s="56"/>
      <c r="BV25" s="56"/>
      <c r="BW25" s="56">
        <f t="shared" si="52"/>
        <v>0</v>
      </c>
      <c r="BX25" s="56">
        <f t="shared" si="53"/>
        <v>0</v>
      </c>
      <c r="BY25" s="56">
        <f t="shared" si="54"/>
        <v>0</v>
      </c>
      <c r="BZ25" s="56">
        <f t="shared" si="55"/>
        <v>0</v>
      </c>
      <c r="CA25" s="56"/>
      <c r="CB25" s="57"/>
      <c r="CC25" s="57"/>
      <c r="CD25" s="57"/>
      <c r="CE25" s="57"/>
      <c r="CF25" s="57"/>
      <c r="CG25" s="57">
        <f t="shared" si="56"/>
        <v>0</v>
      </c>
      <c r="CH25" s="57"/>
      <c r="CI25" s="11">
        <f t="shared" si="57"/>
        <v>0</v>
      </c>
      <c r="CJ25" s="11">
        <f t="shared" si="58"/>
        <v>0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1" customHeight="1">
      <c r="A26" s="3"/>
      <c r="B26" s="18">
        <f t="shared" si="32"/>
        <v>0</v>
      </c>
      <c r="C26" s="18">
        <f t="shared" si="33"/>
        <v>0</v>
      </c>
      <c r="D26" s="18"/>
      <c r="E26" s="3"/>
      <c r="F26" s="3"/>
      <c r="G26" s="3"/>
      <c r="H26" s="3"/>
      <c r="I26" s="3"/>
      <c r="J26" s="3"/>
      <c r="K26" s="3"/>
      <c r="L26" s="3"/>
      <c r="M26" s="3"/>
      <c r="N26" s="3"/>
      <c r="O26" s="18"/>
      <c r="P26" s="18"/>
      <c r="Q26" s="4"/>
      <c r="R26" s="4">
        <f t="shared" si="34"/>
        <v>0</v>
      </c>
      <c r="S26" s="4"/>
      <c r="T26" s="4"/>
      <c r="U26" s="4"/>
      <c r="V26" s="19"/>
      <c r="W26" s="19"/>
      <c r="X26" s="19"/>
      <c r="Y26" s="42">
        <f t="shared" si="35"/>
        <v>0</v>
      </c>
      <c r="Z26" s="42">
        <f t="shared" si="35"/>
        <v>0</v>
      </c>
      <c r="AA26" s="42">
        <f t="shared" si="35"/>
        <v>0</v>
      </c>
      <c r="AB26" s="42">
        <f t="shared" si="36"/>
        <v>0</v>
      </c>
      <c r="AC26" s="10">
        <f t="shared" si="36"/>
        <v>0</v>
      </c>
      <c r="AD26" s="10">
        <f t="shared" si="37"/>
        <v>0</v>
      </c>
      <c r="AE26" s="10">
        <f t="shared" si="38"/>
        <v>0</v>
      </c>
      <c r="AF26" s="10">
        <f t="shared" si="38"/>
        <v>0</v>
      </c>
      <c r="AG26" s="19">
        <f t="shared" si="38"/>
        <v>0</v>
      </c>
      <c r="AH26" s="10"/>
      <c r="AI26" s="10"/>
      <c r="AJ26" s="19">
        <f t="shared" si="39"/>
        <v>0</v>
      </c>
      <c r="AK26" s="19"/>
      <c r="AL26" s="19"/>
      <c r="AM26" s="19">
        <f t="shared" si="40"/>
        <v>0</v>
      </c>
      <c r="AN26" s="19"/>
      <c r="AO26" s="19"/>
      <c r="AP26" s="19">
        <f t="shared" si="41"/>
        <v>0</v>
      </c>
      <c r="AQ26" s="19"/>
      <c r="AR26" s="19"/>
      <c r="AS26" s="19">
        <f t="shared" si="42"/>
        <v>0</v>
      </c>
      <c r="AT26" s="19"/>
      <c r="AU26" s="19"/>
      <c r="AV26" s="19">
        <f t="shared" si="43"/>
        <v>0</v>
      </c>
      <c r="AW26" s="19"/>
      <c r="AX26" s="19"/>
      <c r="AY26" s="19">
        <f t="shared" si="44"/>
        <v>0</v>
      </c>
      <c r="AZ26" s="19"/>
      <c r="BA26" s="19"/>
      <c r="BB26" s="19">
        <f t="shared" si="45"/>
        <v>0</v>
      </c>
      <c r="BC26" s="19"/>
      <c r="BD26" s="19"/>
      <c r="BE26" s="19">
        <f t="shared" si="46"/>
        <v>0</v>
      </c>
      <c r="BF26" s="19"/>
      <c r="BG26" s="19"/>
      <c r="BH26" s="19">
        <f t="shared" si="47"/>
        <v>0</v>
      </c>
      <c r="BI26" s="34"/>
      <c r="BJ26" s="34"/>
      <c r="BK26" s="34">
        <f t="shared" si="48"/>
        <v>0</v>
      </c>
      <c r="BL26" s="34"/>
      <c r="BM26" s="34"/>
      <c r="BN26" s="34">
        <f t="shared" si="49"/>
        <v>0</v>
      </c>
      <c r="BO26" s="34"/>
      <c r="BP26" s="34"/>
      <c r="BQ26" s="35">
        <f t="shared" si="50"/>
        <v>0</v>
      </c>
      <c r="BR26" s="35"/>
      <c r="BS26" s="10"/>
      <c r="BT26" s="56">
        <f t="shared" si="51"/>
        <v>0</v>
      </c>
      <c r="BU26" s="56"/>
      <c r="BV26" s="56"/>
      <c r="BW26" s="56">
        <f t="shared" si="52"/>
        <v>0</v>
      </c>
      <c r="BX26" s="56">
        <f t="shared" si="53"/>
        <v>0</v>
      </c>
      <c r="BY26" s="56">
        <f t="shared" si="54"/>
        <v>0</v>
      </c>
      <c r="BZ26" s="56">
        <f t="shared" si="55"/>
        <v>0</v>
      </c>
      <c r="CA26" s="56"/>
      <c r="CB26" s="57"/>
      <c r="CC26" s="57"/>
      <c r="CD26" s="57"/>
      <c r="CE26" s="57"/>
      <c r="CF26" s="57"/>
      <c r="CG26" s="57">
        <f t="shared" si="56"/>
        <v>0</v>
      </c>
      <c r="CH26" s="57"/>
      <c r="CI26" s="11">
        <f t="shared" si="57"/>
        <v>0</v>
      </c>
      <c r="CJ26" s="11">
        <f t="shared" si="58"/>
        <v>0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17.25" customHeight="1">
      <c r="A27" s="3"/>
      <c r="B27" s="18">
        <f t="shared" si="32"/>
        <v>0</v>
      </c>
      <c r="C27" s="18">
        <f t="shared" si="33"/>
        <v>0</v>
      </c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18"/>
      <c r="P27" s="18"/>
      <c r="Q27" s="4"/>
      <c r="R27" s="4">
        <f t="shared" si="34"/>
        <v>0</v>
      </c>
      <c r="S27" s="4"/>
      <c r="T27" s="4"/>
      <c r="U27" s="4"/>
      <c r="V27" s="19"/>
      <c r="W27" s="19"/>
      <c r="X27" s="19"/>
      <c r="Y27" s="42">
        <f t="shared" si="35"/>
        <v>0</v>
      </c>
      <c r="Z27" s="42">
        <f t="shared" si="35"/>
        <v>0</v>
      </c>
      <c r="AA27" s="42">
        <f t="shared" si="35"/>
        <v>0</v>
      </c>
      <c r="AB27" s="42">
        <f t="shared" si="36"/>
        <v>0</v>
      </c>
      <c r="AC27" s="10">
        <f t="shared" si="36"/>
        <v>0</v>
      </c>
      <c r="AD27" s="10">
        <f t="shared" si="37"/>
        <v>0</v>
      </c>
      <c r="AE27" s="10">
        <f t="shared" si="38"/>
        <v>0</v>
      </c>
      <c r="AF27" s="10">
        <f t="shared" si="38"/>
        <v>0</v>
      </c>
      <c r="AG27" s="19">
        <f t="shared" si="38"/>
        <v>0</v>
      </c>
      <c r="AH27" s="10"/>
      <c r="AI27" s="10"/>
      <c r="AJ27" s="19">
        <f t="shared" si="39"/>
        <v>0</v>
      </c>
      <c r="AK27" s="19"/>
      <c r="AL27" s="19"/>
      <c r="AM27" s="19">
        <f t="shared" si="40"/>
        <v>0</v>
      </c>
      <c r="AN27" s="19"/>
      <c r="AO27" s="19"/>
      <c r="AP27" s="19">
        <f t="shared" si="41"/>
        <v>0</v>
      </c>
      <c r="AQ27" s="19"/>
      <c r="AR27" s="19"/>
      <c r="AS27" s="19">
        <f t="shared" si="42"/>
        <v>0</v>
      </c>
      <c r="AT27" s="19"/>
      <c r="AU27" s="19"/>
      <c r="AV27" s="19">
        <f t="shared" si="43"/>
        <v>0</v>
      </c>
      <c r="AW27" s="19"/>
      <c r="AX27" s="19"/>
      <c r="AY27" s="19">
        <f t="shared" si="44"/>
        <v>0</v>
      </c>
      <c r="AZ27" s="19"/>
      <c r="BA27" s="19"/>
      <c r="BB27" s="19">
        <f t="shared" si="45"/>
        <v>0</v>
      </c>
      <c r="BC27" s="19"/>
      <c r="BD27" s="19"/>
      <c r="BE27" s="19">
        <f t="shared" si="46"/>
        <v>0</v>
      </c>
      <c r="BF27" s="19"/>
      <c r="BG27" s="19"/>
      <c r="BH27" s="19">
        <f t="shared" si="47"/>
        <v>0</v>
      </c>
      <c r="BI27" s="34"/>
      <c r="BJ27" s="34"/>
      <c r="BK27" s="34">
        <f t="shared" si="48"/>
        <v>0</v>
      </c>
      <c r="BL27" s="34"/>
      <c r="BM27" s="34"/>
      <c r="BN27" s="34">
        <f t="shared" si="49"/>
        <v>0</v>
      </c>
      <c r="BO27" s="34"/>
      <c r="BP27" s="34"/>
      <c r="BQ27" s="35">
        <f t="shared" si="50"/>
        <v>0</v>
      </c>
      <c r="BR27" s="35"/>
      <c r="BS27" s="10"/>
      <c r="BT27" s="56">
        <f t="shared" si="51"/>
        <v>0</v>
      </c>
      <c r="BU27" s="56"/>
      <c r="BV27" s="56"/>
      <c r="BW27" s="56">
        <f t="shared" si="52"/>
        <v>0</v>
      </c>
      <c r="BX27" s="56">
        <f t="shared" si="53"/>
        <v>0</v>
      </c>
      <c r="BY27" s="56">
        <f t="shared" si="54"/>
        <v>0</v>
      </c>
      <c r="BZ27" s="56">
        <f t="shared" si="55"/>
        <v>0</v>
      </c>
      <c r="CA27" s="56"/>
      <c r="CB27" s="57"/>
      <c r="CC27" s="57"/>
      <c r="CD27" s="57"/>
      <c r="CE27" s="57"/>
      <c r="CF27" s="57"/>
      <c r="CG27" s="57">
        <f t="shared" si="56"/>
        <v>0</v>
      </c>
      <c r="CH27" s="57"/>
      <c r="CI27" s="11">
        <f t="shared" si="57"/>
        <v>0</v>
      </c>
      <c r="CJ27" s="11">
        <f t="shared" si="58"/>
        <v>0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26.25" customHeight="1">
      <c r="A28" s="125" t="s">
        <v>107</v>
      </c>
      <c r="B28" s="18">
        <f t="shared" si="32"/>
        <v>33</v>
      </c>
      <c r="C28" s="18">
        <f t="shared" si="33"/>
        <v>0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18"/>
      <c r="P28" s="18"/>
      <c r="Q28" s="4"/>
      <c r="R28" s="4">
        <f t="shared" si="34"/>
        <v>33</v>
      </c>
      <c r="S28" s="4"/>
      <c r="T28" s="4">
        <v>33</v>
      </c>
      <c r="U28" s="4"/>
      <c r="V28" s="19"/>
      <c r="W28" s="19"/>
      <c r="X28" s="19"/>
      <c r="Y28" s="42">
        <f t="shared" si="35"/>
        <v>1790.77</v>
      </c>
      <c r="Z28" s="42">
        <f t="shared" si="35"/>
        <v>1790.77</v>
      </c>
      <c r="AA28" s="42">
        <f t="shared" si="35"/>
        <v>0</v>
      </c>
      <c r="AB28" s="42">
        <f t="shared" si="36"/>
        <v>0</v>
      </c>
      <c r="AC28" s="10">
        <f t="shared" si="36"/>
        <v>0</v>
      </c>
      <c r="AD28" s="10">
        <f t="shared" si="37"/>
        <v>0</v>
      </c>
      <c r="AE28" s="10">
        <f t="shared" si="38"/>
        <v>0</v>
      </c>
      <c r="AF28" s="10">
        <f t="shared" si="38"/>
        <v>0</v>
      </c>
      <c r="AG28" s="19">
        <f t="shared" si="38"/>
        <v>0</v>
      </c>
      <c r="AH28" s="10"/>
      <c r="AI28" s="10"/>
      <c r="AJ28" s="19">
        <f t="shared" si="39"/>
        <v>0</v>
      </c>
      <c r="AK28" s="19"/>
      <c r="AL28" s="19"/>
      <c r="AM28" s="19">
        <f t="shared" si="40"/>
        <v>0</v>
      </c>
      <c r="AN28" s="19"/>
      <c r="AO28" s="19"/>
      <c r="AP28" s="19">
        <f t="shared" si="41"/>
        <v>0</v>
      </c>
      <c r="AQ28" s="19"/>
      <c r="AR28" s="19"/>
      <c r="AS28" s="19">
        <f t="shared" si="42"/>
        <v>0</v>
      </c>
      <c r="AT28" s="19"/>
      <c r="AU28" s="19"/>
      <c r="AV28" s="19">
        <f t="shared" si="43"/>
        <v>0</v>
      </c>
      <c r="AW28" s="19"/>
      <c r="AX28" s="19"/>
      <c r="AY28" s="19">
        <f t="shared" si="44"/>
        <v>0</v>
      </c>
      <c r="AZ28" s="19"/>
      <c r="BA28" s="19"/>
      <c r="BB28" s="19">
        <f t="shared" si="45"/>
        <v>0</v>
      </c>
      <c r="BC28" s="19"/>
      <c r="BD28" s="19"/>
      <c r="BE28" s="19">
        <f t="shared" si="46"/>
        <v>0</v>
      </c>
      <c r="BF28" s="19"/>
      <c r="BG28" s="19"/>
      <c r="BH28" s="19">
        <f t="shared" si="47"/>
        <v>0</v>
      </c>
      <c r="BI28" s="34"/>
      <c r="BJ28" s="34"/>
      <c r="BK28" s="34">
        <f t="shared" si="48"/>
        <v>0</v>
      </c>
      <c r="BL28" s="34"/>
      <c r="BM28" s="34"/>
      <c r="BN28" s="34">
        <f t="shared" si="49"/>
        <v>0</v>
      </c>
      <c r="BO28" s="34"/>
      <c r="BP28" s="34"/>
      <c r="BQ28" s="35">
        <f t="shared" si="50"/>
        <v>0</v>
      </c>
      <c r="BR28" s="35"/>
      <c r="BS28" s="10"/>
      <c r="BT28" s="56">
        <f t="shared" si="51"/>
        <v>0</v>
      </c>
      <c r="BU28" s="56"/>
      <c r="BV28" s="56"/>
      <c r="BW28" s="56">
        <f t="shared" si="52"/>
        <v>0</v>
      </c>
      <c r="BX28" s="56">
        <f t="shared" si="53"/>
        <v>1790.77</v>
      </c>
      <c r="BY28" s="56">
        <f t="shared" si="54"/>
        <v>1790.77</v>
      </c>
      <c r="BZ28" s="56">
        <f t="shared" si="55"/>
        <v>0</v>
      </c>
      <c r="CA28" s="56"/>
      <c r="CB28" s="57">
        <v>1790.77</v>
      </c>
      <c r="CC28" s="57"/>
      <c r="CD28" s="57"/>
      <c r="CE28" s="57"/>
      <c r="CF28" s="57"/>
      <c r="CG28" s="57">
        <f t="shared" si="56"/>
        <v>0</v>
      </c>
      <c r="CH28" s="57"/>
      <c r="CI28" s="11">
        <f t="shared" si="57"/>
        <v>0</v>
      </c>
      <c r="CJ28" s="11">
        <f t="shared" si="58"/>
        <v>0</v>
      </c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24" customFormat="1" ht="18" customHeight="1">
      <c r="A29" s="3"/>
      <c r="B29" s="18">
        <f t="shared" si="32"/>
        <v>212</v>
      </c>
      <c r="C29" s="18">
        <f t="shared" si="33"/>
        <v>0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18"/>
      <c r="P29" s="18"/>
      <c r="Q29" s="4"/>
      <c r="R29" s="4">
        <f t="shared" si="34"/>
        <v>212</v>
      </c>
      <c r="S29" s="4">
        <v>5</v>
      </c>
      <c r="T29" s="4">
        <v>148</v>
      </c>
      <c r="U29" s="4">
        <v>59</v>
      </c>
      <c r="V29" s="19"/>
      <c r="W29" s="19"/>
      <c r="X29" s="19"/>
      <c r="Y29" s="42">
        <f t="shared" si="35"/>
        <v>6972.9400000000005</v>
      </c>
      <c r="Z29" s="42">
        <f t="shared" si="35"/>
        <v>6972.9400000000005</v>
      </c>
      <c r="AA29" s="42">
        <f t="shared" si="35"/>
        <v>0</v>
      </c>
      <c r="AB29" s="42">
        <f t="shared" si="36"/>
        <v>0</v>
      </c>
      <c r="AC29" s="10">
        <f t="shared" si="36"/>
        <v>0</v>
      </c>
      <c r="AD29" s="10">
        <f t="shared" si="37"/>
        <v>0</v>
      </c>
      <c r="AE29" s="10">
        <f t="shared" si="38"/>
        <v>0</v>
      </c>
      <c r="AF29" s="10">
        <f t="shared" si="38"/>
        <v>0</v>
      </c>
      <c r="AG29" s="19">
        <f t="shared" si="38"/>
        <v>0</v>
      </c>
      <c r="AH29" s="10"/>
      <c r="AI29" s="10"/>
      <c r="AJ29" s="19">
        <f t="shared" si="39"/>
        <v>0</v>
      </c>
      <c r="AK29" s="19"/>
      <c r="AL29" s="19"/>
      <c r="AM29" s="19">
        <f t="shared" si="40"/>
        <v>0</v>
      </c>
      <c r="AN29" s="19"/>
      <c r="AO29" s="19"/>
      <c r="AP29" s="19">
        <f t="shared" si="41"/>
        <v>0</v>
      </c>
      <c r="AQ29" s="19"/>
      <c r="AR29" s="19"/>
      <c r="AS29" s="19">
        <f t="shared" si="42"/>
        <v>0</v>
      </c>
      <c r="AT29" s="19"/>
      <c r="AU29" s="19"/>
      <c r="AV29" s="19">
        <f t="shared" si="43"/>
        <v>0</v>
      </c>
      <c r="AW29" s="19"/>
      <c r="AX29" s="19"/>
      <c r="AY29" s="19">
        <f t="shared" si="44"/>
        <v>0</v>
      </c>
      <c r="AZ29" s="19"/>
      <c r="BA29" s="19"/>
      <c r="BB29" s="19">
        <f t="shared" si="45"/>
        <v>0</v>
      </c>
      <c r="BC29" s="19"/>
      <c r="BD29" s="19"/>
      <c r="BE29" s="19">
        <f t="shared" si="46"/>
        <v>0</v>
      </c>
      <c r="BF29" s="19"/>
      <c r="BG29" s="19"/>
      <c r="BH29" s="19">
        <f t="shared" si="47"/>
        <v>0</v>
      </c>
      <c r="BI29" s="34"/>
      <c r="BJ29" s="34"/>
      <c r="BK29" s="34">
        <f t="shared" si="48"/>
        <v>0</v>
      </c>
      <c r="BL29" s="34"/>
      <c r="BM29" s="34"/>
      <c r="BN29" s="34">
        <f t="shared" si="49"/>
        <v>0</v>
      </c>
      <c r="BO29" s="34"/>
      <c r="BP29" s="34"/>
      <c r="BQ29" s="35">
        <f t="shared" si="50"/>
        <v>0</v>
      </c>
      <c r="BR29" s="35"/>
      <c r="BS29" s="10"/>
      <c r="BT29" s="56">
        <f t="shared" si="51"/>
        <v>0</v>
      </c>
      <c r="BU29" s="56"/>
      <c r="BV29" s="56"/>
      <c r="BW29" s="56">
        <f t="shared" si="52"/>
        <v>0</v>
      </c>
      <c r="BX29" s="56">
        <f t="shared" si="53"/>
        <v>6972.9400000000005</v>
      </c>
      <c r="BY29" s="56">
        <f t="shared" si="54"/>
        <v>6972.9400000000005</v>
      </c>
      <c r="BZ29" s="56">
        <f t="shared" si="55"/>
        <v>0</v>
      </c>
      <c r="CA29" s="56">
        <v>369.16</v>
      </c>
      <c r="CB29" s="57">
        <v>3549.63</v>
      </c>
      <c r="CC29" s="57">
        <v>3054.15</v>
      </c>
      <c r="CD29" s="57"/>
      <c r="CE29" s="57"/>
      <c r="CF29" s="57"/>
      <c r="CG29" s="57">
        <f t="shared" si="56"/>
        <v>0</v>
      </c>
      <c r="CH29" s="57"/>
      <c r="CI29" s="11">
        <f t="shared" si="57"/>
        <v>0</v>
      </c>
      <c r="CJ29" s="11">
        <f t="shared" si="58"/>
        <v>0</v>
      </c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32" customFormat="1" ht="19.5" customHeight="1">
      <c r="A30" s="7" t="s">
        <v>1</v>
      </c>
      <c r="B30" s="38">
        <f>SUM(B10:B29)</f>
        <v>261</v>
      </c>
      <c r="C30" s="38">
        <f t="shared" ref="C30:BN30" si="59">SUM(C10:C29)</f>
        <v>14</v>
      </c>
      <c r="D30" s="38">
        <f t="shared" si="59"/>
        <v>0</v>
      </c>
      <c r="E30" s="38">
        <f t="shared" si="59"/>
        <v>0</v>
      </c>
      <c r="F30" s="38">
        <f t="shared" si="59"/>
        <v>0</v>
      </c>
      <c r="G30" s="38">
        <f t="shared" si="59"/>
        <v>0</v>
      </c>
      <c r="H30" s="38">
        <f t="shared" si="59"/>
        <v>0</v>
      </c>
      <c r="I30" s="38">
        <f t="shared" si="59"/>
        <v>0</v>
      </c>
      <c r="J30" s="38">
        <f t="shared" si="59"/>
        <v>0</v>
      </c>
      <c r="K30" s="38">
        <f t="shared" si="59"/>
        <v>0</v>
      </c>
      <c r="L30" s="38">
        <f t="shared" si="59"/>
        <v>14</v>
      </c>
      <c r="M30" s="38">
        <f t="shared" si="59"/>
        <v>0</v>
      </c>
      <c r="N30" s="38">
        <f t="shared" si="59"/>
        <v>0</v>
      </c>
      <c r="O30" s="38">
        <f t="shared" si="59"/>
        <v>0</v>
      </c>
      <c r="P30" s="38">
        <f t="shared" si="59"/>
        <v>0</v>
      </c>
      <c r="Q30" s="38">
        <f t="shared" si="59"/>
        <v>0</v>
      </c>
      <c r="R30" s="38">
        <f t="shared" si="59"/>
        <v>247</v>
      </c>
      <c r="S30" s="38">
        <f t="shared" si="59"/>
        <v>5</v>
      </c>
      <c r="T30" s="38">
        <f t="shared" si="59"/>
        <v>181</v>
      </c>
      <c r="U30" s="38">
        <f t="shared" si="59"/>
        <v>59</v>
      </c>
      <c r="V30" s="20">
        <f t="shared" si="59"/>
        <v>0</v>
      </c>
      <c r="W30" s="20">
        <f t="shared" si="59"/>
        <v>2</v>
      </c>
      <c r="X30" s="20">
        <f t="shared" si="59"/>
        <v>0</v>
      </c>
      <c r="Y30" s="20">
        <f t="shared" si="59"/>
        <v>43036.539999999994</v>
      </c>
      <c r="Z30" s="20">
        <f t="shared" si="59"/>
        <v>38785.49</v>
      </c>
      <c r="AA30" s="20">
        <f t="shared" si="59"/>
        <v>4251.0500000000011</v>
      </c>
      <c r="AB30" s="20">
        <f t="shared" si="59"/>
        <v>22454.109999999997</v>
      </c>
      <c r="AC30" s="20">
        <f t="shared" si="59"/>
        <v>18343.689999999999</v>
      </c>
      <c r="AD30" s="20">
        <f t="shared" si="59"/>
        <v>4110.420000000001</v>
      </c>
      <c r="AE30" s="20">
        <f t="shared" si="59"/>
        <v>0</v>
      </c>
      <c r="AF30" s="20">
        <f t="shared" si="59"/>
        <v>0</v>
      </c>
      <c r="AG30" s="20">
        <f t="shared" si="59"/>
        <v>0</v>
      </c>
      <c r="AH30" s="20">
        <f t="shared" si="59"/>
        <v>0</v>
      </c>
      <c r="AI30" s="20">
        <f t="shared" si="59"/>
        <v>0</v>
      </c>
      <c r="AJ30" s="20">
        <f t="shared" si="59"/>
        <v>0</v>
      </c>
      <c r="AK30" s="20">
        <f t="shared" si="59"/>
        <v>0</v>
      </c>
      <c r="AL30" s="20">
        <f t="shared" si="59"/>
        <v>0</v>
      </c>
      <c r="AM30" s="20">
        <f t="shared" si="59"/>
        <v>0</v>
      </c>
      <c r="AN30" s="20">
        <f t="shared" si="59"/>
        <v>0</v>
      </c>
      <c r="AO30" s="20">
        <f t="shared" si="59"/>
        <v>0</v>
      </c>
      <c r="AP30" s="20">
        <f t="shared" si="59"/>
        <v>0</v>
      </c>
      <c r="AQ30" s="20">
        <f t="shared" si="59"/>
        <v>0</v>
      </c>
      <c r="AR30" s="20">
        <f t="shared" si="59"/>
        <v>0</v>
      </c>
      <c r="AS30" s="20">
        <f t="shared" si="59"/>
        <v>0</v>
      </c>
      <c r="AT30" s="20">
        <f t="shared" si="59"/>
        <v>0</v>
      </c>
      <c r="AU30" s="20">
        <f t="shared" si="59"/>
        <v>0</v>
      </c>
      <c r="AV30" s="20">
        <f t="shared" si="59"/>
        <v>0</v>
      </c>
      <c r="AW30" s="20">
        <f t="shared" si="59"/>
        <v>0</v>
      </c>
      <c r="AX30" s="20">
        <f t="shared" si="59"/>
        <v>0</v>
      </c>
      <c r="AY30" s="20">
        <f t="shared" si="59"/>
        <v>0</v>
      </c>
      <c r="AZ30" s="20">
        <f t="shared" si="59"/>
        <v>0</v>
      </c>
      <c r="BA30" s="20">
        <f t="shared" si="59"/>
        <v>0</v>
      </c>
      <c r="BB30" s="20">
        <f t="shared" si="59"/>
        <v>0</v>
      </c>
      <c r="BC30" s="20">
        <f t="shared" si="59"/>
        <v>0</v>
      </c>
      <c r="BD30" s="20">
        <f t="shared" si="59"/>
        <v>0</v>
      </c>
      <c r="BE30" s="20">
        <f t="shared" si="59"/>
        <v>0</v>
      </c>
      <c r="BF30" s="20">
        <f t="shared" si="59"/>
        <v>22454.109999999997</v>
      </c>
      <c r="BG30" s="20">
        <f t="shared" si="59"/>
        <v>18343.689999999999</v>
      </c>
      <c r="BH30" s="20">
        <f t="shared" si="59"/>
        <v>4110.420000000001</v>
      </c>
      <c r="BI30" s="20">
        <f t="shared" si="59"/>
        <v>0</v>
      </c>
      <c r="BJ30" s="20">
        <f t="shared" si="59"/>
        <v>0</v>
      </c>
      <c r="BK30" s="20">
        <f t="shared" si="59"/>
        <v>0</v>
      </c>
      <c r="BL30" s="20">
        <f t="shared" si="59"/>
        <v>0</v>
      </c>
      <c r="BM30" s="20">
        <f t="shared" si="59"/>
        <v>0</v>
      </c>
      <c r="BN30" s="20">
        <f t="shared" si="59"/>
        <v>0</v>
      </c>
      <c r="BO30" s="20">
        <f t="shared" ref="BO30:DB30" si="60">SUM(BO10:BO29)</f>
        <v>0</v>
      </c>
      <c r="BP30" s="20">
        <f t="shared" si="60"/>
        <v>0</v>
      </c>
      <c r="BQ30" s="20">
        <f t="shared" si="60"/>
        <v>0</v>
      </c>
      <c r="BR30" s="20">
        <f t="shared" si="60"/>
        <v>0</v>
      </c>
      <c r="BS30" s="20">
        <f t="shared" si="60"/>
        <v>0</v>
      </c>
      <c r="BT30" s="58">
        <f t="shared" si="60"/>
        <v>0</v>
      </c>
      <c r="BU30" s="58">
        <f t="shared" si="60"/>
        <v>0</v>
      </c>
      <c r="BV30" s="58">
        <f t="shared" si="60"/>
        <v>0</v>
      </c>
      <c r="BW30" s="58">
        <f t="shared" si="60"/>
        <v>0</v>
      </c>
      <c r="BX30" s="58">
        <f t="shared" si="60"/>
        <v>20582.43</v>
      </c>
      <c r="BY30" s="58">
        <f t="shared" si="60"/>
        <v>20441.800000000003</v>
      </c>
      <c r="BZ30" s="58">
        <f t="shared" si="60"/>
        <v>140.63000000000011</v>
      </c>
      <c r="CA30" s="58">
        <f t="shared" si="60"/>
        <v>369.16</v>
      </c>
      <c r="CB30" s="58">
        <f t="shared" si="60"/>
        <v>5340.4</v>
      </c>
      <c r="CC30" s="58">
        <f t="shared" si="60"/>
        <v>3054.15</v>
      </c>
      <c r="CD30" s="58">
        <f t="shared" si="60"/>
        <v>0</v>
      </c>
      <c r="CE30" s="58">
        <f t="shared" si="60"/>
        <v>11818.72</v>
      </c>
      <c r="CF30" s="58">
        <f t="shared" si="60"/>
        <v>11678.09</v>
      </c>
      <c r="CG30" s="58">
        <f t="shared" si="60"/>
        <v>140.63000000000011</v>
      </c>
      <c r="CH30" s="58">
        <f t="shared" si="60"/>
        <v>0</v>
      </c>
      <c r="CI30" s="38">
        <f t="shared" si="60"/>
        <v>56</v>
      </c>
      <c r="CJ30" s="38">
        <f t="shared" si="60"/>
        <v>52</v>
      </c>
      <c r="CK30" s="38">
        <f t="shared" si="60"/>
        <v>0</v>
      </c>
      <c r="CL30" s="38">
        <f t="shared" si="60"/>
        <v>0</v>
      </c>
      <c r="CM30" s="38">
        <f t="shared" si="60"/>
        <v>0</v>
      </c>
      <c r="CN30" s="38">
        <f t="shared" si="60"/>
        <v>0</v>
      </c>
      <c r="CO30" s="38">
        <f t="shared" si="60"/>
        <v>0</v>
      </c>
      <c r="CP30" s="38">
        <f t="shared" si="60"/>
        <v>0</v>
      </c>
      <c r="CQ30" s="38">
        <f t="shared" si="60"/>
        <v>0</v>
      </c>
      <c r="CR30" s="38">
        <f t="shared" si="60"/>
        <v>0</v>
      </c>
      <c r="CS30" s="38">
        <f t="shared" si="60"/>
        <v>56</v>
      </c>
      <c r="CT30" s="38">
        <f t="shared" si="60"/>
        <v>52</v>
      </c>
      <c r="CU30" s="38">
        <f t="shared" si="60"/>
        <v>0</v>
      </c>
      <c r="CV30" s="38">
        <f t="shared" si="60"/>
        <v>0</v>
      </c>
      <c r="CW30" s="38">
        <f t="shared" si="60"/>
        <v>0</v>
      </c>
      <c r="CX30" s="38">
        <f t="shared" si="60"/>
        <v>0</v>
      </c>
      <c r="CY30" s="38">
        <f t="shared" si="60"/>
        <v>0</v>
      </c>
      <c r="CZ30" s="38">
        <f t="shared" si="60"/>
        <v>0</v>
      </c>
      <c r="DA30" s="38">
        <f t="shared" si="60"/>
        <v>0</v>
      </c>
      <c r="DB30" s="38">
        <f t="shared" si="60"/>
        <v>0</v>
      </c>
    </row>
    <row r="31" spans="1:106" s="6" customFormat="1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4"/>
      <c r="BB31" s="24"/>
      <c r="BC31" s="24"/>
      <c r="BD31" s="24"/>
      <c r="BE31" s="24"/>
      <c r="BF31" s="24"/>
      <c r="BG31" s="24"/>
      <c r="BH31" s="24"/>
    </row>
    <row r="32" spans="1:106" s="6" customFormat="1">
      <c r="A32" s="28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4"/>
      <c r="AY32" s="24"/>
      <c r="AZ32" s="24"/>
      <c r="BA32" s="24"/>
      <c r="BB32" s="24"/>
      <c r="BC32" s="24"/>
      <c r="BD32" s="24"/>
      <c r="BE32" s="24"/>
    </row>
    <row r="33" spans="1:73" s="6" customFormat="1">
      <c r="A33" s="28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7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4"/>
      <c r="BB33" s="24"/>
      <c r="BC33" s="24"/>
      <c r="BD33" s="24"/>
      <c r="BE33" s="24"/>
      <c r="BF33" s="24"/>
      <c r="BG33" s="24"/>
      <c r="BH33" s="24"/>
    </row>
    <row r="34" spans="1:73" s="6" customFormat="1">
      <c r="A34" s="28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7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4"/>
      <c r="BB34" s="24"/>
      <c r="BC34" s="24"/>
      <c r="BD34" s="24"/>
      <c r="BE34" s="24"/>
      <c r="BF34" s="24"/>
      <c r="BG34" s="24"/>
      <c r="BH34" s="24"/>
    </row>
    <row r="35" spans="1:73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73" s="6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73" s="6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73" s="6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73" s="6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73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73" s="6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73" s="6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73" s="6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73" s="6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73">
      <c r="A45" s="8"/>
      <c r="B45" s="8"/>
      <c r="C45" s="8"/>
      <c r="D45" s="8"/>
      <c r="E45" s="8"/>
      <c r="F45" s="8"/>
      <c r="G45" s="8"/>
      <c r="H45" s="8"/>
      <c r="I45" s="8"/>
      <c r="AU45" s="8"/>
      <c r="AV45" s="8"/>
      <c r="AW45" s="8"/>
      <c r="AX45" s="8"/>
      <c r="AY45" s="8"/>
      <c r="AZ45" s="8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A46" s="8"/>
      <c r="B46" s="8"/>
      <c r="C46" s="8"/>
      <c r="D46" s="8"/>
      <c r="E46" s="8"/>
      <c r="F46" s="8"/>
      <c r="G46" s="8"/>
      <c r="H46" s="8"/>
      <c r="I46" s="8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A47" s="8"/>
      <c r="B47" s="8"/>
      <c r="C47" s="8"/>
      <c r="D47" s="8"/>
      <c r="E47" s="8"/>
      <c r="F47" s="8"/>
      <c r="G47" s="8"/>
      <c r="H47" s="8"/>
      <c r="I47" s="8"/>
      <c r="AU47" s="8"/>
      <c r="AV47" s="8"/>
      <c r="AW47" s="8"/>
      <c r="AX47" s="8"/>
      <c r="AY47" s="8"/>
      <c r="AZ47" s="8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57:73"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57:73"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57:73"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57:73"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57:73"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57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57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57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57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57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57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57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57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57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57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57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205" spans="1:73">
      <c r="A205" s="8"/>
      <c r="B205" s="8"/>
      <c r="C205" s="8"/>
      <c r="D205" s="8"/>
      <c r="E205" s="8"/>
      <c r="F205" s="8"/>
      <c r="G205" s="8"/>
      <c r="H205" s="8"/>
      <c r="I205" s="8"/>
      <c r="AU205" s="8"/>
      <c r="AV205" s="8"/>
      <c r="AW205" s="8"/>
      <c r="AX205" s="8"/>
      <c r="AY205" s="8"/>
      <c r="AZ205" s="8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A206" s="8"/>
      <c r="B206" s="8"/>
      <c r="C206" s="8"/>
      <c r="D206" s="8"/>
      <c r="E206" s="8"/>
      <c r="F206" s="8"/>
      <c r="G206" s="8"/>
      <c r="H206" s="8"/>
      <c r="I206" s="8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A207" s="8"/>
      <c r="B207" s="8"/>
      <c r="C207" s="8"/>
      <c r="D207" s="8"/>
      <c r="E207" s="8"/>
      <c r="F207" s="8"/>
      <c r="G207" s="8"/>
      <c r="H207" s="8"/>
      <c r="I207" s="8"/>
      <c r="AU207" s="8"/>
      <c r="AV207" s="8"/>
      <c r="AW207" s="8"/>
      <c r="AX207" s="8"/>
      <c r="AY207" s="8"/>
      <c r="AZ207" s="8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57:73"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57:73"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57:73"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57:73"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57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57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57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57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57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57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57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57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57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57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57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57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R23:R29 R1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B274"/>
  <sheetViews>
    <sheetView workbookViewId="0">
      <pane xSplit="7" ySplit="8" topLeftCell="BT20" activePane="bottomRight" state="frozen"/>
      <selection pane="topRight" activeCell="H1" sqref="H1"/>
      <selection pane="bottomLeft" activeCell="A9" sqref="A9"/>
      <selection pane="bottomRight" activeCell="BW21" sqref="BW21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2" style="2" customWidth="1"/>
    <col min="77" max="77" width="11.140625" style="2" customWidth="1"/>
    <col min="78" max="16384" width="9.140625" style="2"/>
  </cols>
  <sheetData>
    <row r="1" spans="1:106" s="24" customFormat="1" ht="47.25" customHeight="1">
      <c r="A1" s="265" t="s">
        <v>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92" t="s">
        <v>284</v>
      </c>
      <c r="B10" s="18">
        <f>C10+R10</f>
        <v>1</v>
      </c>
      <c r="C10" s="18">
        <f>D10+H10+L10+N10+P10</f>
        <v>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18"/>
      <c r="P10" s="18"/>
      <c r="Q10" s="4"/>
      <c r="R10" s="4">
        <f>SUM(S10:X10)</f>
        <v>1</v>
      </c>
      <c r="S10" s="4"/>
      <c r="T10" s="4"/>
      <c r="U10" s="4"/>
      <c r="V10" s="19"/>
      <c r="W10" s="19">
        <v>1</v>
      </c>
      <c r="X10" s="19"/>
      <c r="Y10" s="42">
        <f t="shared" ref="Y10:AA12" si="0">AB10+BX10</f>
        <v>363.46</v>
      </c>
      <c r="Z10" s="42">
        <f t="shared" si="0"/>
        <v>363.46</v>
      </c>
      <c r="AA10" s="42">
        <f t="shared" si="0"/>
        <v>0</v>
      </c>
      <c r="AB10" s="42">
        <f t="shared" ref="AB10:AC12" si="1">AH10+AT10+BF10+BL10+BR10</f>
        <v>0</v>
      </c>
      <c r="AC10" s="10">
        <f t="shared" si="1"/>
        <v>0</v>
      </c>
      <c r="AD10" s="10">
        <f>AJ10+AV10+BH10+BT10</f>
        <v>0</v>
      </c>
      <c r="AE10" s="10">
        <f t="shared" ref="AE10:AG12" si="2">AK10+AW10+BI10</f>
        <v>0</v>
      </c>
      <c r="AF10" s="10">
        <f t="shared" si="2"/>
        <v>0</v>
      </c>
      <c r="AG10" s="19">
        <f t="shared" si="2"/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/>
      <c r="BG10" s="19"/>
      <c r="BH10" s="19">
        <f>BF10-BG10</f>
        <v>0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363.46</v>
      </c>
      <c r="BY10" s="56">
        <f>CA10+CB10+CC10+CD10+CF10+CH10</f>
        <v>363.46</v>
      </c>
      <c r="BZ10" s="56">
        <f>CG10</f>
        <v>0</v>
      </c>
      <c r="CA10" s="56"/>
      <c r="CB10" s="57"/>
      <c r="CC10" s="57"/>
      <c r="CD10" s="57"/>
      <c r="CE10" s="57">
        <v>363.46</v>
      </c>
      <c r="CF10" s="57">
        <v>363.46</v>
      </c>
      <c r="CG10" s="57">
        <f>CE10-CF10</f>
        <v>0</v>
      </c>
      <c r="CH10" s="57"/>
      <c r="CI10" s="11">
        <f>-CK10+CO10+CS10+CU10+CY10</f>
        <v>1</v>
      </c>
      <c r="CJ10" s="11">
        <f>CL10+CP10+CT10+CV10+CZ10</f>
        <v>1</v>
      </c>
      <c r="CK10" s="11"/>
      <c r="CL10" s="11"/>
      <c r="CM10" s="11"/>
      <c r="CN10" s="11"/>
      <c r="CO10" s="11"/>
      <c r="CP10" s="11"/>
      <c r="CQ10" s="11"/>
      <c r="CR10" s="11"/>
      <c r="CS10" s="11">
        <v>1</v>
      </c>
      <c r="CT10" s="11">
        <v>1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0.25" customHeight="1">
      <c r="A11" s="92" t="s">
        <v>285</v>
      </c>
      <c r="B11" s="18">
        <f>C11+R11</f>
        <v>1</v>
      </c>
      <c r="C11" s="18">
        <f>D11+H11+L11+N11+P11</f>
        <v>0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  <c r="P11" s="18"/>
      <c r="Q11" s="4"/>
      <c r="R11" s="4">
        <f t="shared" ref="R11:R25" si="3">SUM(S11:X11)</f>
        <v>1</v>
      </c>
      <c r="S11" s="4"/>
      <c r="T11" s="4"/>
      <c r="U11" s="4"/>
      <c r="V11" s="19"/>
      <c r="W11" s="19">
        <v>1</v>
      </c>
      <c r="X11" s="19"/>
      <c r="Y11" s="42">
        <f t="shared" si="0"/>
        <v>2362.5</v>
      </c>
      <c r="Z11" s="42">
        <f t="shared" si="0"/>
        <v>2362.5</v>
      </c>
      <c r="AA11" s="42">
        <f t="shared" si="0"/>
        <v>0</v>
      </c>
      <c r="AB11" s="42">
        <f t="shared" si="1"/>
        <v>0</v>
      </c>
      <c r="AC11" s="10">
        <f t="shared" si="1"/>
        <v>0</v>
      </c>
      <c r="AD11" s="10">
        <f t="shared" ref="AD11:AD25" si="4">AJ11+AV11+BH11+BT11</f>
        <v>0</v>
      </c>
      <c r="AE11" s="10">
        <f t="shared" si="2"/>
        <v>0</v>
      </c>
      <c r="AF11" s="10">
        <f t="shared" si="2"/>
        <v>0</v>
      </c>
      <c r="AG11" s="19">
        <f t="shared" si="2"/>
        <v>0</v>
      </c>
      <c r="AH11" s="10"/>
      <c r="AI11" s="10"/>
      <c r="AJ11" s="19">
        <f t="shared" ref="AJ11:AJ25" si="5">AH11-AI11</f>
        <v>0</v>
      </c>
      <c r="AK11" s="19"/>
      <c r="AL11" s="19"/>
      <c r="AM11" s="19">
        <f t="shared" ref="AM11:AM25" si="6">AK11-AL11</f>
        <v>0</v>
      </c>
      <c r="AN11" s="19"/>
      <c r="AO11" s="19"/>
      <c r="AP11" s="19">
        <f t="shared" ref="AP11:AP25" si="7">AN11-AO11</f>
        <v>0</v>
      </c>
      <c r="AQ11" s="19"/>
      <c r="AR11" s="19"/>
      <c r="AS11" s="19">
        <f t="shared" ref="AS11:AS25" si="8">AQ11-AR11</f>
        <v>0</v>
      </c>
      <c r="AT11" s="19"/>
      <c r="AU11" s="19"/>
      <c r="AV11" s="19">
        <f t="shared" ref="AV11:AV25" si="9">AT11-AU11</f>
        <v>0</v>
      </c>
      <c r="AW11" s="19"/>
      <c r="AX11" s="19"/>
      <c r="AY11" s="19">
        <f t="shared" ref="AY11:AY25" si="10">AW11-AX11</f>
        <v>0</v>
      </c>
      <c r="AZ11" s="19"/>
      <c r="BA11" s="19"/>
      <c r="BB11" s="19">
        <f t="shared" ref="BB11:BB25" si="11">AZ11-BA11</f>
        <v>0</v>
      </c>
      <c r="BC11" s="19"/>
      <c r="BD11" s="19"/>
      <c r="BE11" s="19">
        <f t="shared" ref="BE11:BE25" si="12">BC11-BD11</f>
        <v>0</v>
      </c>
      <c r="BF11" s="19"/>
      <c r="BG11" s="19"/>
      <c r="BH11" s="19">
        <f t="shared" ref="BH11:BH25" si="13">BF11-BG11</f>
        <v>0</v>
      </c>
      <c r="BI11" s="34"/>
      <c r="BJ11" s="34"/>
      <c r="BK11" s="34">
        <f t="shared" ref="BK11:BK25" si="14">BI11-BJ11</f>
        <v>0</v>
      </c>
      <c r="BL11" s="34"/>
      <c r="BM11" s="34"/>
      <c r="BN11" s="34">
        <f t="shared" ref="BN11:BN25" si="15">BL11-BM11</f>
        <v>0</v>
      </c>
      <c r="BO11" s="34"/>
      <c r="BP11" s="34"/>
      <c r="BQ11" s="35">
        <f t="shared" ref="BQ11:BQ25" si="16">BO11-BP11</f>
        <v>0</v>
      </c>
      <c r="BR11" s="35"/>
      <c r="BS11" s="10"/>
      <c r="BT11" s="56">
        <f t="shared" ref="BT11:BT25" si="17">BR11-BS11</f>
        <v>0</v>
      </c>
      <c r="BU11" s="56"/>
      <c r="BV11" s="56"/>
      <c r="BW11" s="56">
        <f t="shared" ref="BW11:BW25" si="18">BU11-BV11</f>
        <v>0</v>
      </c>
      <c r="BX11" s="56">
        <f t="shared" ref="BX11:BX25" si="19">CA11+CB11+CC11+CD11+CE11+CH11</f>
        <v>2362.5</v>
      </c>
      <c r="BY11" s="56">
        <f t="shared" ref="BY11:BY25" si="20">CA11+CB11+CC11+CD11+CF11+CH11</f>
        <v>2362.5</v>
      </c>
      <c r="BZ11" s="56">
        <f t="shared" ref="BZ11:BZ25" si="21">CG11</f>
        <v>0</v>
      </c>
      <c r="CA11" s="56"/>
      <c r="CB11" s="57"/>
      <c r="CC11" s="57"/>
      <c r="CD11" s="57"/>
      <c r="CE11" s="57">
        <v>2362.5</v>
      </c>
      <c r="CF11" s="57">
        <v>2362.5</v>
      </c>
      <c r="CG11" s="57">
        <f t="shared" ref="CG11:CG25" si="22">CE11-CF11</f>
        <v>0</v>
      </c>
      <c r="CH11" s="57"/>
      <c r="CI11" s="11">
        <f t="shared" ref="CI11:CI25" si="23">-CK11+CO11+CS11+CU11+CY11</f>
        <v>1</v>
      </c>
      <c r="CJ11" s="11">
        <f t="shared" ref="CJ11:CJ25" si="24">CL11+CP11+CT11+CV11+CZ11</f>
        <v>1</v>
      </c>
      <c r="CK11" s="11"/>
      <c r="CL11" s="11"/>
      <c r="CM11" s="11"/>
      <c r="CN11" s="11"/>
      <c r="CO11" s="11"/>
      <c r="CP11" s="11"/>
      <c r="CQ11" s="11"/>
      <c r="CR11" s="11"/>
      <c r="CS11" s="11">
        <v>1</v>
      </c>
      <c r="CT11" s="11">
        <v>1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4.75" customHeight="1">
      <c r="A12" s="92" t="s">
        <v>286</v>
      </c>
      <c r="B12" s="18">
        <f>C12+R12</f>
        <v>1</v>
      </c>
      <c r="C12" s="18">
        <f>D12+H12+L12+N12+P12</f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3"/>
        <v>0</v>
      </c>
      <c r="S12" s="4"/>
      <c r="T12" s="4"/>
      <c r="U12" s="4"/>
      <c r="V12" s="19"/>
      <c r="W12" s="19"/>
      <c r="X12" s="19"/>
      <c r="Y12" s="42">
        <f t="shared" si="0"/>
        <v>0</v>
      </c>
      <c r="Z12" s="42">
        <f t="shared" si="0"/>
        <v>0</v>
      </c>
      <c r="AA12" s="42">
        <f t="shared" si="0"/>
        <v>0</v>
      </c>
      <c r="AB12" s="42">
        <f t="shared" si="1"/>
        <v>0</v>
      </c>
      <c r="AC12" s="10">
        <f t="shared" si="1"/>
        <v>0</v>
      </c>
      <c r="AD12" s="10">
        <f t="shared" si="4"/>
        <v>0</v>
      </c>
      <c r="AE12" s="10">
        <f t="shared" si="2"/>
        <v>0</v>
      </c>
      <c r="AF12" s="10">
        <f t="shared" si="2"/>
        <v>0</v>
      </c>
      <c r="AG12" s="19">
        <f t="shared" si="2"/>
        <v>0</v>
      </c>
      <c r="AH12" s="10"/>
      <c r="AI12" s="10"/>
      <c r="AJ12" s="19">
        <f t="shared" si="5"/>
        <v>0</v>
      </c>
      <c r="AK12" s="19"/>
      <c r="AL12" s="19"/>
      <c r="AM12" s="19">
        <f t="shared" si="6"/>
        <v>0</v>
      </c>
      <c r="AN12" s="19"/>
      <c r="AO12" s="19"/>
      <c r="AP12" s="19">
        <f t="shared" si="7"/>
        <v>0</v>
      </c>
      <c r="AQ12" s="19"/>
      <c r="AR12" s="19"/>
      <c r="AS12" s="19">
        <f t="shared" si="8"/>
        <v>0</v>
      </c>
      <c r="AT12" s="19"/>
      <c r="AU12" s="19"/>
      <c r="AV12" s="19">
        <f t="shared" si="9"/>
        <v>0</v>
      </c>
      <c r="AW12" s="19"/>
      <c r="AX12" s="19"/>
      <c r="AY12" s="19">
        <f t="shared" si="10"/>
        <v>0</v>
      </c>
      <c r="AZ12" s="19"/>
      <c r="BA12" s="19"/>
      <c r="BB12" s="19">
        <f t="shared" si="11"/>
        <v>0</v>
      </c>
      <c r="BC12" s="19"/>
      <c r="BD12" s="19"/>
      <c r="BE12" s="19">
        <f t="shared" si="12"/>
        <v>0</v>
      </c>
      <c r="BF12" s="19"/>
      <c r="BG12" s="19"/>
      <c r="BH12" s="19">
        <f t="shared" si="13"/>
        <v>0</v>
      </c>
      <c r="BI12" s="34"/>
      <c r="BJ12" s="34"/>
      <c r="BK12" s="34">
        <f t="shared" si="14"/>
        <v>0</v>
      </c>
      <c r="BL12" s="34"/>
      <c r="BM12" s="34"/>
      <c r="BN12" s="34">
        <f t="shared" si="15"/>
        <v>0</v>
      </c>
      <c r="BO12" s="34"/>
      <c r="BP12" s="34"/>
      <c r="BQ12" s="35">
        <f t="shared" si="16"/>
        <v>0</v>
      </c>
      <c r="BR12" s="35"/>
      <c r="BS12" s="10"/>
      <c r="BT12" s="56">
        <f t="shared" si="17"/>
        <v>0</v>
      </c>
      <c r="BU12" s="56"/>
      <c r="BV12" s="56"/>
      <c r="BW12" s="56">
        <f t="shared" si="18"/>
        <v>0</v>
      </c>
      <c r="BX12" s="56">
        <f t="shared" si="19"/>
        <v>0</v>
      </c>
      <c r="BY12" s="56">
        <f t="shared" si="20"/>
        <v>0</v>
      </c>
      <c r="BZ12" s="56">
        <f t="shared" si="21"/>
        <v>0</v>
      </c>
      <c r="CA12" s="56"/>
      <c r="CB12" s="57"/>
      <c r="CC12" s="57"/>
      <c r="CD12" s="57"/>
      <c r="CE12" s="57"/>
      <c r="CF12" s="57"/>
      <c r="CG12" s="57">
        <f t="shared" si="22"/>
        <v>0</v>
      </c>
      <c r="CH12" s="57"/>
      <c r="CI12" s="11">
        <f t="shared" si="23"/>
        <v>3</v>
      </c>
      <c r="CJ12" s="11">
        <f t="shared" si="24"/>
        <v>3</v>
      </c>
      <c r="CK12" s="11"/>
      <c r="CL12" s="11"/>
      <c r="CM12" s="11"/>
      <c r="CN12" s="11"/>
      <c r="CO12" s="11"/>
      <c r="CP12" s="11"/>
      <c r="CQ12" s="11"/>
      <c r="CR12" s="11"/>
      <c r="CS12" s="11">
        <v>3</v>
      </c>
      <c r="CT12" s="11">
        <v>3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4.75" customHeight="1">
      <c r="A13" s="92" t="s">
        <v>287</v>
      </c>
      <c r="B13" s="18">
        <f t="shared" ref="B13:B20" si="25">C13+R13</f>
        <v>1</v>
      </c>
      <c r="C13" s="18">
        <f t="shared" ref="C13:C20" si="26">D13+H13+L13+N13+P13</f>
        <v>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  <c r="P13" s="18"/>
      <c r="Q13" s="4"/>
      <c r="R13" s="4">
        <f t="shared" ref="R13:R20" si="27">SUM(S13:X13)</f>
        <v>1</v>
      </c>
      <c r="S13" s="4"/>
      <c r="T13" s="4"/>
      <c r="U13" s="4"/>
      <c r="V13" s="19"/>
      <c r="W13" s="19">
        <v>1</v>
      </c>
      <c r="X13" s="19"/>
      <c r="Y13" s="42">
        <f t="shared" ref="Y13:Y20" si="28">AB13+BX13</f>
        <v>489.97</v>
      </c>
      <c r="Z13" s="42">
        <f t="shared" ref="Z13:Z20" si="29">AC13+BY13</f>
        <v>489.97</v>
      </c>
      <c r="AA13" s="42">
        <f t="shared" ref="AA13:AA20" si="30">AD13+BZ13</f>
        <v>0</v>
      </c>
      <c r="AB13" s="42">
        <f t="shared" ref="AB13:AB20" si="31">AH13+AT13+BF13+BL13+BR13</f>
        <v>0</v>
      </c>
      <c r="AC13" s="10">
        <f t="shared" ref="AC13:AC20" si="32">AI13+AU13+BG13+BM13+BS13</f>
        <v>0</v>
      </c>
      <c r="AD13" s="10">
        <f t="shared" ref="AD13:AD20" si="33">AJ13+AV13+BH13+BT13</f>
        <v>0</v>
      </c>
      <c r="AE13" s="10">
        <f t="shared" ref="AE13:AE20" si="34">AK13+AW13+BI13</f>
        <v>0</v>
      </c>
      <c r="AF13" s="10">
        <f t="shared" ref="AF13:AF20" si="35">AL13+AX13+BJ13</f>
        <v>0</v>
      </c>
      <c r="AG13" s="19">
        <f t="shared" ref="AG13:AG20" si="36">AM13+AY13+BK13</f>
        <v>0</v>
      </c>
      <c r="AH13" s="10"/>
      <c r="AI13" s="10"/>
      <c r="AJ13" s="19">
        <f t="shared" ref="AJ13:AJ20" si="37">AH13-AI13</f>
        <v>0</v>
      </c>
      <c r="AK13" s="19"/>
      <c r="AL13" s="19"/>
      <c r="AM13" s="19">
        <f t="shared" ref="AM13:AM20" si="38">AK13-AL13</f>
        <v>0</v>
      </c>
      <c r="AN13" s="19"/>
      <c r="AO13" s="19"/>
      <c r="AP13" s="19">
        <f t="shared" ref="AP13:AP20" si="39">AN13-AO13</f>
        <v>0</v>
      </c>
      <c r="AQ13" s="19"/>
      <c r="AR13" s="19"/>
      <c r="AS13" s="19">
        <f t="shared" ref="AS13:AS20" si="40">AQ13-AR13</f>
        <v>0</v>
      </c>
      <c r="AT13" s="19"/>
      <c r="AU13" s="19"/>
      <c r="AV13" s="19">
        <f t="shared" ref="AV13:AV20" si="41">AT13-AU13</f>
        <v>0</v>
      </c>
      <c r="AW13" s="19"/>
      <c r="AX13" s="19"/>
      <c r="AY13" s="19">
        <f t="shared" ref="AY13:AY20" si="42">AW13-AX13</f>
        <v>0</v>
      </c>
      <c r="AZ13" s="19"/>
      <c r="BA13" s="19"/>
      <c r="BB13" s="19">
        <f t="shared" ref="BB13:BB20" si="43">AZ13-BA13</f>
        <v>0</v>
      </c>
      <c r="BC13" s="19"/>
      <c r="BD13" s="19"/>
      <c r="BE13" s="19">
        <f t="shared" ref="BE13:BE20" si="44">BC13-BD13</f>
        <v>0</v>
      </c>
      <c r="BF13" s="19"/>
      <c r="BG13" s="19"/>
      <c r="BH13" s="19">
        <f t="shared" ref="BH13:BH20" si="45">BF13-BG13</f>
        <v>0</v>
      </c>
      <c r="BI13" s="34"/>
      <c r="BJ13" s="34"/>
      <c r="BK13" s="34">
        <f t="shared" ref="BK13:BK20" si="46">BI13-BJ13</f>
        <v>0</v>
      </c>
      <c r="BL13" s="34"/>
      <c r="BM13" s="34"/>
      <c r="BN13" s="34">
        <f t="shared" ref="BN13:BN20" si="47">BL13-BM13</f>
        <v>0</v>
      </c>
      <c r="BO13" s="34"/>
      <c r="BP13" s="34"/>
      <c r="BQ13" s="35">
        <f t="shared" ref="BQ13:BQ20" si="48">BO13-BP13</f>
        <v>0</v>
      </c>
      <c r="BR13" s="35"/>
      <c r="BS13" s="10"/>
      <c r="BT13" s="56">
        <f t="shared" ref="BT13:BT20" si="49">BR13-BS13</f>
        <v>0</v>
      </c>
      <c r="BU13" s="56"/>
      <c r="BV13" s="56"/>
      <c r="BW13" s="56">
        <f t="shared" ref="BW13:BW20" si="50">BU13-BV13</f>
        <v>0</v>
      </c>
      <c r="BX13" s="56">
        <f t="shared" ref="BX13:BX20" si="51">CA13+CB13+CC13+CD13+CE13+CH13</f>
        <v>489.97</v>
      </c>
      <c r="BY13" s="56">
        <f t="shared" ref="BY13:BY20" si="52">CA13+CB13+CC13+CD13+CF13+CH13</f>
        <v>489.97</v>
      </c>
      <c r="BZ13" s="56">
        <f t="shared" ref="BZ13:BZ20" si="53">CG13</f>
        <v>0</v>
      </c>
      <c r="CA13" s="56"/>
      <c r="CB13" s="57"/>
      <c r="CC13" s="57"/>
      <c r="CD13" s="57"/>
      <c r="CE13" s="57">
        <v>489.97</v>
      </c>
      <c r="CF13" s="57">
        <v>489.97</v>
      </c>
      <c r="CG13" s="57">
        <f t="shared" ref="CG13:CG20" si="54">CE13-CF13</f>
        <v>0</v>
      </c>
      <c r="CH13" s="57"/>
      <c r="CI13" s="11">
        <f t="shared" ref="CI13:CI20" si="55">-CK13+CO13+CS13+CU13+CY13</f>
        <v>1</v>
      </c>
      <c r="CJ13" s="11">
        <f t="shared" ref="CJ13:CJ20" si="56">CL13+CP13+CT13+CV13+CZ13</f>
        <v>1</v>
      </c>
      <c r="CK13" s="11"/>
      <c r="CL13" s="11"/>
      <c r="CM13" s="11"/>
      <c r="CN13" s="11"/>
      <c r="CO13" s="11"/>
      <c r="CP13" s="11"/>
      <c r="CQ13" s="11"/>
      <c r="CR13" s="11"/>
      <c r="CS13" s="11">
        <v>1</v>
      </c>
      <c r="CT13" s="11">
        <v>1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4.75" customHeight="1">
      <c r="A14" s="92" t="s">
        <v>288</v>
      </c>
      <c r="B14" s="18">
        <f t="shared" si="25"/>
        <v>1</v>
      </c>
      <c r="C14" s="18">
        <f t="shared" si="26"/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si="27"/>
        <v>1</v>
      </c>
      <c r="S14" s="4">
        <v>1</v>
      </c>
      <c r="T14" s="4"/>
      <c r="U14" s="4"/>
      <c r="V14" s="19"/>
      <c r="W14" s="19"/>
      <c r="X14" s="19"/>
      <c r="Y14" s="42">
        <f t="shared" si="28"/>
        <v>408</v>
      </c>
      <c r="Z14" s="42">
        <f t="shared" si="29"/>
        <v>408</v>
      </c>
      <c r="AA14" s="42">
        <f t="shared" si="30"/>
        <v>0</v>
      </c>
      <c r="AB14" s="42">
        <f t="shared" si="31"/>
        <v>0</v>
      </c>
      <c r="AC14" s="10">
        <f t="shared" si="32"/>
        <v>0</v>
      </c>
      <c r="AD14" s="10">
        <f t="shared" si="33"/>
        <v>0</v>
      </c>
      <c r="AE14" s="10">
        <f t="shared" si="34"/>
        <v>0</v>
      </c>
      <c r="AF14" s="10">
        <f t="shared" si="35"/>
        <v>0</v>
      </c>
      <c r="AG14" s="19">
        <f t="shared" si="36"/>
        <v>0</v>
      </c>
      <c r="AH14" s="10"/>
      <c r="AI14" s="10"/>
      <c r="AJ14" s="19">
        <f t="shared" si="37"/>
        <v>0</v>
      </c>
      <c r="AK14" s="19"/>
      <c r="AL14" s="19"/>
      <c r="AM14" s="19">
        <f t="shared" si="38"/>
        <v>0</v>
      </c>
      <c r="AN14" s="19"/>
      <c r="AO14" s="19"/>
      <c r="AP14" s="19">
        <f t="shared" si="39"/>
        <v>0</v>
      </c>
      <c r="AQ14" s="19"/>
      <c r="AR14" s="19"/>
      <c r="AS14" s="19">
        <f t="shared" si="40"/>
        <v>0</v>
      </c>
      <c r="AT14" s="19"/>
      <c r="AU14" s="19"/>
      <c r="AV14" s="19">
        <f t="shared" si="41"/>
        <v>0</v>
      </c>
      <c r="AW14" s="19"/>
      <c r="AX14" s="19"/>
      <c r="AY14" s="19">
        <f t="shared" si="42"/>
        <v>0</v>
      </c>
      <c r="AZ14" s="19"/>
      <c r="BA14" s="19"/>
      <c r="BB14" s="19">
        <f t="shared" si="43"/>
        <v>0</v>
      </c>
      <c r="BC14" s="19"/>
      <c r="BD14" s="19"/>
      <c r="BE14" s="19">
        <f t="shared" si="44"/>
        <v>0</v>
      </c>
      <c r="BF14" s="19"/>
      <c r="BG14" s="19"/>
      <c r="BH14" s="19">
        <f t="shared" si="45"/>
        <v>0</v>
      </c>
      <c r="BI14" s="34"/>
      <c r="BJ14" s="34"/>
      <c r="BK14" s="34">
        <f t="shared" si="46"/>
        <v>0</v>
      </c>
      <c r="BL14" s="34"/>
      <c r="BM14" s="34"/>
      <c r="BN14" s="34">
        <f t="shared" si="47"/>
        <v>0</v>
      </c>
      <c r="BO14" s="34"/>
      <c r="BP14" s="34"/>
      <c r="BQ14" s="35">
        <f t="shared" si="48"/>
        <v>0</v>
      </c>
      <c r="BR14" s="35"/>
      <c r="BS14" s="10"/>
      <c r="BT14" s="56">
        <f t="shared" si="49"/>
        <v>0</v>
      </c>
      <c r="BU14" s="56"/>
      <c r="BV14" s="56"/>
      <c r="BW14" s="56">
        <f t="shared" si="50"/>
        <v>0</v>
      </c>
      <c r="BX14" s="56">
        <f t="shared" si="51"/>
        <v>408</v>
      </c>
      <c r="BY14" s="56">
        <f t="shared" si="52"/>
        <v>408</v>
      </c>
      <c r="BZ14" s="56">
        <f t="shared" si="53"/>
        <v>0</v>
      </c>
      <c r="CA14" s="56">
        <v>408</v>
      </c>
      <c r="CB14" s="57"/>
      <c r="CC14" s="57"/>
      <c r="CD14" s="57"/>
      <c r="CE14" s="57"/>
      <c r="CF14" s="57"/>
      <c r="CG14" s="57">
        <f t="shared" si="54"/>
        <v>0</v>
      </c>
      <c r="CH14" s="57"/>
      <c r="CI14" s="11">
        <f t="shared" si="55"/>
        <v>0</v>
      </c>
      <c r="CJ14" s="11">
        <f t="shared" si="56"/>
        <v>0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4.75" customHeight="1">
      <c r="A15" s="92" t="s">
        <v>289</v>
      </c>
      <c r="B15" s="18">
        <f t="shared" si="25"/>
        <v>1</v>
      </c>
      <c r="C15" s="18">
        <f t="shared" si="26"/>
        <v>0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8"/>
      <c r="Q15" s="4"/>
      <c r="R15" s="4">
        <f t="shared" si="27"/>
        <v>1</v>
      </c>
      <c r="S15" s="4">
        <v>1</v>
      </c>
      <c r="T15" s="4"/>
      <c r="U15" s="4"/>
      <c r="V15" s="19"/>
      <c r="W15" s="19"/>
      <c r="X15" s="19"/>
      <c r="Y15" s="42">
        <f t="shared" si="28"/>
        <v>32.729999999999997</v>
      </c>
      <c r="Z15" s="42">
        <f t="shared" si="29"/>
        <v>32.729999999999997</v>
      </c>
      <c r="AA15" s="42">
        <f t="shared" si="30"/>
        <v>0</v>
      </c>
      <c r="AB15" s="42">
        <f t="shared" si="31"/>
        <v>0</v>
      </c>
      <c r="AC15" s="10">
        <f t="shared" si="32"/>
        <v>0</v>
      </c>
      <c r="AD15" s="10">
        <f t="shared" si="33"/>
        <v>0</v>
      </c>
      <c r="AE15" s="10">
        <f t="shared" si="34"/>
        <v>0</v>
      </c>
      <c r="AF15" s="10">
        <f t="shared" si="35"/>
        <v>0</v>
      </c>
      <c r="AG15" s="19">
        <f t="shared" si="36"/>
        <v>0</v>
      </c>
      <c r="AH15" s="10"/>
      <c r="AI15" s="10"/>
      <c r="AJ15" s="19">
        <f t="shared" si="37"/>
        <v>0</v>
      </c>
      <c r="AK15" s="19"/>
      <c r="AL15" s="19"/>
      <c r="AM15" s="19">
        <f t="shared" si="38"/>
        <v>0</v>
      </c>
      <c r="AN15" s="19"/>
      <c r="AO15" s="19"/>
      <c r="AP15" s="19">
        <f t="shared" si="39"/>
        <v>0</v>
      </c>
      <c r="AQ15" s="19"/>
      <c r="AR15" s="19"/>
      <c r="AS15" s="19">
        <f t="shared" si="40"/>
        <v>0</v>
      </c>
      <c r="AT15" s="19"/>
      <c r="AU15" s="19"/>
      <c r="AV15" s="19">
        <f t="shared" si="41"/>
        <v>0</v>
      </c>
      <c r="AW15" s="19"/>
      <c r="AX15" s="19"/>
      <c r="AY15" s="19">
        <f t="shared" si="42"/>
        <v>0</v>
      </c>
      <c r="AZ15" s="19"/>
      <c r="BA15" s="19"/>
      <c r="BB15" s="19">
        <f t="shared" si="43"/>
        <v>0</v>
      </c>
      <c r="BC15" s="19"/>
      <c r="BD15" s="19"/>
      <c r="BE15" s="19">
        <f t="shared" si="44"/>
        <v>0</v>
      </c>
      <c r="BF15" s="19"/>
      <c r="BG15" s="19"/>
      <c r="BH15" s="19">
        <f t="shared" si="45"/>
        <v>0</v>
      </c>
      <c r="BI15" s="34"/>
      <c r="BJ15" s="34"/>
      <c r="BK15" s="34">
        <f t="shared" si="46"/>
        <v>0</v>
      </c>
      <c r="BL15" s="34"/>
      <c r="BM15" s="34"/>
      <c r="BN15" s="34">
        <f t="shared" si="47"/>
        <v>0</v>
      </c>
      <c r="BO15" s="34"/>
      <c r="BP15" s="34"/>
      <c r="BQ15" s="35">
        <f t="shared" si="48"/>
        <v>0</v>
      </c>
      <c r="BR15" s="35"/>
      <c r="BS15" s="10"/>
      <c r="BT15" s="56">
        <f t="shared" si="49"/>
        <v>0</v>
      </c>
      <c r="BU15" s="56"/>
      <c r="BV15" s="56"/>
      <c r="BW15" s="56">
        <f t="shared" si="50"/>
        <v>0</v>
      </c>
      <c r="BX15" s="56">
        <f t="shared" si="51"/>
        <v>32.729999999999997</v>
      </c>
      <c r="BY15" s="56">
        <f t="shared" si="52"/>
        <v>32.729999999999997</v>
      </c>
      <c r="BZ15" s="56">
        <f t="shared" si="53"/>
        <v>0</v>
      </c>
      <c r="CA15" s="56">
        <v>32.729999999999997</v>
      </c>
      <c r="CB15" s="57"/>
      <c r="CC15" s="57"/>
      <c r="CD15" s="57"/>
      <c r="CE15" s="57"/>
      <c r="CF15" s="57"/>
      <c r="CG15" s="57">
        <f t="shared" si="54"/>
        <v>0</v>
      </c>
      <c r="CH15" s="57"/>
      <c r="CI15" s="11">
        <f t="shared" si="55"/>
        <v>0</v>
      </c>
      <c r="CJ15" s="11">
        <f t="shared" si="56"/>
        <v>0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24.75" customHeight="1">
      <c r="A16" s="92" t="s">
        <v>289</v>
      </c>
      <c r="B16" s="18">
        <f t="shared" si="25"/>
        <v>1</v>
      </c>
      <c r="C16" s="18">
        <f t="shared" si="26"/>
        <v>0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18"/>
      <c r="P16" s="18"/>
      <c r="Q16" s="4"/>
      <c r="R16" s="4">
        <f t="shared" si="27"/>
        <v>1</v>
      </c>
      <c r="S16" s="4">
        <v>1</v>
      </c>
      <c r="T16" s="4"/>
      <c r="U16" s="4"/>
      <c r="V16" s="19"/>
      <c r="W16" s="19"/>
      <c r="X16" s="19"/>
      <c r="Y16" s="42">
        <f t="shared" si="28"/>
        <v>6.78</v>
      </c>
      <c r="Z16" s="42">
        <f t="shared" si="29"/>
        <v>6.78</v>
      </c>
      <c r="AA16" s="42">
        <f t="shared" si="30"/>
        <v>0</v>
      </c>
      <c r="AB16" s="42">
        <f t="shared" si="31"/>
        <v>0</v>
      </c>
      <c r="AC16" s="10">
        <f t="shared" si="32"/>
        <v>0</v>
      </c>
      <c r="AD16" s="10">
        <f t="shared" si="33"/>
        <v>0</v>
      </c>
      <c r="AE16" s="10">
        <f t="shared" si="34"/>
        <v>0</v>
      </c>
      <c r="AF16" s="10">
        <f t="shared" si="35"/>
        <v>0</v>
      </c>
      <c r="AG16" s="19">
        <f t="shared" si="36"/>
        <v>0</v>
      </c>
      <c r="AH16" s="10"/>
      <c r="AI16" s="10"/>
      <c r="AJ16" s="19">
        <f t="shared" si="37"/>
        <v>0</v>
      </c>
      <c r="AK16" s="19"/>
      <c r="AL16" s="19"/>
      <c r="AM16" s="19">
        <f t="shared" si="38"/>
        <v>0</v>
      </c>
      <c r="AN16" s="19"/>
      <c r="AO16" s="19"/>
      <c r="AP16" s="19">
        <f t="shared" si="39"/>
        <v>0</v>
      </c>
      <c r="AQ16" s="19"/>
      <c r="AR16" s="19"/>
      <c r="AS16" s="19">
        <f t="shared" si="40"/>
        <v>0</v>
      </c>
      <c r="AT16" s="19"/>
      <c r="AU16" s="19"/>
      <c r="AV16" s="19">
        <f t="shared" si="41"/>
        <v>0</v>
      </c>
      <c r="AW16" s="19"/>
      <c r="AX16" s="19"/>
      <c r="AY16" s="19">
        <f t="shared" si="42"/>
        <v>0</v>
      </c>
      <c r="AZ16" s="19"/>
      <c r="BA16" s="19"/>
      <c r="BB16" s="19">
        <f t="shared" si="43"/>
        <v>0</v>
      </c>
      <c r="BC16" s="19"/>
      <c r="BD16" s="19"/>
      <c r="BE16" s="19">
        <f t="shared" si="44"/>
        <v>0</v>
      </c>
      <c r="BF16" s="19"/>
      <c r="BG16" s="19"/>
      <c r="BH16" s="19">
        <f t="shared" si="45"/>
        <v>0</v>
      </c>
      <c r="BI16" s="34"/>
      <c r="BJ16" s="34"/>
      <c r="BK16" s="34">
        <f t="shared" si="46"/>
        <v>0</v>
      </c>
      <c r="BL16" s="34"/>
      <c r="BM16" s="34"/>
      <c r="BN16" s="34">
        <f t="shared" si="47"/>
        <v>0</v>
      </c>
      <c r="BO16" s="34"/>
      <c r="BP16" s="34"/>
      <c r="BQ16" s="35">
        <f t="shared" si="48"/>
        <v>0</v>
      </c>
      <c r="BR16" s="35"/>
      <c r="BS16" s="10"/>
      <c r="BT16" s="56">
        <f t="shared" si="49"/>
        <v>0</v>
      </c>
      <c r="BU16" s="56"/>
      <c r="BV16" s="56"/>
      <c r="BW16" s="56">
        <f t="shared" si="50"/>
        <v>0</v>
      </c>
      <c r="BX16" s="56">
        <f t="shared" si="51"/>
        <v>6.78</v>
      </c>
      <c r="BY16" s="56">
        <f t="shared" si="52"/>
        <v>6.78</v>
      </c>
      <c r="BZ16" s="56">
        <f t="shared" si="53"/>
        <v>0</v>
      </c>
      <c r="CA16" s="56">
        <v>6.78</v>
      </c>
      <c r="CB16" s="57"/>
      <c r="CC16" s="57"/>
      <c r="CD16" s="57"/>
      <c r="CE16" s="57"/>
      <c r="CF16" s="57"/>
      <c r="CG16" s="57">
        <f t="shared" si="54"/>
        <v>0</v>
      </c>
      <c r="CH16" s="57"/>
      <c r="CI16" s="11">
        <f t="shared" si="55"/>
        <v>0</v>
      </c>
      <c r="CJ16" s="11">
        <f t="shared" si="56"/>
        <v>0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24.75" customHeight="1">
      <c r="A17" s="92" t="s">
        <v>290</v>
      </c>
      <c r="B17" s="18">
        <f t="shared" si="25"/>
        <v>1</v>
      </c>
      <c r="C17" s="18">
        <f t="shared" si="26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7"/>
        <v>0</v>
      </c>
      <c r="S17" s="4"/>
      <c r="T17" s="4"/>
      <c r="U17" s="4"/>
      <c r="V17" s="19"/>
      <c r="W17" s="19"/>
      <c r="X17" s="19"/>
      <c r="Y17" s="42">
        <f t="shared" si="28"/>
        <v>0</v>
      </c>
      <c r="Z17" s="42">
        <f t="shared" si="29"/>
        <v>0</v>
      </c>
      <c r="AA17" s="42">
        <f t="shared" si="30"/>
        <v>0</v>
      </c>
      <c r="AB17" s="42">
        <f t="shared" si="31"/>
        <v>0</v>
      </c>
      <c r="AC17" s="10">
        <f t="shared" si="32"/>
        <v>0</v>
      </c>
      <c r="AD17" s="10">
        <f t="shared" si="33"/>
        <v>0</v>
      </c>
      <c r="AE17" s="10">
        <f t="shared" si="34"/>
        <v>0</v>
      </c>
      <c r="AF17" s="10">
        <f t="shared" si="35"/>
        <v>0</v>
      </c>
      <c r="AG17" s="19">
        <f t="shared" si="36"/>
        <v>0</v>
      </c>
      <c r="AH17" s="10"/>
      <c r="AI17" s="10"/>
      <c r="AJ17" s="19">
        <f t="shared" si="37"/>
        <v>0</v>
      </c>
      <c r="AK17" s="19"/>
      <c r="AL17" s="19"/>
      <c r="AM17" s="19">
        <f t="shared" si="38"/>
        <v>0</v>
      </c>
      <c r="AN17" s="19"/>
      <c r="AO17" s="19"/>
      <c r="AP17" s="19">
        <f t="shared" si="39"/>
        <v>0</v>
      </c>
      <c r="AQ17" s="19"/>
      <c r="AR17" s="19"/>
      <c r="AS17" s="19">
        <f t="shared" si="40"/>
        <v>0</v>
      </c>
      <c r="AT17" s="19"/>
      <c r="AU17" s="19"/>
      <c r="AV17" s="19">
        <f t="shared" si="41"/>
        <v>0</v>
      </c>
      <c r="AW17" s="19"/>
      <c r="AX17" s="19"/>
      <c r="AY17" s="19">
        <f t="shared" si="42"/>
        <v>0</v>
      </c>
      <c r="AZ17" s="19"/>
      <c r="BA17" s="19"/>
      <c r="BB17" s="19">
        <f t="shared" si="43"/>
        <v>0</v>
      </c>
      <c r="BC17" s="19"/>
      <c r="BD17" s="19"/>
      <c r="BE17" s="19">
        <f t="shared" si="44"/>
        <v>0</v>
      </c>
      <c r="BF17" s="19"/>
      <c r="BG17" s="19"/>
      <c r="BH17" s="19">
        <f t="shared" si="45"/>
        <v>0</v>
      </c>
      <c r="BI17" s="34"/>
      <c r="BJ17" s="34"/>
      <c r="BK17" s="34">
        <f t="shared" si="46"/>
        <v>0</v>
      </c>
      <c r="BL17" s="34"/>
      <c r="BM17" s="34"/>
      <c r="BN17" s="34">
        <f t="shared" si="47"/>
        <v>0</v>
      </c>
      <c r="BO17" s="34"/>
      <c r="BP17" s="34"/>
      <c r="BQ17" s="35">
        <f t="shared" si="48"/>
        <v>0</v>
      </c>
      <c r="BR17" s="35"/>
      <c r="BS17" s="10"/>
      <c r="BT17" s="56">
        <f t="shared" si="49"/>
        <v>0</v>
      </c>
      <c r="BU17" s="56"/>
      <c r="BV17" s="56"/>
      <c r="BW17" s="56">
        <f t="shared" si="50"/>
        <v>0</v>
      </c>
      <c r="BX17" s="56">
        <f t="shared" si="51"/>
        <v>0</v>
      </c>
      <c r="BY17" s="56">
        <f t="shared" si="52"/>
        <v>0</v>
      </c>
      <c r="BZ17" s="56">
        <f t="shared" si="53"/>
        <v>0</v>
      </c>
      <c r="CA17" s="56"/>
      <c r="CB17" s="57"/>
      <c r="CC17" s="57"/>
      <c r="CD17" s="57"/>
      <c r="CE17" s="57"/>
      <c r="CF17" s="57"/>
      <c r="CG17" s="57">
        <f t="shared" si="54"/>
        <v>0</v>
      </c>
      <c r="CH17" s="57"/>
      <c r="CI17" s="11">
        <f t="shared" si="55"/>
        <v>5</v>
      </c>
      <c r="CJ17" s="11">
        <f t="shared" si="56"/>
        <v>4</v>
      </c>
      <c r="CK17" s="11"/>
      <c r="CL17" s="11"/>
      <c r="CM17" s="11"/>
      <c r="CN17" s="11"/>
      <c r="CO17" s="11"/>
      <c r="CP17" s="11"/>
      <c r="CQ17" s="11"/>
      <c r="CR17" s="11"/>
      <c r="CS17" s="11">
        <v>5</v>
      </c>
      <c r="CT17" s="11">
        <v>4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4.75" customHeight="1">
      <c r="A18" s="92" t="s">
        <v>238</v>
      </c>
      <c r="B18" s="18">
        <f t="shared" si="25"/>
        <v>1</v>
      </c>
      <c r="C18" s="18">
        <f t="shared" si="26"/>
        <v>0</v>
      </c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18"/>
      <c r="P18" s="18"/>
      <c r="Q18" s="4"/>
      <c r="R18" s="4">
        <f t="shared" si="27"/>
        <v>1</v>
      </c>
      <c r="S18" s="4"/>
      <c r="T18" s="4"/>
      <c r="U18" s="4"/>
      <c r="V18" s="19"/>
      <c r="W18" s="19">
        <v>1</v>
      </c>
      <c r="X18" s="19"/>
      <c r="Y18" s="42">
        <f t="shared" si="28"/>
        <v>198.13</v>
      </c>
      <c r="Z18" s="42">
        <f t="shared" si="29"/>
        <v>198.13</v>
      </c>
      <c r="AA18" s="42">
        <f t="shared" si="30"/>
        <v>0</v>
      </c>
      <c r="AB18" s="42">
        <f t="shared" si="31"/>
        <v>0</v>
      </c>
      <c r="AC18" s="10">
        <f t="shared" si="32"/>
        <v>0</v>
      </c>
      <c r="AD18" s="10">
        <f t="shared" si="33"/>
        <v>0</v>
      </c>
      <c r="AE18" s="10">
        <f t="shared" si="34"/>
        <v>0</v>
      </c>
      <c r="AF18" s="10">
        <f t="shared" si="35"/>
        <v>0</v>
      </c>
      <c r="AG18" s="19">
        <f t="shared" si="36"/>
        <v>0</v>
      </c>
      <c r="AH18" s="10"/>
      <c r="AI18" s="10"/>
      <c r="AJ18" s="19">
        <f t="shared" si="37"/>
        <v>0</v>
      </c>
      <c r="AK18" s="19"/>
      <c r="AL18" s="19"/>
      <c r="AM18" s="19">
        <f t="shared" si="38"/>
        <v>0</v>
      </c>
      <c r="AN18" s="19"/>
      <c r="AO18" s="19"/>
      <c r="AP18" s="19">
        <f t="shared" si="39"/>
        <v>0</v>
      </c>
      <c r="AQ18" s="19"/>
      <c r="AR18" s="19"/>
      <c r="AS18" s="19">
        <f t="shared" si="40"/>
        <v>0</v>
      </c>
      <c r="AT18" s="19"/>
      <c r="AU18" s="19"/>
      <c r="AV18" s="19">
        <f t="shared" si="41"/>
        <v>0</v>
      </c>
      <c r="AW18" s="19"/>
      <c r="AX18" s="19"/>
      <c r="AY18" s="19">
        <f t="shared" si="42"/>
        <v>0</v>
      </c>
      <c r="AZ18" s="19"/>
      <c r="BA18" s="19"/>
      <c r="BB18" s="19">
        <f t="shared" si="43"/>
        <v>0</v>
      </c>
      <c r="BC18" s="19"/>
      <c r="BD18" s="19"/>
      <c r="BE18" s="19">
        <f t="shared" si="44"/>
        <v>0</v>
      </c>
      <c r="BF18" s="19"/>
      <c r="BG18" s="19"/>
      <c r="BH18" s="19">
        <f t="shared" si="45"/>
        <v>0</v>
      </c>
      <c r="BI18" s="34"/>
      <c r="BJ18" s="34"/>
      <c r="BK18" s="34">
        <f t="shared" si="46"/>
        <v>0</v>
      </c>
      <c r="BL18" s="34"/>
      <c r="BM18" s="34"/>
      <c r="BN18" s="34">
        <f t="shared" si="47"/>
        <v>0</v>
      </c>
      <c r="BO18" s="34"/>
      <c r="BP18" s="34"/>
      <c r="BQ18" s="35">
        <f t="shared" si="48"/>
        <v>0</v>
      </c>
      <c r="BR18" s="35"/>
      <c r="BS18" s="10"/>
      <c r="BT18" s="56">
        <f t="shared" si="49"/>
        <v>0</v>
      </c>
      <c r="BU18" s="56"/>
      <c r="BV18" s="56"/>
      <c r="BW18" s="56">
        <f t="shared" si="50"/>
        <v>0</v>
      </c>
      <c r="BX18" s="56">
        <f t="shared" si="51"/>
        <v>198.13</v>
      </c>
      <c r="BY18" s="56">
        <f t="shared" si="52"/>
        <v>198.13</v>
      </c>
      <c r="BZ18" s="56">
        <f t="shared" si="53"/>
        <v>0</v>
      </c>
      <c r="CA18" s="56"/>
      <c r="CB18" s="57"/>
      <c r="CC18" s="57"/>
      <c r="CD18" s="57"/>
      <c r="CE18" s="57">
        <v>198.13</v>
      </c>
      <c r="CF18" s="57">
        <v>198.13</v>
      </c>
      <c r="CG18" s="57">
        <f t="shared" si="54"/>
        <v>0</v>
      </c>
      <c r="CH18" s="57"/>
      <c r="CI18" s="11">
        <f t="shared" si="55"/>
        <v>1</v>
      </c>
      <c r="CJ18" s="11">
        <f t="shared" si="56"/>
        <v>1</v>
      </c>
      <c r="CK18" s="11"/>
      <c r="CL18" s="11"/>
      <c r="CM18" s="11"/>
      <c r="CN18" s="11"/>
      <c r="CO18" s="11"/>
      <c r="CP18" s="11"/>
      <c r="CQ18" s="11"/>
      <c r="CR18" s="11"/>
      <c r="CS18" s="11">
        <v>1</v>
      </c>
      <c r="CT18" s="11">
        <v>1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4.75" customHeight="1">
      <c r="A19" s="3" t="s">
        <v>297</v>
      </c>
      <c r="B19" s="18">
        <f t="shared" si="25"/>
        <v>1</v>
      </c>
      <c r="C19" s="18">
        <f t="shared" si="26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7"/>
        <v>0</v>
      </c>
      <c r="S19" s="4"/>
      <c r="T19" s="4"/>
      <c r="U19" s="4"/>
      <c r="V19" s="19"/>
      <c r="W19" s="19"/>
      <c r="X19" s="19"/>
      <c r="Y19" s="42">
        <f t="shared" si="28"/>
        <v>404.8</v>
      </c>
      <c r="Z19" s="42">
        <f t="shared" si="29"/>
        <v>206.44</v>
      </c>
      <c r="AA19" s="42">
        <f t="shared" si="30"/>
        <v>198.36</v>
      </c>
      <c r="AB19" s="42">
        <f t="shared" si="31"/>
        <v>404.8</v>
      </c>
      <c r="AC19" s="10">
        <f t="shared" si="32"/>
        <v>206.44</v>
      </c>
      <c r="AD19" s="10">
        <f t="shared" si="33"/>
        <v>198.36</v>
      </c>
      <c r="AE19" s="10">
        <f t="shared" si="34"/>
        <v>0</v>
      </c>
      <c r="AF19" s="10">
        <f t="shared" si="35"/>
        <v>0</v>
      </c>
      <c r="AG19" s="19">
        <f t="shared" si="36"/>
        <v>0</v>
      </c>
      <c r="AH19" s="10"/>
      <c r="AI19" s="10"/>
      <c r="AJ19" s="19">
        <f t="shared" si="37"/>
        <v>0</v>
      </c>
      <c r="AK19" s="19"/>
      <c r="AL19" s="19"/>
      <c r="AM19" s="19">
        <f t="shared" si="38"/>
        <v>0</v>
      </c>
      <c r="AN19" s="19"/>
      <c r="AO19" s="19"/>
      <c r="AP19" s="19">
        <f t="shared" si="39"/>
        <v>0</v>
      </c>
      <c r="AQ19" s="19"/>
      <c r="AR19" s="19"/>
      <c r="AS19" s="19">
        <f t="shared" si="40"/>
        <v>0</v>
      </c>
      <c r="AT19" s="19"/>
      <c r="AU19" s="19"/>
      <c r="AV19" s="19">
        <f t="shared" si="41"/>
        <v>0</v>
      </c>
      <c r="AW19" s="19"/>
      <c r="AX19" s="19"/>
      <c r="AY19" s="19">
        <f t="shared" si="42"/>
        <v>0</v>
      </c>
      <c r="AZ19" s="19"/>
      <c r="BA19" s="19"/>
      <c r="BB19" s="19">
        <f t="shared" si="43"/>
        <v>0</v>
      </c>
      <c r="BC19" s="19"/>
      <c r="BD19" s="19"/>
      <c r="BE19" s="19">
        <f t="shared" si="44"/>
        <v>0</v>
      </c>
      <c r="BF19" s="19">
        <v>404.8</v>
      </c>
      <c r="BG19" s="19">
        <v>206.44</v>
      </c>
      <c r="BH19" s="19">
        <f t="shared" si="45"/>
        <v>198.36</v>
      </c>
      <c r="BI19" s="34"/>
      <c r="BJ19" s="34"/>
      <c r="BK19" s="34">
        <f t="shared" si="46"/>
        <v>0</v>
      </c>
      <c r="BL19" s="34"/>
      <c r="BM19" s="34"/>
      <c r="BN19" s="34">
        <f t="shared" si="47"/>
        <v>0</v>
      </c>
      <c r="BO19" s="34"/>
      <c r="BP19" s="34"/>
      <c r="BQ19" s="35">
        <f t="shared" si="48"/>
        <v>0</v>
      </c>
      <c r="BR19" s="35"/>
      <c r="BS19" s="10"/>
      <c r="BT19" s="56">
        <f t="shared" si="49"/>
        <v>0</v>
      </c>
      <c r="BU19" s="56"/>
      <c r="BV19" s="56"/>
      <c r="BW19" s="56">
        <f t="shared" si="50"/>
        <v>0</v>
      </c>
      <c r="BX19" s="56">
        <f t="shared" si="51"/>
        <v>0</v>
      </c>
      <c r="BY19" s="56">
        <f t="shared" si="52"/>
        <v>0</v>
      </c>
      <c r="BZ19" s="56">
        <f t="shared" si="53"/>
        <v>0</v>
      </c>
      <c r="CA19" s="56"/>
      <c r="CB19" s="57"/>
      <c r="CC19" s="57"/>
      <c r="CD19" s="57"/>
      <c r="CE19" s="57"/>
      <c r="CF19" s="57"/>
      <c r="CG19" s="57">
        <f t="shared" si="54"/>
        <v>0</v>
      </c>
      <c r="CH19" s="57"/>
      <c r="CI19" s="11">
        <f t="shared" si="55"/>
        <v>5</v>
      </c>
      <c r="CJ19" s="11">
        <f t="shared" si="56"/>
        <v>5</v>
      </c>
      <c r="CK19" s="11"/>
      <c r="CL19" s="11"/>
      <c r="CM19" s="11"/>
      <c r="CN19" s="11"/>
      <c r="CO19" s="11"/>
      <c r="CP19" s="11"/>
      <c r="CQ19" s="11"/>
      <c r="CR19" s="11"/>
      <c r="CS19" s="11">
        <v>5</v>
      </c>
      <c r="CT19" s="11">
        <v>5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4.75" customHeight="1">
      <c r="A20" s="3" t="s">
        <v>255</v>
      </c>
      <c r="B20" s="18">
        <f t="shared" si="25"/>
        <v>19</v>
      </c>
      <c r="C20" s="18">
        <f t="shared" si="26"/>
        <v>19</v>
      </c>
      <c r="D20" s="18"/>
      <c r="E20" s="3"/>
      <c r="F20" s="3"/>
      <c r="G20" s="3"/>
      <c r="H20" s="3"/>
      <c r="I20" s="3"/>
      <c r="J20" s="3"/>
      <c r="K20" s="3"/>
      <c r="L20" s="3">
        <v>19</v>
      </c>
      <c r="M20" s="3"/>
      <c r="N20" s="3"/>
      <c r="O20" s="18"/>
      <c r="P20" s="18"/>
      <c r="Q20" s="4"/>
      <c r="R20" s="4">
        <f t="shared" si="27"/>
        <v>0</v>
      </c>
      <c r="S20" s="4"/>
      <c r="T20" s="4"/>
      <c r="U20" s="4"/>
      <c r="V20" s="19"/>
      <c r="W20" s="19"/>
      <c r="X20" s="19"/>
      <c r="Y20" s="42">
        <f t="shared" si="28"/>
        <v>6931.87</v>
      </c>
      <c r="Z20" s="42">
        <f t="shared" si="29"/>
        <v>5041.18</v>
      </c>
      <c r="AA20" s="42">
        <f t="shared" si="30"/>
        <v>1890.6899999999996</v>
      </c>
      <c r="AB20" s="42">
        <f t="shared" si="31"/>
        <v>6931.87</v>
      </c>
      <c r="AC20" s="10">
        <f t="shared" si="32"/>
        <v>5041.18</v>
      </c>
      <c r="AD20" s="10">
        <f t="shared" si="33"/>
        <v>1890.6899999999996</v>
      </c>
      <c r="AE20" s="10">
        <f t="shared" si="34"/>
        <v>0</v>
      </c>
      <c r="AF20" s="10">
        <f t="shared" si="35"/>
        <v>0</v>
      </c>
      <c r="AG20" s="19">
        <f t="shared" si="36"/>
        <v>0</v>
      </c>
      <c r="AH20" s="10"/>
      <c r="AI20" s="10"/>
      <c r="AJ20" s="19">
        <f t="shared" si="37"/>
        <v>0</v>
      </c>
      <c r="AK20" s="19"/>
      <c r="AL20" s="19"/>
      <c r="AM20" s="19">
        <f t="shared" si="38"/>
        <v>0</v>
      </c>
      <c r="AN20" s="19"/>
      <c r="AO20" s="19"/>
      <c r="AP20" s="19">
        <f t="shared" si="39"/>
        <v>0</v>
      </c>
      <c r="AQ20" s="19"/>
      <c r="AR20" s="19"/>
      <c r="AS20" s="19">
        <f t="shared" si="40"/>
        <v>0</v>
      </c>
      <c r="AT20" s="19"/>
      <c r="AU20" s="19"/>
      <c r="AV20" s="19">
        <f t="shared" si="41"/>
        <v>0</v>
      </c>
      <c r="AW20" s="19"/>
      <c r="AX20" s="19"/>
      <c r="AY20" s="19">
        <f t="shared" si="42"/>
        <v>0</v>
      </c>
      <c r="AZ20" s="19"/>
      <c r="BA20" s="19"/>
      <c r="BB20" s="19">
        <f t="shared" si="43"/>
        <v>0</v>
      </c>
      <c r="BC20" s="19"/>
      <c r="BD20" s="19"/>
      <c r="BE20" s="19">
        <f t="shared" si="44"/>
        <v>0</v>
      </c>
      <c r="BF20" s="19">
        <v>6931.87</v>
      </c>
      <c r="BG20" s="19">
        <v>5041.18</v>
      </c>
      <c r="BH20" s="19">
        <f t="shared" si="45"/>
        <v>1890.6899999999996</v>
      </c>
      <c r="BI20" s="34"/>
      <c r="BJ20" s="34"/>
      <c r="BK20" s="34">
        <f t="shared" si="46"/>
        <v>0</v>
      </c>
      <c r="BL20" s="34"/>
      <c r="BM20" s="34"/>
      <c r="BN20" s="34">
        <f t="shared" si="47"/>
        <v>0</v>
      </c>
      <c r="BO20" s="34"/>
      <c r="BP20" s="34"/>
      <c r="BQ20" s="35">
        <f t="shared" si="48"/>
        <v>0</v>
      </c>
      <c r="BR20" s="35"/>
      <c r="BS20" s="10"/>
      <c r="BT20" s="56">
        <f t="shared" si="49"/>
        <v>0</v>
      </c>
      <c r="BU20" s="56"/>
      <c r="BV20" s="56"/>
      <c r="BW20" s="56">
        <f t="shared" si="50"/>
        <v>0</v>
      </c>
      <c r="BX20" s="56">
        <f t="shared" si="51"/>
        <v>0</v>
      </c>
      <c r="BY20" s="56">
        <f t="shared" si="52"/>
        <v>0</v>
      </c>
      <c r="BZ20" s="56">
        <f t="shared" si="53"/>
        <v>0</v>
      </c>
      <c r="CA20" s="56"/>
      <c r="CB20" s="57"/>
      <c r="CC20" s="57"/>
      <c r="CD20" s="57"/>
      <c r="CE20" s="57"/>
      <c r="CF20" s="57"/>
      <c r="CG20" s="57">
        <f t="shared" si="54"/>
        <v>0</v>
      </c>
      <c r="CH20" s="57"/>
      <c r="CI20" s="11">
        <f t="shared" si="55"/>
        <v>77</v>
      </c>
      <c r="CJ20" s="11">
        <f t="shared" si="56"/>
        <v>68</v>
      </c>
      <c r="CK20" s="11"/>
      <c r="CL20" s="11"/>
      <c r="CM20" s="11"/>
      <c r="CN20" s="11"/>
      <c r="CO20" s="11"/>
      <c r="CP20" s="11"/>
      <c r="CQ20" s="11"/>
      <c r="CR20" s="11"/>
      <c r="CS20" s="11">
        <v>77</v>
      </c>
      <c r="CT20" s="11">
        <v>68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3.25" customHeight="1">
      <c r="A21" s="3" t="s">
        <v>300</v>
      </c>
      <c r="B21" s="18">
        <f>C21+R21</f>
        <v>1</v>
      </c>
      <c r="C21" s="18">
        <f>D21+H21+L21+N21+P21</f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3"/>
        <v>0</v>
      </c>
      <c r="S21" s="4"/>
      <c r="T21" s="4"/>
      <c r="U21" s="4"/>
      <c r="V21" s="19"/>
      <c r="W21" s="19"/>
      <c r="X21" s="19"/>
      <c r="Y21" s="42">
        <f t="shared" ref="Y21:AA25" si="57">AB21+BX21</f>
        <v>1275.06</v>
      </c>
      <c r="Z21" s="42">
        <f t="shared" si="57"/>
        <v>1268.68</v>
      </c>
      <c r="AA21" s="42">
        <f t="shared" si="57"/>
        <v>6.3799999999998818</v>
      </c>
      <c r="AB21" s="42">
        <f t="shared" ref="AB21:AC25" si="58">AH21+AT21+BF21+BL21+BR21</f>
        <v>1275.06</v>
      </c>
      <c r="AC21" s="10">
        <f t="shared" si="58"/>
        <v>1268.68</v>
      </c>
      <c r="AD21" s="10">
        <f t="shared" si="4"/>
        <v>6.3799999999998818</v>
      </c>
      <c r="AE21" s="10">
        <f t="shared" ref="AE21:AG25" si="59">AK21+AW21+BI21</f>
        <v>0</v>
      </c>
      <c r="AF21" s="10">
        <f t="shared" si="59"/>
        <v>0</v>
      </c>
      <c r="AG21" s="19">
        <f t="shared" si="59"/>
        <v>0</v>
      </c>
      <c r="AH21" s="10"/>
      <c r="AI21" s="10"/>
      <c r="AJ21" s="19">
        <f t="shared" si="5"/>
        <v>0</v>
      </c>
      <c r="AK21" s="19"/>
      <c r="AL21" s="19"/>
      <c r="AM21" s="19">
        <f t="shared" si="6"/>
        <v>0</v>
      </c>
      <c r="AN21" s="19"/>
      <c r="AO21" s="19"/>
      <c r="AP21" s="19">
        <f t="shared" si="7"/>
        <v>0</v>
      </c>
      <c r="AQ21" s="19"/>
      <c r="AR21" s="19"/>
      <c r="AS21" s="19">
        <f t="shared" si="8"/>
        <v>0</v>
      </c>
      <c r="AT21" s="19"/>
      <c r="AU21" s="19"/>
      <c r="AV21" s="19">
        <f t="shared" si="9"/>
        <v>0</v>
      </c>
      <c r="AW21" s="19"/>
      <c r="AX21" s="19"/>
      <c r="AY21" s="19">
        <f t="shared" si="10"/>
        <v>0</v>
      </c>
      <c r="AZ21" s="19"/>
      <c r="BA21" s="19"/>
      <c r="BB21" s="19">
        <f t="shared" si="11"/>
        <v>0</v>
      </c>
      <c r="BC21" s="19"/>
      <c r="BD21" s="19"/>
      <c r="BE21" s="19">
        <f t="shared" si="12"/>
        <v>0</v>
      </c>
      <c r="BF21" s="19">
        <v>1275.06</v>
      </c>
      <c r="BG21" s="19">
        <v>1268.68</v>
      </c>
      <c r="BH21" s="19">
        <f t="shared" si="13"/>
        <v>6.3799999999998818</v>
      </c>
      <c r="BI21" s="34"/>
      <c r="BJ21" s="34"/>
      <c r="BK21" s="34">
        <f t="shared" si="14"/>
        <v>0</v>
      </c>
      <c r="BL21" s="34"/>
      <c r="BM21" s="34"/>
      <c r="BN21" s="34">
        <f t="shared" si="15"/>
        <v>0</v>
      </c>
      <c r="BO21" s="34"/>
      <c r="BP21" s="34"/>
      <c r="BQ21" s="35">
        <f t="shared" si="16"/>
        <v>0</v>
      </c>
      <c r="BR21" s="35"/>
      <c r="BS21" s="10"/>
      <c r="BT21" s="56">
        <f t="shared" si="17"/>
        <v>0</v>
      </c>
      <c r="BU21" s="56"/>
      <c r="BV21" s="56"/>
      <c r="BW21" s="56">
        <f t="shared" si="18"/>
        <v>0</v>
      </c>
      <c r="BX21" s="56">
        <f t="shared" si="19"/>
        <v>0</v>
      </c>
      <c r="BY21" s="56">
        <f t="shared" si="20"/>
        <v>0</v>
      </c>
      <c r="BZ21" s="56">
        <f t="shared" si="21"/>
        <v>0</v>
      </c>
      <c r="CA21" s="56"/>
      <c r="CB21" s="57"/>
      <c r="CC21" s="57"/>
      <c r="CD21" s="57"/>
      <c r="CE21" s="57"/>
      <c r="CF21" s="57"/>
      <c r="CG21" s="57">
        <f t="shared" si="22"/>
        <v>0</v>
      </c>
      <c r="CH21" s="57"/>
      <c r="CI21" s="11">
        <f t="shared" si="23"/>
        <v>3</v>
      </c>
      <c r="CJ21" s="11">
        <f t="shared" si="24"/>
        <v>3</v>
      </c>
      <c r="CK21" s="11"/>
      <c r="CL21" s="11"/>
      <c r="CM21" s="11"/>
      <c r="CN21" s="11"/>
      <c r="CO21" s="11"/>
      <c r="CP21" s="11"/>
      <c r="CQ21" s="11"/>
      <c r="CR21" s="11"/>
      <c r="CS21" s="11">
        <v>3</v>
      </c>
      <c r="CT21" s="11">
        <v>3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1" customHeight="1">
      <c r="A22" s="3"/>
      <c r="B22" s="18">
        <f>C22+R22</f>
        <v>0</v>
      </c>
      <c r="C22" s="18">
        <f>D22+H22+L22+N22+P22</f>
        <v>0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4"/>
      <c r="R22" s="4">
        <f t="shared" si="3"/>
        <v>0</v>
      </c>
      <c r="S22" s="4"/>
      <c r="T22" s="4"/>
      <c r="U22" s="4"/>
      <c r="V22" s="19"/>
      <c r="W22" s="19"/>
      <c r="X22" s="19"/>
      <c r="Y22" s="42">
        <f t="shared" si="57"/>
        <v>0</v>
      </c>
      <c r="Z22" s="42">
        <f t="shared" si="57"/>
        <v>0</v>
      </c>
      <c r="AA22" s="42">
        <f t="shared" si="57"/>
        <v>0</v>
      </c>
      <c r="AB22" s="42">
        <f t="shared" si="58"/>
        <v>0</v>
      </c>
      <c r="AC22" s="10">
        <f t="shared" si="58"/>
        <v>0</v>
      </c>
      <c r="AD22" s="10">
        <f t="shared" si="4"/>
        <v>0</v>
      </c>
      <c r="AE22" s="10">
        <f t="shared" si="59"/>
        <v>0</v>
      </c>
      <c r="AF22" s="10">
        <f t="shared" si="59"/>
        <v>0</v>
      </c>
      <c r="AG22" s="19">
        <f t="shared" si="59"/>
        <v>0</v>
      </c>
      <c r="AH22" s="10"/>
      <c r="AI22" s="10"/>
      <c r="AJ22" s="19">
        <f t="shared" si="5"/>
        <v>0</v>
      </c>
      <c r="AK22" s="19"/>
      <c r="AL22" s="19"/>
      <c r="AM22" s="19">
        <f t="shared" si="6"/>
        <v>0</v>
      </c>
      <c r="AN22" s="19"/>
      <c r="AO22" s="19"/>
      <c r="AP22" s="19">
        <f t="shared" si="7"/>
        <v>0</v>
      </c>
      <c r="AQ22" s="19"/>
      <c r="AR22" s="19"/>
      <c r="AS22" s="19">
        <f t="shared" si="8"/>
        <v>0</v>
      </c>
      <c r="AT22" s="19"/>
      <c r="AU22" s="19"/>
      <c r="AV22" s="19">
        <f t="shared" si="9"/>
        <v>0</v>
      </c>
      <c r="AW22" s="19"/>
      <c r="AX22" s="19"/>
      <c r="AY22" s="19">
        <f t="shared" si="10"/>
        <v>0</v>
      </c>
      <c r="AZ22" s="19"/>
      <c r="BA22" s="19"/>
      <c r="BB22" s="19">
        <f t="shared" si="11"/>
        <v>0</v>
      </c>
      <c r="BC22" s="19"/>
      <c r="BD22" s="19"/>
      <c r="BE22" s="19">
        <f t="shared" si="12"/>
        <v>0</v>
      </c>
      <c r="BF22" s="19"/>
      <c r="BG22" s="19"/>
      <c r="BH22" s="19">
        <f t="shared" si="13"/>
        <v>0</v>
      </c>
      <c r="BI22" s="34"/>
      <c r="BJ22" s="34"/>
      <c r="BK22" s="34">
        <f t="shared" si="14"/>
        <v>0</v>
      </c>
      <c r="BL22" s="34"/>
      <c r="BM22" s="34"/>
      <c r="BN22" s="34">
        <f t="shared" si="15"/>
        <v>0</v>
      </c>
      <c r="BO22" s="34"/>
      <c r="BP22" s="34"/>
      <c r="BQ22" s="35">
        <f t="shared" si="16"/>
        <v>0</v>
      </c>
      <c r="BR22" s="35"/>
      <c r="BS22" s="10"/>
      <c r="BT22" s="56">
        <f t="shared" si="17"/>
        <v>0</v>
      </c>
      <c r="BU22" s="56"/>
      <c r="BV22" s="56"/>
      <c r="BW22" s="56">
        <f t="shared" si="18"/>
        <v>0</v>
      </c>
      <c r="BX22" s="56">
        <f t="shared" si="19"/>
        <v>0</v>
      </c>
      <c r="BY22" s="56">
        <f t="shared" si="20"/>
        <v>0</v>
      </c>
      <c r="BZ22" s="56">
        <f t="shared" si="21"/>
        <v>0</v>
      </c>
      <c r="CA22" s="56"/>
      <c r="CB22" s="57"/>
      <c r="CC22" s="57"/>
      <c r="CD22" s="57"/>
      <c r="CE22" s="57"/>
      <c r="CF22" s="57"/>
      <c r="CG22" s="57">
        <f t="shared" si="22"/>
        <v>0</v>
      </c>
      <c r="CH22" s="57"/>
      <c r="CI22" s="11">
        <f t="shared" si="23"/>
        <v>0</v>
      </c>
      <c r="CJ22" s="11">
        <f t="shared" si="24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17.25" customHeight="1">
      <c r="A23" s="3"/>
      <c r="B23" s="18">
        <f>C23+R23</f>
        <v>0</v>
      </c>
      <c r="C23" s="18">
        <f>D23+H23+L23+N23+P23</f>
        <v>0</v>
      </c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  <c r="P23" s="18"/>
      <c r="Q23" s="4"/>
      <c r="R23" s="4">
        <f t="shared" si="3"/>
        <v>0</v>
      </c>
      <c r="S23" s="4"/>
      <c r="T23" s="4"/>
      <c r="U23" s="4"/>
      <c r="V23" s="19"/>
      <c r="W23" s="19"/>
      <c r="X23" s="19"/>
      <c r="Y23" s="42">
        <f t="shared" si="57"/>
        <v>0</v>
      </c>
      <c r="Z23" s="42">
        <f t="shared" si="57"/>
        <v>0</v>
      </c>
      <c r="AA23" s="42">
        <f t="shared" si="57"/>
        <v>0</v>
      </c>
      <c r="AB23" s="42">
        <f t="shared" si="58"/>
        <v>0</v>
      </c>
      <c r="AC23" s="10">
        <f t="shared" si="58"/>
        <v>0</v>
      </c>
      <c r="AD23" s="10">
        <f t="shared" si="4"/>
        <v>0</v>
      </c>
      <c r="AE23" s="10">
        <f t="shared" si="59"/>
        <v>0</v>
      </c>
      <c r="AF23" s="10">
        <f t="shared" si="59"/>
        <v>0</v>
      </c>
      <c r="AG23" s="19">
        <f t="shared" si="59"/>
        <v>0</v>
      </c>
      <c r="AH23" s="10"/>
      <c r="AI23" s="10"/>
      <c r="AJ23" s="19">
        <f t="shared" si="5"/>
        <v>0</v>
      </c>
      <c r="AK23" s="19"/>
      <c r="AL23" s="19"/>
      <c r="AM23" s="19">
        <f t="shared" si="6"/>
        <v>0</v>
      </c>
      <c r="AN23" s="19"/>
      <c r="AO23" s="19"/>
      <c r="AP23" s="19">
        <f t="shared" si="7"/>
        <v>0</v>
      </c>
      <c r="AQ23" s="19"/>
      <c r="AR23" s="19"/>
      <c r="AS23" s="19">
        <f t="shared" si="8"/>
        <v>0</v>
      </c>
      <c r="AT23" s="19"/>
      <c r="AU23" s="19"/>
      <c r="AV23" s="19">
        <f t="shared" si="9"/>
        <v>0</v>
      </c>
      <c r="AW23" s="19"/>
      <c r="AX23" s="19"/>
      <c r="AY23" s="19">
        <f t="shared" si="10"/>
        <v>0</v>
      </c>
      <c r="AZ23" s="19"/>
      <c r="BA23" s="19"/>
      <c r="BB23" s="19">
        <f t="shared" si="11"/>
        <v>0</v>
      </c>
      <c r="BC23" s="19"/>
      <c r="BD23" s="19"/>
      <c r="BE23" s="19">
        <f t="shared" si="12"/>
        <v>0</v>
      </c>
      <c r="BF23" s="19"/>
      <c r="BG23" s="19"/>
      <c r="BH23" s="19">
        <f t="shared" si="13"/>
        <v>0</v>
      </c>
      <c r="BI23" s="34"/>
      <c r="BJ23" s="34"/>
      <c r="BK23" s="34">
        <f t="shared" si="14"/>
        <v>0</v>
      </c>
      <c r="BL23" s="34"/>
      <c r="BM23" s="34"/>
      <c r="BN23" s="34">
        <f t="shared" si="15"/>
        <v>0</v>
      </c>
      <c r="BO23" s="34"/>
      <c r="BP23" s="34"/>
      <c r="BQ23" s="35">
        <f t="shared" si="16"/>
        <v>0</v>
      </c>
      <c r="BR23" s="35"/>
      <c r="BS23" s="10"/>
      <c r="BT23" s="56">
        <f t="shared" si="17"/>
        <v>0</v>
      </c>
      <c r="BU23" s="56"/>
      <c r="BV23" s="56"/>
      <c r="BW23" s="56">
        <f t="shared" si="18"/>
        <v>0</v>
      </c>
      <c r="BX23" s="56">
        <f t="shared" si="19"/>
        <v>0</v>
      </c>
      <c r="BY23" s="56">
        <f t="shared" si="20"/>
        <v>0</v>
      </c>
      <c r="BZ23" s="56">
        <f t="shared" si="21"/>
        <v>0</v>
      </c>
      <c r="CA23" s="56"/>
      <c r="CB23" s="57"/>
      <c r="CC23" s="57"/>
      <c r="CD23" s="57"/>
      <c r="CE23" s="57"/>
      <c r="CF23" s="57"/>
      <c r="CG23" s="57">
        <f t="shared" si="22"/>
        <v>0</v>
      </c>
      <c r="CH23" s="57"/>
      <c r="CI23" s="11">
        <f t="shared" si="23"/>
        <v>0</v>
      </c>
      <c r="CJ23" s="11">
        <f t="shared" si="24"/>
        <v>0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32.25" customHeight="1">
      <c r="A24" s="73" t="s">
        <v>107</v>
      </c>
      <c r="B24" s="18">
        <f>C24+R24</f>
        <v>38</v>
      </c>
      <c r="C24" s="18">
        <f>D24+H24+L24+N24+P24</f>
        <v>0</v>
      </c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18"/>
      <c r="P24" s="18"/>
      <c r="Q24" s="4"/>
      <c r="R24" s="4">
        <f t="shared" si="3"/>
        <v>38</v>
      </c>
      <c r="S24" s="4"/>
      <c r="T24" s="4">
        <v>38</v>
      </c>
      <c r="U24" s="4"/>
      <c r="V24" s="19"/>
      <c r="W24" s="19"/>
      <c r="X24" s="19"/>
      <c r="Y24" s="42">
        <f t="shared" si="57"/>
        <v>1267.8599999999999</v>
      </c>
      <c r="Z24" s="42">
        <f t="shared" si="57"/>
        <v>1267.8599999999999</v>
      </c>
      <c r="AA24" s="42">
        <f t="shared" si="57"/>
        <v>0</v>
      </c>
      <c r="AB24" s="42">
        <f t="shared" si="58"/>
        <v>0</v>
      </c>
      <c r="AC24" s="10">
        <f t="shared" si="58"/>
        <v>0</v>
      </c>
      <c r="AD24" s="10">
        <f t="shared" si="4"/>
        <v>0</v>
      </c>
      <c r="AE24" s="10">
        <f t="shared" si="59"/>
        <v>0</v>
      </c>
      <c r="AF24" s="10">
        <f t="shared" si="59"/>
        <v>0</v>
      </c>
      <c r="AG24" s="19">
        <f t="shared" si="59"/>
        <v>0</v>
      </c>
      <c r="AH24" s="10"/>
      <c r="AI24" s="10"/>
      <c r="AJ24" s="19">
        <f t="shared" si="5"/>
        <v>0</v>
      </c>
      <c r="AK24" s="19"/>
      <c r="AL24" s="19"/>
      <c r="AM24" s="19">
        <f t="shared" si="6"/>
        <v>0</v>
      </c>
      <c r="AN24" s="19"/>
      <c r="AO24" s="19"/>
      <c r="AP24" s="19">
        <f t="shared" si="7"/>
        <v>0</v>
      </c>
      <c r="AQ24" s="19"/>
      <c r="AR24" s="19"/>
      <c r="AS24" s="19">
        <f t="shared" si="8"/>
        <v>0</v>
      </c>
      <c r="AT24" s="19"/>
      <c r="AU24" s="19"/>
      <c r="AV24" s="19">
        <f t="shared" si="9"/>
        <v>0</v>
      </c>
      <c r="AW24" s="19"/>
      <c r="AX24" s="19"/>
      <c r="AY24" s="19">
        <f t="shared" si="10"/>
        <v>0</v>
      </c>
      <c r="AZ24" s="19"/>
      <c r="BA24" s="19"/>
      <c r="BB24" s="19">
        <f t="shared" si="11"/>
        <v>0</v>
      </c>
      <c r="BC24" s="19"/>
      <c r="BD24" s="19"/>
      <c r="BE24" s="19">
        <f t="shared" si="12"/>
        <v>0</v>
      </c>
      <c r="BF24" s="19"/>
      <c r="BG24" s="19"/>
      <c r="BH24" s="19">
        <f t="shared" si="13"/>
        <v>0</v>
      </c>
      <c r="BI24" s="34"/>
      <c r="BJ24" s="34"/>
      <c r="BK24" s="34">
        <f t="shared" si="14"/>
        <v>0</v>
      </c>
      <c r="BL24" s="34"/>
      <c r="BM24" s="34"/>
      <c r="BN24" s="34">
        <f t="shared" si="15"/>
        <v>0</v>
      </c>
      <c r="BO24" s="34"/>
      <c r="BP24" s="34"/>
      <c r="BQ24" s="35">
        <f t="shared" si="16"/>
        <v>0</v>
      </c>
      <c r="BR24" s="35"/>
      <c r="BS24" s="10"/>
      <c r="BT24" s="56">
        <f t="shared" si="17"/>
        <v>0</v>
      </c>
      <c r="BU24" s="56"/>
      <c r="BV24" s="56"/>
      <c r="BW24" s="56">
        <f t="shared" si="18"/>
        <v>0</v>
      </c>
      <c r="BX24" s="56">
        <f t="shared" si="19"/>
        <v>1267.8599999999999</v>
      </c>
      <c r="BY24" s="56">
        <f t="shared" si="20"/>
        <v>1267.8599999999999</v>
      </c>
      <c r="BZ24" s="56">
        <f t="shared" si="21"/>
        <v>0</v>
      </c>
      <c r="CA24" s="56"/>
      <c r="CB24" s="57">
        <v>1267.8599999999999</v>
      </c>
      <c r="CC24" s="57"/>
      <c r="CD24" s="57"/>
      <c r="CE24" s="57"/>
      <c r="CF24" s="57"/>
      <c r="CG24" s="57">
        <f t="shared" si="22"/>
        <v>0</v>
      </c>
      <c r="CH24" s="57"/>
      <c r="CI24" s="11">
        <f t="shared" si="23"/>
        <v>0</v>
      </c>
      <c r="CJ24" s="11">
        <f t="shared" si="24"/>
        <v>0</v>
      </c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18" customHeight="1">
      <c r="A25" s="3"/>
      <c r="B25" s="18">
        <f>C25+R25</f>
        <v>215</v>
      </c>
      <c r="C25" s="18">
        <f>D25+H25+L25+N25+P25</f>
        <v>0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18"/>
      <c r="P25" s="18"/>
      <c r="Q25" s="4"/>
      <c r="R25" s="4">
        <f t="shared" si="3"/>
        <v>215</v>
      </c>
      <c r="S25" s="4">
        <v>4</v>
      </c>
      <c r="T25" s="4">
        <v>180</v>
      </c>
      <c r="U25" s="4">
        <v>31</v>
      </c>
      <c r="V25" s="19"/>
      <c r="W25" s="19"/>
      <c r="X25" s="19"/>
      <c r="Y25" s="42">
        <f t="shared" si="57"/>
        <v>5407.2099999999991</v>
      </c>
      <c r="Z25" s="42">
        <f t="shared" si="57"/>
        <v>5407.2099999999991</v>
      </c>
      <c r="AA25" s="42">
        <f t="shared" si="57"/>
        <v>0</v>
      </c>
      <c r="AB25" s="42">
        <f t="shared" si="58"/>
        <v>0</v>
      </c>
      <c r="AC25" s="10">
        <f t="shared" si="58"/>
        <v>0</v>
      </c>
      <c r="AD25" s="10">
        <f t="shared" si="4"/>
        <v>0</v>
      </c>
      <c r="AE25" s="10">
        <f t="shared" si="59"/>
        <v>0</v>
      </c>
      <c r="AF25" s="10">
        <f t="shared" si="59"/>
        <v>0</v>
      </c>
      <c r="AG25" s="19">
        <f t="shared" si="59"/>
        <v>0</v>
      </c>
      <c r="AH25" s="10"/>
      <c r="AI25" s="10"/>
      <c r="AJ25" s="19">
        <f t="shared" si="5"/>
        <v>0</v>
      </c>
      <c r="AK25" s="19"/>
      <c r="AL25" s="19"/>
      <c r="AM25" s="19">
        <f t="shared" si="6"/>
        <v>0</v>
      </c>
      <c r="AN25" s="19"/>
      <c r="AO25" s="19"/>
      <c r="AP25" s="19">
        <f t="shared" si="7"/>
        <v>0</v>
      </c>
      <c r="AQ25" s="19"/>
      <c r="AR25" s="19"/>
      <c r="AS25" s="19">
        <f t="shared" si="8"/>
        <v>0</v>
      </c>
      <c r="AT25" s="19"/>
      <c r="AU25" s="19"/>
      <c r="AV25" s="19">
        <f t="shared" si="9"/>
        <v>0</v>
      </c>
      <c r="AW25" s="19"/>
      <c r="AX25" s="19"/>
      <c r="AY25" s="19">
        <f t="shared" si="10"/>
        <v>0</v>
      </c>
      <c r="AZ25" s="19"/>
      <c r="BA25" s="19"/>
      <c r="BB25" s="19">
        <f t="shared" si="11"/>
        <v>0</v>
      </c>
      <c r="BC25" s="19"/>
      <c r="BD25" s="19"/>
      <c r="BE25" s="19">
        <f t="shared" si="12"/>
        <v>0</v>
      </c>
      <c r="BF25" s="19"/>
      <c r="BG25" s="19"/>
      <c r="BH25" s="19">
        <f t="shared" si="13"/>
        <v>0</v>
      </c>
      <c r="BI25" s="34"/>
      <c r="BJ25" s="34"/>
      <c r="BK25" s="34">
        <f t="shared" si="14"/>
        <v>0</v>
      </c>
      <c r="BL25" s="34"/>
      <c r="BM25" s="34"/>
      <c r="BN25" s="34">
        <f t="shared" si="15"/>
        <v>0</v>
      </c>
      <c r="BO25" s="34"/>
      <c r="BP25" s="34"/>
      <c r="BQ25" s="35">
        <f t="shared" si="16"/>
        <v>0</v>
      </c>
      <c r="BR25" s="35"/>
      <c r="BS25" s="10"/>
      <c r="BT25" s="56">
        <f t="shared" si="17"/>
        <v>0</v>
      </c>
      <c r="BU25" s="56"/>
      <c r="BV25" s="56"/>
      <c r="BW25" s="56">
        <f t="shared" si="18"/>
        <v>0</v>
      </c>
      <c r="BX25" s="56">
        <f t="shared" si="19"/>
        <v>5407.2099999999991</v>
      </c>
      <c r="BY25" s="56">
        <f t="shared" si="20"/>
        <v>5407.2099999999991</v>
      </c>
      <c r="BZ25" s="56">
        <f t="shared" si="21"/>
        <v>0</v>
      </c>
      <c r="CA25" s="56">
        <v>85.45</v>
      </c>
      <c r="CB25" s="57">
        <v>2859.31</v>
      </c>
      <c r="CC25" s="57">
        <v>2462.4499999999998</v>
      </c>
      <c r="CD25" s="57"/>
      <c r="CE25" s="57"/>
      <c r="CF25" s="57"/>
      <c r="CG25" s="57">
        <f t="shared" si="22"/>
        <v>0</v>
      </c>
      <c r="CH25" s="57"/>
      <c r="CI25" s="11">
        <f t="shared" si="23"/>
        <v>0</v>
      </c>
      <c r="CJ25" s="11">
        <f t="shared" si="24"/>
        <v>0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32" customFormat="1" ht="19.5" customHeight="1">
      <c r="A26" s="7" t="s">
        <v>1</v>
      </c>
      <c r="B26" s="38">
        <f>SUM(B10:B25)</f>
        <v>283</v>
      </c>
      <c r="C26" s="38">
        <f t="shared" ref="C26:BN26" si="60">SUM(C10:C25)</f>
        <v>23</v>
      </c>
      <c r="D26" s="38">
        <f t="shared" si="60"/>
        <v>0</v>
      </c>
      <c r="E26" s="38">
        <f t="shared" si="60"/>
        <v>0</v>
      </c>
      <c r="F26" s="38">
        <f t="shared" si="60"/>
        <v>0</v>
      </c>
      <c r="G26" s="38">
        <f t="shared" si="60"/>
        <v>0</v>
      </c>
      <c r="H26" s="38">
        <f t="shared" si="60"/>
        <v>0</v>
      </c>
      <c r="I26" s="38">
        <f t="shared" si="60"/>
        <v>0</v>
      </c>
      <c r="J26" s="38">
        <f t="shared" si="60"/>
        <v>0</v>
      </c>
      <c r="K26" s="38">
        <f t="shared" si="60"/>
        <v>0</v>
      </c>
      <c r="L26" s="38">
        <f t="shared" si="60"/>
        <v>23</v>
      </c>
      <c r="M26" s="38">
        <f t="shared" si="60"/>
        <v>0</v>
      </c>
      <c r="N26" s="38">
        <f t="shared" si="60"/>
        <v>0</v>
      </c>
      <c r="O26" s="38">
        <f t="shared" si="60"/>
        <v>0</v>
      </c>
      <c r="P26" s="38">
        <f t="shared" si="60"/>
        <v>0</v>
      </c>
      <c r="Q26" s="38">
        <f t="shared" si="60"/>
        <v>0</v>
      </c>
      <c r="R26" s="38">
        <f t="shared" si="60"/>
        <v>260</v>
      </c>
      <c r="S26" s="38">
        <f t="shared" si="60"/>
        <v>7</v>
      </c>
      <c r="T26" s="38">
        <f t="shared" si="60"/>
        <v>218</v>
      </c>
      <c r="U26" s="38">
        <f t="shared" si="60"/>
        <v>31</v>
      </c>
      <c r="V26" s="20">
        <f t="shared" si="60"/>
        <v>0</v>
      </c>
      <c r="W26" s="20">
        <f t="shared" si="60"/>
        <v>4</v>
      </c>
      <c r="X26" s="20">
        <f t="shared" si="60"/>
        <v>0</v>
      </c>
      <c r="Y26" s="20">
        <f t="shared" si="60"/>
        <v>19148.370000000003</v>
      </c>
      <c r="Z26" s="20">
        <f t="shared" si="60"/>
        <v>17052.940000000002</v>
      </c>
      <c r="AA26" s="20">
        <f t="shared" si="60"/>
        <v>2095.4299999999994</v>
      </c>
      <c r="AB26" s="20">
        <f t="shared" si="60"/>
        <v>8611.73</v>
      </c>
      <c r="AC26" s="20">
        <f t="shared" si="60"/>
        <v>6516.3</v>
      </c>
      <c r="AD26" s="20">
        <f t="shared" si="60"/>
        <v>2095.4299999999994</v>
      </c>
      <c r="AE26" s="20">
        <f t="shared" si="60"/>
        <v>0</v>
      </c>
      <c r="AF26" s="20">
        <f t="shared" si="60"/>
        <v>0</v>
      </c>
      <c r="AG26" s="20">
        <f t="shared" si="60"/>
        <v>0</v>
      </c>
      <c r="AH26" s="20">
        <f t="shared" si="60"/>
        <v>0</v>
      </c>
      <c r="AI26" s="20">
        <f t="shared" si="60"/>
        <v>0</v>
      </c>
      <c r="AJ26" s="20">
        <f t="shared" si="60"/>
        <v>0</v>
      </c>
      <c r="AK26" s="20">
        <f t="shared" si="60"/>
        <v>0</v>
      </c>
      <c r="AL26" s="20">
        <f t="shared" si="60"/>
        <v>0</v>
      </c>
      <c r="AM26" s="20">
        <f t="shared" si="60"/>
        <v>0</v>
      </c>
      <c r="AN26" s="20">
        <f t="shared" si="60"/>
        <v>0</v>
      </c>
      <c r="AO26" s="20">
        <f t="shared" si="60"/>
        <v>0</v>
      </c>
      <c r="AP26" s="20">
        <f t="shared" si="60"/>
        <v>0</v>
      </c>
      <c r="AQ26" s="20">
        <f t="shared" si="60"/>
        <v>0</v>
      </c>
      <c r="AR26" s="20">
        <f t="shared" si="60"/>
        <v>0</v>
      </c>
      <c r="AS26" s="20">
        <f t="shared" si="60"/>
        <v>0</v>
      </c>
      <c r="AT26" s="20">
        <f t="shared" si="60"/>
        <v>0</v>
      </c>
      <c r="AU26" s="20">
        <f t="shared" si="60"/>
        <v>0</v>
      </c>
      <c r="AV26" s="20">
        <f t="shared" si="60"/>
        <v>0</v>
      </c>
      <c r="AW26" s="20">
        <f t="shared" si="60"/>
        <v>0</v>
      </c>
      <c r="AX26" s="20">
        <f t="shared" si="60"/>
        <v>0</v>
      </c>
      <c r="AY26" s="20">
        <f t="shared" si="60"/>
        <v>0</v>
      </c>
      <c r="AZ26" s="20">
        <f t="shared" si="60"/>
        <v>0</v>
      </c>
      <c r="BA26" s="20">
        <f t="shared" si="60"/>
        <v>0</v>
      </c>
      <c r="BB26" s="20">
        <f t="shared" si="60"/>
        <v>0</v>
      </c>
      <c r="BC26" s="20">
        <f t="shared" si="60"/>
        <v>0</v>
      </c>
      <c r="BD26" s="20">
        <f t="shared" si="60"/>
        <v>0</v>
      </c>
      <c r="BE26" s="20">
        <f t="shared" si="60"/>
        <v>0</v>
      </c>
      <c r="BF26" s="20">
        <f t="shared" si="60"/>
        <v>8611.73</v>
      </c>
      <c r="BG26" s="20">
        <f t="shared" si="60"/>
        <v>6516.3</v>
      </c>
      <c r="BH26" s="20">
        <f t="shared" si="60"/>
        <v>2095.4299999999994</v>
      </c>
      <c r="BI26" s="20">
        <f t="shared" si="60"/>
        <v>0</v>
      </c>
      <c r="BJ26" s="20">
        <f t="shared" si="60"/>
        <v>0</v>
      </c>
      <c r="BK26" s="20">
        <f t="shared" si="60"/>
        <v>0</v>
      </c>
      <c r="BL26" s="20">
        <f t="shared" si="60"/>
        <v>0</v>
      </c>
      <c r="BM26" s="20">
        <f t="shared" si="60"/>
        <v>0</v>
      </c>
      <c r="BN26" s="20">
        <f t="shared" si="60"/>
        <v>0</v>
      </c>
      <c r="BO26" s="20">
        <f t="shared" ref="BO26:DB26" si="61">SUM(BO10:BO25)</f>
        <v>0</v>
      </c>
      <c r="BP26" s="20">
        <f t="shared" si="61"/>
        <v>0</v>
      </c>
      <c r="BQ26" s="20">
        <f t="shared" si="61"/>
        <v>0</v>
      </c>
      <c r="BR26" s="20">
        <f t="shared" si="61"/>
        <v>0</v>
      </c>
      <c r="BS26" s="20">
        <f t="shared" si="61"/>
        <v>0</v>
      </c>
      <c r="BT26" s="58">
        <f t="shared" si="61"/>
        <v>0</v>
      </c>
      <c r="BU26" s="58">
        <f t="shared" si="61"/>
        <v>0</v>
      </c>
      <c r="BV26" s="58">
        <f t="shared" si="61"/>
        <v>0</v>
      </c>
      <c r="BW26" s="58">
        <f t="shared" si="61"/>
        <v>0</v>
      </c>
      <c r="BX26" s="58">
        <f t="shared" si="61"/>
        <v>10536.64</v>
      </c>
      <c r="BY26" s="58">
        <f t="shared" si="61"/>
        <v>10536.64</v>
      </c>
      <c r="BZ26" s="58">
        <f t="shared" si="61"/>
        <v>0</v>
      </c>
      <c r="CA26" s="58">
        <f t="shared" si="61"/>
        <v>532.96</v>
      </c>
      <c r="CB26" s="58">
        <f t="shared" si="61"/>
        <v>4127.17</v>
      </c>
      <c r="CC26" s="58">
        <f t="shared" si="61"/>
        <v>2462.4499999999998</v>
      </c>
      <c r="CD26" s="58">
        <f t="shared" si="61"/>
        <v>0</v>
      </c>
      <c r="CE26" s="58">
        <f t="shared" si="61"/>
        <v>3414.0600000000004</v>
      </c>
      <c r="CF26" s="58">
        <f t="shared" si="61"/>
        <v>3414.0600000000004</v>
      </c>
      <c r="CG26" s="58">
        <f t="shared" si="61"/>
        <v>0</v>
      </c>
      <c r="CH26" s="58">
        <f t="shared" si="61"/>
        <v>0</v>
      </c>
      <c r="CI26" s="38">
        <f t="shared" si="61"/>
        <v>97</v>
      </c>
      <c r="CJ26" s="38">
        <f t="shared" si="61"/>
        <v>87</v>
      </c>
      <c r="CK26" s="38">
        <f t="shared" si="61"/>
        <v>0</v>
      </c>
      <c r="CL26" s="38">
        <f t="shared" si="61"/>
        <v>0</v>
      </c>
      <c r="CM26" s="38">
        <f t="shared" si="61"/>
        <v>0</v>
      </c>
      <c r="CN26" s="38">
        <f t="shared" si="61"/>
        <v>0</v>
      </c>
      <c r="CO26" s="38">
        <f t="shared" si="61"/>
        <v>0</v>
      </c>
      <c r="CP26" s="38">
        <f t="shared" si="61"/>
        <v>0</v>
      </c>
      <c r="CQ26" s="38">
        <f t="shared" si="61"/>
        <v>0</v>
      </c>
      <c r="CR26" s="38">
        <f t="shared" si="61"/>
        <v>0</v>
      </c>
      <c r="CS26" s="38">
        <f t="shared" si="61"/>
        <v>97</v>
      </c>
      <c r="CT26" s="38">
        <f t="shared" si="61"/>
        <v>87</v>
      </c>
      <c r="CU26" s="38">
        <f t="shared" si="61"/>
        <v>0</v>
      </c>
      <c r="CV26" s="38">
        <f t="shared" si="61"/>
        <v>0</v>
      </c>
      <c r="CW26" s="38">
        <f t="shared" si="61"/>
        <v>0</v>
      </c>
      <c r="CX26" s="38">
        <f t="shared" si="61"/>
        <v>0</v>
      </c>
      <c r="CY26" s="38">
        <f t="shared" si="61"/>
        <v>0</v>
      </c>
      <c r="CZ26" s="38">
        <f t="shared" si="61"/>
        <v>0</v>
      </c>
      <c r="DA26" s="38">
        <f t="shared" si="61"/>
        <v>0</v>
      </c>
      <c r="DB26" s="38">
        <f t="shared" si="61"/>
        <v>0</v>
      </c>
    </row>
    <row r="27" spans="1:106" s="6" customFormat="1">
      <c r="A27" s="28"/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4"/>
      <c r="BB27" s="24"/>
      <c r="BC27" s="24"/>
      <c r="BD27" s="24"/>
      <c r="BE27" s="24"/>
      <c r="BF27" s="24"/>
      <c r="BG27" s="24"/>
      <c r="BH27" s="24"/>
    </row>
    <row r="28" spans="1:106" s="6" customFormat="1">
      <c r="A28" s="28"/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4"/>
      <c r="AY28" s="24"/>
      <c r="AZ28" s="24"/>
      <c r="BA28" s="24"/>
      <c r="BB28" s="24"/>
      <c r="BC28" s="24"/>
      <c r="BD28" s="24"/>
      <c r="BE28" s="24"/>
    </row>
    <row r="29" spans="1:106" s="6" customFormat="1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7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4"/>
      <c r="BB29" s="24"/>
      <c r="BC29" s="24"/>
      <c r="BD29" s="24"/>
      <c r="BE29" s="24"/>
      <c r="BF29" s="24"/>
      <c r="BG29" s="24"/>
      <c r="BH29" s="24"/>
    </row>
    <row r="30" spans="1:106" s="6" customFormat="1">
      <c r="A30" s="28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7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4"/>
      <c r="BB30" s="24"/>
      <c r="BC30" s="24"/>
      <c r="BD30" s="24"/>
      <c r="BE30" s="24"/>
      <c r="BF30" s="24"/>
      <c r="BG30" s="24"/>
      <c r="BH30" s="24"/>
    </row>
    <row r="31" spans="1:106" s="6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106" s="6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73" s="6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73" s="6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73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73" s="6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73" s="6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73" s="6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73" s="6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73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73">
      <c r="A41" s="8"/>
      <c r="B41" s="8"/>
      <c r="C41" s="8"/>
      <c r="D41" s="8"/>
      <c r="E41" s="8"/>
      <c r="F41" s="8"/>
      <c r="G41" s="8"/>
      <c r="H41" s="8"/>
      <c r="I41" s="8"/>
      <c r="AU41" s="8"/>
      <c r="AV41" s="8"/>
      <c r="AW41" s="8"/>
      <c r="AX41" s="8"/>
      <c r="AY41" s="8"/>
      <c r="AZ41" s="8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8"/>
      <c r="B42" s="8"/>
      <c r="C42" s="8"/>
      <c r="D42" s="8"/>
      <c r="E42" s="8"/>
      <c r="F42" s="8"/>
      <c r="G42" s="8"/>
      <c r="H42" s="8"/>
      <c r="I42" s="8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8"/>
      <c r="B43" s="8"/>
      <c r="C43" s="8"/>
      <c r="D43" s="8"/>
      <c r="E43" s="8"/>
      <c r="F43" s="8"/>
      <c r="G43" s="8"/>
      <c r="H43" s="8"/>
      <c r="I43" s="8"/>
      <c r="AU43" s="8"/>
      <c r="AV43" s="8"/>
      <c r="AW43" s="8"/>
      <c r="AX43" s="8"/>
      <c r="AY43" s="8"/>
      <c r="AZ43" s="8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57:73"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57:73"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57:73"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57:73"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57:73"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57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57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57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57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57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57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57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57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57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57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57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201" spans="1:73">
      <c r="A201" s="8"/>
      <c r="B201" s="8"/>
      <c r="C201" s="8"/>
      <c r="D201" s="8"/>
      <c r="E201" s="8"/>
      <c r="F201" s="8"/>
      <c r="G201" s="8"/>
      <c r="H201" s="8"/>
      <c r="I201" s="8"/>
      <c r="AU201" s="8"/>
      <c r="AV201" s="8"/>
      <c r="AW201" s="8"/>
      <c r="AX201" s="8"/>
      <c r="AY201" s="8"/>
      <c r="AZ201" s="8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8"/>
      <c r="B202" s="8"/>
      <c r="C202" s="8"/>
      <c r="D202" s="8"/>
      <c r="E202" s="8"/>
      <c r="F202" s="8"/>
      <c r="G202" s="8"/>
      <c r="H202" s="8"/>
      <c r="I202" s="8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8"/>
      <c r="B203" s="8"/>
      <c r="C203" s="8"/>
      <c r="D203" s="8"/>
      <c r="E203" s="8"/>
      <c r="F203" s="8"/>
      <c r="G203" s="8"/>
      <c r="H203" s="8"/>
      <c r="I203" s="8"/>
      <c r="AU203" s="8"/>
      <c r="AV203" s="8"/>
      <c r="AW203" s="8"/>
      <c r="AX203" s="8"/>
      <c r="AY203" s="8"/>
      <c r="AZ203" s="8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57:73"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57:73"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57:73"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57:73"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57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57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57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57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57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57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57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57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57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57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57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57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26:DB26" formulaRange="1"/>
    <ignoredError sqref="R21:R25 R10:R1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DB296"/>
  <sheetViews>
    <sheetView workbookViewId="0">
      <pane ySplit="1" topLeftCell="A38" activePane="bottomLeft" state="frozen"/>
      <selection pane="bottomLeft" activeCell="A45" sqref="A45:XFD45"/>
    </sheetView>
  </sheetViews>
  <sheetFormatPr defaultRowHeight="12.75"/>
  <cols>
    <col min="1" max="1" width="29.42578125" style="2" customWidth="1"/>
    <col min="2" max="2" width="16.28515625" style="2" customWidth="1"/>
    <col min="3" max="3" width="14.710937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44" customWidth="1"/>
    <col min="20" max="20" width="12.7109375" style="44" customWidth="1"/>
    <col min="21" max="21" width="16.85546875" style="44" customWidth="1"/>
    <col min="22" max="22" width="15.7109375" style="44" customWidth="1"/>
    <col min="23" max="23" width="14" style="44" customWidth="1"/>
    <col min="24" max="24" width="15.5703125" style="8" customWidth="1"/>
    <col min="25" max="25" width="13.42578125" style="44" customWidth="1"/>
    <col min="26" max="26" width="13" style="8" customWidth="1"/>
    <col min="27" max="27" width="14.28515625" style="6" customWidth="1"/>
    <col min="28" max="28" width="12.5703125" style="44" customWidth="1"/>
    <col min="29" max="29" width="11.7109375" style="8" customWidth="1"/>
    <col min="30" max="30" width="11.85546875" style="6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7" style="45" customWidth="1"/>
    <col min="77" max="77" width="15" style="2" customWidth="1"/>
    <col min="78" max="78" width="9.140625" style="1"/>
    <col min="79" max="79" width="15.85546875" style="45" customWidth="1"/>
    <col min="80" max="84" width="9.140625" style="45"/>
    <col min="85" max="16384" width="9.140625" style="2"/>
  </cols>
  <sheetData>
    <row r="1" spans="1:106" s="24" customFormat="1" ht="47.25" customHeight="1">
      <c r="A1" s="265" t="s">
        <v>104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268" t="s">
        <v>50</v>
      </c>
      <c r="Z3" s="180" t="s">
        <v>51</v>
      </c>
      <c r="AA3" s="271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272" t="s">
        <v>61</v>
      </c>
      <c r="T4" s="272" t="s">
        <v>62</v>
      </c>
      <c r="U4" s="272" t="s">
        <v>63</v>
      </c>
      <c r="V4" s="272" t="s">
        <v>64</v>
      </c>
      <c r="W4" s="272" t="s">
        <v>65</v>
      </c>
      <c r="X4" s="174" t="s">
        <v>25</v>
      </c>
      <c r="Y4" s="269"/>
      <c r="Z4" s="180"/>
      <c r="AA4" s="271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273"/>
      <c r="T5" s="273"/>
      <c r="U5" s="273"/>
      <c r="V5" s="273"/>
      <c r="W5" s="273"/>
      <c r="X5" s="175"/>
      <c r="Y5" s="269"/>
      <c r="Z5" s="180"/>
      <c r="AA5" s="271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273"/>
      <c r="T6" s="273"/>
      <c r="U6" s="273"/>
      <c r="V6" s="273"/>
      <c r="W6" s="273"/>
      <c r="X6" s="175"/>
      <c r="Y6" s="269"/>
      <c r="Z6" s="180"/>
      <c r="AA6" s="271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273"/>
      <c r="T7" s="273"/>
      <c r="U7" s="273"/>
      <c r="V7" s="273"/>
      <c r="W7" s="273"/>
      <c r="X7" s="175"/>
      <c r="Y7" s="269"/>
      <c r="Z7" s="180"/>
      <c r="AA7" s="271"/>
      <c r="AB7" s="275" t="s">
        <v>79</v>
      </c>
      <c r="AC7" s="253" t="s">
        <v>80</v>
      </c>
      <c r="AD7" s="271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75" t="s">
        <v>88</v>
      </c>
      <c r="BY7" s="253" t="s">
        <v>89</v>
      </c>
      <c r="BZ7" s="271" t="s">
        <v>90</v>
      </c>
      <c r="CA7" s="275" t="s">
        <v>91</v>
      </c>
      <c r="CB7" s="275" t="s">
        <v>92</v>
      </c>
      <c r="CC7" s="275" t="s">
        <v>93</v>
      </c>
      <c r="CD7" s="276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274"/>
      <c r="T8" s="274"/>
      <c r="U8" s="274"/>
      <c r="V8" s="274"/>
      <c r="W8" s="274"/>
      <c r="X8" s="176"/>
      <c r="Y8" s="270"/>
      <c r="Z8" s="180"/>
      <c r="AA8" s="271"/>
      <c r="AB8" s="275"/>
      <c r="AC8" s="253"/>
      <c r="AD8" s="271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75"/>
      <c r="BY8" s="253"/>
      <c r="BZ8" s="271"/>
      <c r="CA8" s="275"/>
      <c r="CB8" s="275"/>
      <c r="CC8" s="275"/>
      <c r="CD8" s="277"/>
      <c r="CE8" s="131" t="s">
        <v>101</v>
      </c>
      <c r="CF8" s="13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127">
        <v>19</v>
      </c>
      <c r="T9" s="127">
        <v>20</v>
      </c>
      <c r="U9" s="127">
        <v>21</v>
      </c>
      <c r="V9" s="127">
        <v>22</v>
      </c>
      <c r="W9" s="127">
        <v>23</v>
      </c>
      <c r="X9" s="55">
        <v>24</v>
      </c>
      <c r="Y9" s="127">
        <v>25</v>
      </c>
      <c r="Z9" s="55">
        <v>26</v>
      </c>
      <c r="AA9" s="134">
        <v>27</v>
      </c>
      <c r="AB9" s="127">
        <v>28</v>
      </c>
      <c r="AC9" s="55">
        <v>29</v>
      </c>
      <c r="AD9" s="134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127">
        <v>76</v>
      </c>
      <c r="BY9" s="55">
        <v>77</v>
      </c>
      <c r="BZ9" s="134">
        <v>78</v>
      </c>
      <c r="CA9" s="127">
        <v>79</v>
      </c>
      <c r="CB9" s="127">
        <v>80</v>
      </c>
      <c r="CC9" s="127">
        <v>81</v>
      </c>
      <c r="CD9" s="127">
        <v>82</v>
      </c>
      <c r="CE9" s="127">
        <v>83</v>
      </c>
      <c r="CF9" s="127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39.75" customHeight="1">
      <c r="A10" s="98" t="s">
        <v>291</v>
      </c>
      <c r="B10" s="18">
        <f t="shared" ref="B10:B15" si="0"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 t="shared" ref="R10:R15" si="1">SUM(S10:X10)</f>
        <v>0</v>
      </c>
      <c r="S10" s="65"/>
      <c r="T10" s="65"/>
      <c r="U10" s="65"/>
      <c r="V10" s="66"/>
      <c r="W10" s="66"/>
      <c r="X10" s="19"/>
      <c r="Y10" s="42">
        <f t="shared" ref="Y10:AA25" si="2">AB10+BX10</f>
        <v>2433.52</v>
      </c>
      <c r="Z10" s="42">
        <f t="shared" si="2"/>
        <v>2165.83</v>
      </c>
      <c r="AA10" s="35">
        <f t="shared" si="2"/>
        <v>267.69000000000005</v>
      </c>
      <c r="AB10" s="42">
        <f t="shared" ref="AB10:AC25" si="3">AH10+AT10+BF10+BL10+BR10</f>
        <v>2433.52</v>
      </c>
      <c r="AC10" s="10">
        <f t="shared" si="3"/>
        <v>2165.83</v>
      </c>
      <c r="AD10" s="35">
        <f>AJ10+AV10+BH10+BT10</f>
        <v>267.69000000000005</v>
      </c>
      <c r="AE10" s="10">
        <f t="shared" ref="AE10:AG14" si="4">AK10+AW10+BI10</f>
        <v>0</v>
      </c>
      <c r="AF10" s="10">
        <f t="shared" si="4"/>
        <v>0</v>
      </c>
      <c r="AG10" s="19">
        <f t="shared" si="4"/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2433.52</v>
      </c>
      <c r="BG10" s="19">
        <v>2165.83</v>
      </c>
      <c r="BH10" s="19">
        <f>BF10-BG10</f>
        <v>267.69000000000005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68">
        <f>CA10+CB10+CC10+CD10+CE10+CH10</f>
        <v>0</v>
      </c>
      <c r="BY10" s="56">
        <f>CA10+CB10+CC10+CD10+CF10+CH10</f>
        <v>0</v>
      </c>
      <c r="BZ10" s="79">
        <f>CG10</f>
        <v>0</v>
      </c>
      <c r="CA10" s="68"/>
      <c r="CB10" s="69"/>
      <c r="CC10" s="69"/>
      <c r="CD10" s="69"/>
      <c r="CE10" s="69"/>
      <c r="CF10" s="69"/>
      <c r="CG10" s="57">
        <f>CE10-CF10</f>
        <v>0</v>
      </c>
      <c r="CH10" s="57"/>
      <c r="CI10" s="11">
        <f t="shared" ref="CI10:CI15" si="5">-CK10+CO10+CS10+CU10+CY10</f>
        <v>2</v>
      </c>
      <c r="CJ10" s="11">
        <f t="shared" ref="CJ10:CJ15" si="6">CL10+CP10+CT10+CV10+CZ10</f>
        <v>2</v>
      </c>
      <c r="CK10" s="11"/>
      <c r="CL10" s="11"/>
      <c r="CM10" s="11"/>
      <c r="CN10" s="11"/>
      <c r="CO10" s="11"/>
      <c r="CP10" s="11"/>
      <c r="CQ10" s="11"/>
      <c r="CR10" s="11"/>
      <c r="CS10" s="11">
        <v>2</v>
      </c>
      <c r="CT10" s="11">
        <v>2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4.75" customHeight="1">
      <c r="A11" s="98" t="s">
        <v>120</v>
      </c>
      <c r="B11" s="18">
        <f t="shared" si="0"/>
        <v>1</v>
      </c>
      <c r="C11" s="18">
        <f t="shared" ref="C11:C47" si="7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si="1"/>
        <v>0</v>
      </c>
      <c r="S11" s="65"/>
      <c r="T11" s="65"/>
      <c r="U11" s="65"/>
      <c r="V11" s="66"/>
      <c r="W11" s="66"/>
      <c r="X11" s="19"/>
      <c r="Y11" s="42">
        <f t="shared" si="2"/>
        <v>48</v>
      </c>
      <c r="Z11" s="42">
        <f t="shared" si="2"/>
        <v>17.84</v>
      </c>
      <c r="AA11" s="35">
        <f t="shared" si="2"/>
        <v>30.16</v>
      </c>
      <c r="AB11" s="42">
        <f t="shared" si="3"/>
        <v>48</v>
      </c>
      <c r="AC11" s="10">
        <f t="shared" si="3"/>
        <v>17.84</v>
      </c>
      <c r="AD11" s="35">
        <f t="shared" ref="AD11:AD47" si="8">AJ11+AV11+BH11+BT11</f>
        <v>30.16</v>
      </c>
      <c r="AE11" s="10">
        <f t="shared" si="4"/>
        <v>0</v>
      </c>
      <c r="AF11" s="10">
        <f t="shared" si="4"/>
        <v>0</v>
      </c>
      <c r="AG11" s="19">
        <f t="shared" si="4"/>
        <v>0</v>
      </c>
      <c r="AH11" s="10"/>
      <c r="AI11" s="10"/>
      <c r="AJ11" s="19">
        <f>AH11-AI11</f>
        <v>0</v>
      </c>
      <c r="AK11" s="19"/>
      <c r="AL11" s="19"/>
      <c r="AM11" s="19">
        <f>AK11-AL11</f>
        <v>0</v>
      </c>
      <c r="AN11" s="19"/>
      <c r="AO11" s="19"/>
      <c r="AP11" s="19">
        <f>AN11-AO11</f>
        <v>0</v>
      </c>
      <c r="AQ11" s="19"/>
      <c r="AR11" s="19"/>
      <c r="AS11" s="19">
        <f>AQ11-AR11</f>
        <v>0</v>
      </c>
      <c r="AT11" s="19"/>
      <c r="AU11" s="19"/>
      <c r="AV11" s="19">
        <f>AT11-AU11</f>
        <v>0</v>
      </c>
      <c r="AW11" s="19"/>
      <c r="AX11" s="19"/>
      <c r="AY11" s="19">
        <f>AW11-AX11</f>
        <v>0</v>
      </c>
      <c r="AZ11" s="19"/>
      <c r="BA11" s="19"/>
      <c r="BB11" s="19">
        <f>AZ11-BA11</f>
        <v>0</v>
      </c>
      <c r="BC11" s="19"/>
      <c r="BD11" s="19"/>
      <c r="BE11" s="19">
        <f>BC11-BD11</f>
        <v>0</v>
      </c>
      <c r="BF11" s="19">
        <v>48</v>
      </c>
      <c r="BG11" s="19">
        <v>17.84</v>
      </c>
      <c r="BH11" s="19">
        <f>BF11-BG11</f>
        <v>30.16</v>
      </c>
      <c r="BI11" s="34"/>
      <c r="BJ11" s="34"/>
      <c r="BK11" s="34">
        <f>BI11-BJ11</f>
        <v>0</v>
      </c>
      <c r="BL11" s="34"/>
      <c r="BM11" s="34"/>
      <c r="BN11" s="34">
        <f>BL11-BM11</f>
        <v>0</v>
      </c>
      <c r="BO11" s="34"/>
      <c r="BP11" s="34"/>
      <c r="BQ11" s="35">
        <f>BO11-BP11</f>
        <v>0</v>
      </c>
      <c r="BR11" s="35"/>
      <c r="BS11" s="10"/>
      <c r="BT11" s="56">
        <f>BR11-BS11</f>
        <v>0</v>
      </c>
      <c r="BU11" s="56"/>
      <c r="BV11" s="56"/>
      <c r="BW11" s="56">
        <f>BU11-BV11</f>
        <v>0</v>
      </c>
      <c r="BX11" s="68">
        <f>CA11+CB11+CC11+CD11+CE11+CH11</f>
        <v>0</v>
      </c>
      <c r="BY11" s="56">
        <f>CA11+CB11+CC11+CD11+CF11+CH11</f>
        <v>0</v>
      </c>
      <c r="BZ11" s="79">
        <f t="shared" ref="BZ11:BZ47" si="9">CG11</f>
        <v>0</v>
      </c>
      <c r="CA11" s="68"/>
      <c r="CB11" s="69"/>
      <c r="CC11" s="69"/>
      <c r="CD11" s="69"/>
      <c r="CE11" s="69"/>
      <c r="CF11" s="69"/>
      <c r="CG11" s="57">
        <f>CE11-CF11</f>
        <v>0</v>
      </c>
      <c r="CH11" s="57"/>
      <c r="CI11" s="11">
        <f t="shared" si="5"/>
        <v>3</v>
      </c>
      <c r="CJ11" s="11">
        <f t="shared" si="6"/>
        <v>3</v>
      </c>
      <c r="CK11" s="11"/>
      <c r="CL11" s="11"/>
      <c r="CM11" s="11"/>
      <c r="CN11" s="11"/>
      <c r="CO11" s="11"/>
      <c r="CP11" s="11"/>
      <c r="CQ11" s="11"/>
      <c r="CR11" s="11"/>
      <c r="CS11" s="11">
        <v>3</v>
      </c>
      <c r="CT11" s="11">
        <v>3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4.75" customHeight="1">
      <c r="A12" s="98" t="s">
        <v>120</v>
      </c>
      <c r="B12" s="18">
        <f t="shared" si="0"/>
        <v>1</v>
      </c>
      <c r="C12" s="18">
        <f t="shared" si="7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1"/>
        <v>0</v>
      </c>
      <c r="S12" s="65"/>
      <c r="T12" s="65"/>
      <c r="U12" s="65"/>
      <c r="V12" s="66"/>
      <c r="W12" s="66"/>
      <c r="X12" s="19"/>
      <c r="Y12" s="42">
        <f t="shared" si="2"/>
        <v>16</v>
      </c>
      <c r="Z12" s="42">
        <f t="shared" si="2"/>
        <v>6.88</v>
      </c>
      <c r="AA12" s="35">
        <f t="shared" si="2"/>
        <v>9.120000000000001</v>
      </c>
      <c r="AB12" s="42">
        <f t="shared" si="3"/>
        <v>16</v>
      </c>
      <c r="AC12" s="10">
        <f t="shared" si="3"/>
        <v>6.88</v>
      </c>
      <c r="AD12" s="35">
        <f t="shared" si="8"/>
        <v>9.120000000000001</v>
      </c>
      <c r="AE12" s="10">
        <f t="shared" si="4"/>
        <v>0</v>
      </c>
      <c r="AF12" s="10">
        <f t="shared" si="4"/>
        <v>0</v>
      </c>
      <c r="AG12" s="19">
        <f t="shared" si="4"/>
        <v>0</v>
      </c>
      <c r="AH12" s="10"/>
      <c r="AI12" s="10"/>
      <c r="AJ12" s="19">
        <f>AH12-AI12</f>
        <v>0</v>
      </c>
      <c r="AK12" s="19"/>
      <c r="AL12" s="19"/>
      <c r="AM12" s="19">
        <f>AK12-AL12</f>
        <v>0</v>
      </c>
      <c r="AN12" s="19"/>
      <c r="AO12" s="19"/>
      <c r="AP12" s="19">
        <f>AN12-AO12</f>
        <v>0</v>
      </c>
      <c r="AQ12" s="19"/>
      <c r="AR12" s="19"/>
      <c r="AS12" s="19">
        <f>AQ12-AR12</f>
        <v>0</v>
      </c>
      <c r="AT12" s="19"/>
      <c r="AU12" s="19"/>
      <c r="AV12" s="19">
        <f>AT12-AU12</f>
        <v>0</v>
      </c>
      <c r="AW12" s="19"/>
      <c r="AX12" s="19"/>
      <c r="AY12" s="19">
        <f>AW12-AX12</f>
        <v>0</v>
      </c>
      <c r="AZ12" s="19"/>
      <c r="BA12" s="19"/>
      <c r="BB12" s="19">
        <f>AZ12-BA12</f>
        <v>0</v>
      </c>
      <c r="BC12" s="19"/>
      <c r="BD12" s="19"/>
      <c r="BE12" s="19">
        <f>BC12-BD12</f>
        <v>0</v>
      </c>
      <c r="BF12" s="19">
        <v>16</v>
      </c>
      <c r="BG12" s="19">
        <v>6.88</v>
      </c>
      <c r="BH12" s="19">
        <f>BF12-BG12</f>
        <v>9.120000000000001</v>
      </c>
      <c r="BI12" s="34"/>
      <c r="BJ12" s="34"/>
      <c r="BK12" s="34">
        <f>BI12-BJ12</f>
        <v>0</v>
      </c>
      <c r="BL12" s="34"/>
      <c r="BM12" s="34"/>
      <c r="BN12" s="34">
        <f>BL12-BM12</f>
        <v>0</v>
      </c>
      <c r="BO12" s="34"/>
      <c r="BP12" s="34"/>
      <c r="BQ12" s="35">
        <f>BO12-BP12</f>
        <v>0</v>
      </c>
      <c r="BR12" s="35"/>
      <c r="BS12" s="10"/>
      <c r="BT12" s="56">
        <f>BR12-BS12</f>
        <v>0</v>
      </c>
      <c r="BU12" s="56"/>
      <c r="BV12" s="56"/>
      <c r="BW12" s="56">
        <f>BU12-BV12</f>
        <v>0</v>
      </c>
      <c r="BX12" s="68">
        <f>CA12+CB12+CC12+CD12+CE12+CH12</f>
        <v>0</v>
      </c>
      <c r="BY12" s="56">
        <f>CA12+CB12+CC12+CD12+CF12+CH12</f>
        <v>0</v>
      </c>
      <c r="BZ12" s="79">
        <f t="shared" si="9"/>
        <v>0</v>
      </c>
      <c r="CA12" s="68"/>
      <c r="CB12" s="69"/>
      <c r="CC12" s="69"/>
      <c r="CD12" s="69"/>
      <c r="CE12" s="69"/>
      <c r="CF12" s="69"/>
      <c r="CG12" s="57">
        <f>CE12-CF12</f>
        <v>0</v>
      </c>
      <c r="CH12" s="57"/>
      <c r="CI12" s="11">
        <f t="shared" si="5"/>
        <v>3</v>
      </c>
      <c r="CJ12" s="11">
        <f t="shared" si="6"/>
        <v>3</v>
      </c>
      <c r="CK12" s="11"/>
      <c r="CL12" s="11"/>
      <c r="CM12" s="11"/>
      <c r="CN12" s="11"/>
      <c r="CO12" s="11"/>
      <c r="CP12" s="11"/>
      <c r="CQ12" s="11"/>
      <c r="CR12" s="11"/>
      <c r="CS12" s="11">
        <v>3</v>
      </c>
      <c r="CT12" s="11">
        <v>3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3.25" customHeight="1">
      <c r="A13" s="98" t="s">
        <v>292</v>
      </c>
      <c r="B13" s="18">
        <f t="shared" si="0"/>
        <v>1</v>
      </c>
      <c r="C13" s="18">
        <f t="shared" si="7"/>
        <v>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  <c r="P13" s="18"/>
      <c r="Q13" s="4"/>
      <c r="R13" s="4">
        <f t="shared" si="1"/>
        <v>1</v>
      </c>
      <c r="S13" s="65"/>
      <c r="T13" s="65"/>
      <c r="U13" s="65"/>
      <c r="V13" s="66"/>
      <c r="W13" s="66">
        <v>1</v>
      </c>
      <c r="X13" s="19"/>
      <c r="Y13" s="42">
        <f t="shared" si="2"/>
        <v>810.6</v>
      </c>
      <c r="Z13" s="42">
        <f t="shared" si="2"/>
        <v>810.6</v>
      </c>
      <c r="AA13" s="35">
        <f t="shared" si="2"/>
        <v>0</v>
      </c>
      <c r="AB13" s="42">
        <f t="shared" si="3"/>
        <v>0</v>
      </c>
      <c r="AC13" s="10">
        <f t="shared" si="3"/>
        <v>0</v>
      </c>
      <c r="AD13" s="35">
        <f t="shared" si="8"/>
        <v>0</v>
      </c>
      <c r="AE13" s="10">
        <f t="shared" si="4"/>
        <v>0</v>
      </c>
      <c r="AF13" s="10">
        <f t="shared" si="4"/>
        <v>0</v>
      </c>
      <c r="AG13" s="19">
        <f t="shared" si="4"/>
        <v>0</v>
      </c>
      <c r="AH13" s="10"/>
      <c r="AI13" s="10"/>
      <c r="AJ13" s="19">
        <f>AH13-AI13</f>
        <v>0</v>
      </c>
      <c r="AK13" s="19"/>
      <c r="AL13" s="19"/>
      <c r="AM13" s="19">
        <f>AK13-AL13</f>
        <v>0</v>
      </c>
      <c r="AN13" s="19"/>
      <c r="AO13" s="19"/>
      <c r="AP13" s="19">
        <f>AN13-AO13</f>
        <v>0</v>
      </c>
      <c r="AQ13" s="19"/>
      <c r="AR13" s="19"/>
      <c r="AS13" s="19">
        <f>AQ13-AR13</f>
        <v>0</v>
      </c>
      <c r="AT13" s="19"/>
      <c r="AU13" s="19"/>
      <c r="AV13" s="19">
        <f>AT13-AU13</f>
        <v>0</v>
      </c>
      <c r="AW13" s="19"/>
      <c r="AX13" s="19"/>
      <c r="AY13" s="19">
        <f>AW13-AX13</f>
        <v>0</v>
      </c>
      <c r="AZ13" s="19"/>
      <c r="BA13" s="19"/>
      <c r="BB13" s="19">
        <f>AZ13-BA13</f>
        <v>0</v>
      </c>
      <c r="BC13" s="19"/>
      <c r="BD13" s="19"/>
      <c r="BE13" s="19">
        <f>BC13-BD13</f>
        <v>0</v>
      </c>
      <c r="BF13" s="19"/>
      <c r="BG13" s="19"/>
      <c r="BH13" s="19">
        <f>BF13-BG13</f>
        <v>0</v>
      </c>
      <c r="BI13" s="34"/>
      <c r="BJ13" s="34"/>
      <c r="BK13" s="34">
        <f>BI13-BJ13</f>
        <v>0</v>
      </c>
      <c r="BL13" s="34"/>
      <c r="BM13" s="34"/>
      <c r="BN13" s="34">
        <f>BL13-BM13</f>
        <v>0</v>
      </c>
      <c r="BO13" s="34"/>
      <c r="BP13" s="34"/>
      <c r="BQ13" s="35">
        <f>BO13-BP13</f>
        <v>0</v>
      </c>
      <c r="BR13" s="35"/>
      <c r="BS13" s="10"/>
      <c r="BT13" s="56">
        <f>BR13-BS13</f>
        <v>0</v>
      </c>
      <c r="BU13" s="56"/>
      <c r="BV13" s="56"/>
      <c r="BW13" s="56">
        <f>BU13-BV13</f>
        <v>0</v>
      </c>
      <c r="BX13" s="68">
        <f>CA13+CB13+CC13+CD13+CE13+CH13</f>
        <v>810.6</v>
      </c>
      <c r="BY13" s="56">
        <f>CA13+CB13+CC13+CD13+CF13+CH13</f>
        <v>810.6</v>
      </c>
      <c r="BZ13" s="79">
        <f t="shared" si="9"/>
        <v>0</v>
      </c>
      <c r="CA13" s="68"/>
      <c r="CB13" s="69"/>
      <c r="CC13" s="69"/>
      <c r="CD13" s="69"/>
      <c r="CE13" s="69">
        <v>810.6</v>
      </c>
      <c r="CF13" s="69">
        <v>810.6</v>
      </c>
      <c r="CG13" s="57">
        <f>CE13-CF13</f>
        <v>0</v>
      </c>
      <c r="CH13" s="57"/>
      <c r="CI13" s="11">
        <f t="shared" si="5"/>
        <v>1</v>
      </c>
      <c r="CJ13" s="11">
        <f t="shared" si="6"/>
        <v>1</v>
      </c>
      <c r="CK13" s="11"/>
      <c r="CL13" s="11"/>
      <c r="CM13" s="11"/>
      <c r="CN13" s="11"/>
      <c r="CO13" s="11"/>
      <c r="CP13" s="11"/>
      <c r="CQ13" s="11"/>
      <c r="CR13" s="11"/>
      <c r="CS13" s="11">
        <v>1</v>
      </c>
      <c r="CT13" s="11">
        <v>1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1" customHeight="1">
      <c r="A14" s="98" t="s">
        <v>293</v>
      </c>
      <c r="B14" s="18">
        <f t="shared" si="0"/>
        <v>1</v>
      </c>
      <c r="C14" s="18">
        <f t="shared" si="7"/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si="1"/>
        <v>1</v>
      </c>
      <c r="S14" s="65">
        <v>1</v>
      </c>
      <c r="T14" s="65"/>
      <c r="U14" s="65"/>
      <c r="V14" s="66"/>
      <c r="W14" s="66"/>
      <c r="X14" s="19"/>
      <c r="Y14" s="42">
        <f t="shared" si="2"/>
        <v>236.29</v>
      </c>
      <c r="Z14" s="42">
        <f t="shared" si="2"/>
        <v>236.29</v>
      </c>
      <c r="AA14" s="35">
        <f t="shared" si="2"/>
        <v>0</v>
      </c>
      <c r="AB14" s="42">
        <f t="shared" si="3"/>
        <v>0</v>
      </c>
      <c r="AC14" s="10">
        <f t="shared" si="3"/>
        <v>0</v>
      </c>
      <c r="AD14" s="35">
        <f t="shared" si="8"/>
        <v>0</v>
      </c>
      <c r="AE14" s="10">
        <f t="shared" si="4"/>
        <v>0</v>
      </c>
      <c r="AF14" s="10">
        <f t="shared" si="4"/>
        <v>0</v>
      </c>
      <c r="AG14" s="19">
        <f t="shared" si="4"/>
        <v>0</v>
      </c>
      <c r="AH14" s="10"/>
      <c r="AI14" s="10"/>
      <c r="AJ14" s="19">
        <f>AH14-AI14</f>
        <v>0</v>
      </c>
      <c r="AK14" s="19"/>
      <c r="AL14" s="19"/>
      <c r="AM14" s="19">
        <f>AK14-AL14</f>
        <v>0</v>
      </c>
      <c r="AN14" s="19"/>
      <c r="AO14" s="19"/>
      <c r="AP14" s="19">
        <f>AN14-AO14</f>
        <v>0</v>
      </c>
      <c r="AQ14" s="19"/>
      <c r="AR14" s="19"/>
      <c r="AS14" s="19">
        <f>AQ14-AR14</f>
        <v>0</v>
      </c>
      <c r="AT14" s="19"/>
      <c r="AU14" s="19"/>
      <c r="AV14" s="19">
        <f>AT14-AU14</f>
        <v>0</v>
      </c>
      <c r="AW14" s="19"/>
      <c r="AX14" s="19"/>
      <c r="AY14" s="19">
        <f>AW14-AX14</f>
        <v>0</v>
      </c>
      <c r="AZ14" s="19"/>
      <c r="BA14" s="19"/>
      <c r="BB14" s="19">
        <f>AZ14-BA14</f>
        <v>0</v>
      </c>
      <c r="BC14" s="19"/>
      <c r="BD14" s="19"/>
      <c r="BE14" s="19">
        <f>BC14-BD14</f>
        <v>0</v>
      </c>
      <c r="BF14" s="19"/>
      <c r="BG14" s="19"/>
      <c r="BH14" s="19">
        <f>BF14-BG14</f>
        <v>0</v>
      </c>
      <c r="BI14" s="34"/>
      <c r="BJ14" s="34"/>
      <c r="BK14" s="34">
        <f>BI14-BJ14</f>
        <v>0</v>
      </c>
      <c r="BL14" s="34"/>
      <c r="BM14" s="34"/>
      <c r="BN14" s="34">
        <f>BL14-BM14</f>
        <v>0</v>
      </c>
      <c r="BO14" s="34"/>
      <c r="BP14" s="34"/>
      <c r="BQ14" s="35">
        <f>BO14-BP14</f>
        <v>0</v>
      </c>
      <c r="BR14" s="35"/>
      <c r="BS14" s="10"/>
      <c r="BT14" s="56">
        <f>BR14-BS14</f>
        <v>0</v>
      </c>
      <c r="BU14" s="56"/>
      <c r="BV14" s="56"/>
      <c r="BW14" s="56">
        <f>BU14-BV14</f>
        <v>0</v>
      </c>
      <c r="BX14" s="68">
        <f>CA14+CB14+CC14+CD14+CE14+CH14</f>
        <v>236.29</v>
      </c>
      <c r="BY14" s="56">
        <f>CA14+CB14+CC14+CD14+CF14+CH14</f>
        <v>236.29</v>
      </c>
      <c r="BZ14" s="79">
        <f t="shared" si="9"/>
        <v>0</v>
      </c>
      <c r="CA14" s="68">
        <v>236.29</v>
      </c>
      <c r="CB14" s="69"/>
      <c r="CC14" s="69"/>
      <c r="CD14" s="69"/>
      <c r="CE14" s="69"/>
      <c r="CF14" s="69"/>
      <c r="CG14" s="57">
        <f>CE14-CF14</f>
        <v>0</v>
      </c>
      <c r="CH14" s="57"/>
      <c r="CI14" s="11">
        <f t="shared" si="5"/>
        <v>0</v>
      </c>
      <c r="CJ14" s="11">
        <f t="shared" si="6"/>
        <v>0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48" customHeight="1">
      <c r="A15" s="126" t="s">
        <v>303</v>
      </c>
      <c r="B15" s="18">
        <f t="shared" si="0"/>
        <v>1</v>
      </c>
      <c r="C15" s="18">
        <f t="shared" si="7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1"/>
        <v>0</v>
      </c>
      <c r="S15" s="65"/>
      <c r="T15" s="65"/>
      <c r="U15" s="65"/>
      <c r="V15" s="66"/>
      <c r="W15" s="66"/>
      <c r="X15" s="19"/>
      <c r="Y15" s="42">
        <f t="shared" si="2"/>
        <v>706.64</v>
      </c>
      <c r="Z15" s="42">
        <f t="shared" ref="Z15:AA44" si="10">AC15+BY15</f>
        <v>176.47</v>
      </c>
      <c r="AA15" s="35">
        <f t="shared" si="2"/>
        <v>530.16999999999996</v>
      </c>
      <c r="AB15" s="42">
        <f t="shared" si="3"/>
        <v>706.64</v>
      </c>
      <c r="AC15" s="10">
        <f t="shared" si="3"/>
        <v>176.47</v>
      </c>
      <c r="AD15" s="35">
        <f t="shared" si="8"/>
        <v>530.16999999999996</v>
      </c>
      <c r="AE15" s="10">
        <f t="shared" ref="AE15:AE43" si="11">AK15+AW15+BI15</f>
        <v>0</v>
      </c>
      <c r="AF15" s="10">
        <f t="shared" ref="AF15:AF44" si="12">AL15+AX15+BJ15</f>
        <v>0</v>
      </c>
      <c r="AG15" s="19">
        <f t="shared" ref="AG15:AG44" si="13">AM15+AY15+BK15</f>
        <v>0</v>
      </c>
      <c r="AH15" s="10"/>
      <c r="AI15" s="10"/>
      <c r="AJ15" s="19">
        <f t="shared" ref="AJ15:AJ44" si="14">AH15-AI15</f>
        <v>0</v>
      </c>
      <c r="AK15" s="19"/>
      <c r="AL15" s="19"/>
      <c r="AM15" s="19">
        <f t="shared" ref="AM15:AM44" si="15">AK15-AL15</f>
        <v>0</v>
      </c>
      <c r="AN15" s="19"/>
      <c r="AO15" s="19"/>
      <c r="AP15" s="19">
        <f t="shared" ref="AP15:AP44" si="16">AN15-AO15</f>
        <v>0</v>
      </c>
      <c r="AQ15" s="19"/>
      <c r="AR15" s="19"/>
      <c r="AS15" s="19">
        <f t="shared" ref="AS15:AS44" si="17">AQ15-AR15</f>
        <v>0</v>
      </c>
      <c r="AT15" s="19"/>
      <c r="AU15" s="19"/>
      <c r="AV15" s="19">
        <f t="shared" ref="AV15:AV44" si="18">AT15-AU15</f>
        <v>0</v>
      </c>
      <c r="AW15" s="19"/>
      <c r="AX15" s="19"/>
      <c r="AY15" s="19">
        <f t="shared" ref="AY15:AY44" si="19">AW15-AX15</f>
        <v>0</v>
      </c>
      <c r="AZ15" s="19"/>
      <c r="BA15" s="19"/>
      <c r="BB15" s="19">
        <f t="shared" ref="BB15:BB44" si="20">AZ15-BA15</f>
        <v>0</v>
      </c>
      <c r="BC15" s="19"/>
      <c r="BD15" s="19"/>
      <c r="BE15" s="19">
        <f t="shared" ref="BE15:BE44" si="21">BC15-BD15</f>
        <v>0</v>
      </c>
      <c r="BF15" s="19">
        <v>706.64</v>
      </c>
      <c r="BG15" s="19">
        <v>176.47</v>
      </c>
      <c r="BH15" s="19">
        <f t="shared" ref="BH15:BH45" si="22">BF15-BG15</f>
        <v>530.16999999999996</v>
      </c>
      <c r="BI15" s="34"/>
      <c r="BJ15" s="34"/>
      <c r="BK15" s="34">
        <f t="shared" ref="BK15:BK44" si="23">BI15-BJ15</f>
        <v>0</v>
      </c>
      <c r="BL15" s="34"/>
      <c r="BM15" s="34"/>
      <c r="BN15" s="34">
        <f t="shared" ref="BN15:BN44" si="24">BL15-BM15</f>
        <v>0</v>
      </c>
      <c r="BO15" s="34"/>
      <c r="BP15" s="34"/>
      <c r="BQ15" s="35">
        <f t="shared" ref="BQ15:BQ44" si="25">BO15-BP15</f>
        <v>0</v>
      </c>
      <c r="BR15" s="35"/>
      <c r="BS15" s="10"/>
      <c r="BT15" s="56">
        <f t="shared" ref="BT15:BT44" si="26">BR15-BS15</f>
        <v>0</v>
      </c>
      <c r="BU15" s="56"/>
      <c r="BV15" s="56"/>
      <c r="BW15" s="56">
        <f t="shared" ref="BW15:BW44" si="27">BU15-BV15</f>
        <v>0</v>
      </c>
      <c r="BX15" s="68">
        <f t="shared" ref="BX15:BX44" si="28">CA15+CB15+CC15+CD15+CE15+CH15</f>
        <v>0</v>
      </c>
      <c r="BY15" s="56">
        <f t="shared" ref="BY15:BY44" si="29">CA15+CB15+CC15+CD15+CF15+CH15</f>
        <v>0</v>
      </c>
      <c r="BZ15" s="79">
        <f t="shared" si="9"/>
        <v>0</v>
      </c>
      <c r="CA15" s="68"/>
      <c r="CB15" s="69"/>
      <c r="CC15" s="69"/>
      <c r="CD15" s="69"/>
      <c r="CE15" s="69"/>
      <c r="CF15" s="69"/>
      <c r="CG15" s="57">
        <f t="shared" ref="CG15:CG44" si="30">CE15-CF15</f>
        <v>0</v>
      </c>
      <c r="CH15" s="57"/>
      <c r="CI15" s="11">
        <f t="shared" si="5"/>
        <v>14</v>
      </c>
      <c r="CJ15" s="11">
        <f t="shared" si="6"/>
        <v>14</v>
      </c>
      <c r="CK15" s="11"/>
      <c r="CL15" s="11"/>
      <c r="CM15" s="11"/>
      <c r="CN15" s="11"/>
      <c r="CO15" s="11"/>
      <c r="CP15" s="11"/>
      <c r="CQ15" s="11"/>
      <c r="CR15" s="11"/>
      <c r="CS15" s="11">
        <v>14</v>
      </c>
      <c r="CT15" s="11">
        <v>14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17.25" customHeight="1">
      <c r="A16" s="126" t="s">
        <v>304</v>
      </c>
      <c r="B16" s="18">
        <f t="shared" ref="B16:B27" si="31">C16+R16</f>
        <v>1</v>
      </c>
      <c r="C16" s="18">
        <f t="shared" si="7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ref="R16:R40" si="32">SUM(S16:X16)</f>
        <v>0</v>
      </c>
      <c r="S16" s="65"/>
      <c r="T16" s="65"/>
      <c r="U16" s="65"/>
      <c r="V16" s="66"/>
      <c r="W16" s="66"/>
      <c r="X16" s="19"/>
      <c r="Y16" s="42">
        <f t="shared" si="2"/>
        <v>930</v>
      </c>
      <c r="Z16" s="42">
        <f t="shared" si="10"/>
        <v>783.2</v>
      </c>
      <c r="AA16" s="35">
        <f t="shared" si="2"/>
        <v>146.79999999999995</v>
      </c>
      <c r="AB16" s="42">
        <f t="shared" si="3"/>
        <v>930</v>
      </c>
      <c r="AC16" s="10">
        <f t="shared" si="3"/>
        <v>783.2</v>
      </c>
      <c r="AD16" s="35">
        <f t="shared" si="8"/>
        <v>146.79999999999995</v>
      </c>
      <c r="AE16" s="10">
        <f t="shared" si="11"/>
        <v>0</v>
      </c>
      <c r="AF16" s="10">
        <f t="shared" si="12"/>
        <v>0</v>
      </c>
      <c r="AG16" s="19">
        <f t="shared" si="13"/>
        <v>0</v>
      </c>
      <c r="AH16" s="10"/>
      <c r="AI16" s="10"/>
      <c r="AJ16" s="19">
        <f t="shared" si="14"/>
        <v>0</v>
      </c>
      <c r="AK16" s="19"/>
      <c r="AL16" s="19"/>
      <c r="AM16" s="19">
        <f t="shared" si="15"/>
        <v>0</v>
      </c>
      <c r="AN16" s="19"/>
      <c r="AO16" s="19"/>
      <c r="AP16" s="19">
        <f t="shared" si="16"/>
        <v>0</v>
      </c>
      <c r="AQ16" s="19"/>
      <c r="AR16" s="19"/>
      <c r="AS16" s="19">
        <f t="shared" si="17"/>
        <v>0</v>
      </c>
      <c r="AT16" s="19"/>
      <c r="AU16" s="19"/>
      <c r="AV16" s="19">
        <f t="shared" si="18"/>
        <v>0</v>
      </c>
      <c r="AW16" s="19"/>
      <c r="AX16" s="19"/>
      <c r="AY16" s="19">
        <f t="shared" si="19"/>
        <v>0</v>
      </c>
      <c r="AZ16" s="19"/>
      <c r="BA16" s="19"/>
      <c r="BB16" s="19">
        <f t="shared" si="20"/>
        <v>0</v>
      </c>
      <c r="BC16" s="19"/>
      <c r="BD16" s="19"/>
      <c r="BE16" s="19">
        <f t="shared" si="21"/>
        <v>0</v>
      </c>
      <c r="BF16" s="19">
        <v>930</v>
      </c>
      <c r="BG16" s="19">
        <v>783.2</v>
      </c>
      <c r="BH16" s="19">
        <f t="shared" si="22"/>
        <v>146.79999999999995</v>
      </c>
      <c r="BI16" s="34"/>
      <c r="BJ16" s="34"/>
      <c r="BK16" s="34">
        <f t="shared" si="23"/>
        <v>0</v>
      </c>
      <c r="BL16" s="34"/>
      <c r="BM16" s="34"/>
      <c r="BN16" s="34">
        <f t="shared" si="24"/>
        <v>0</v>
      </c>
      <c r="BO16" s="34"/>
      <c r="BP16" s="34"/>
      <c r="BQ16" s="35">
        <f t="shared" si="25"/>
        <v>0</v>
      </c>
      <c r="BR16" s="35"/>
      <c r="BS16" s="10"/>
      <c r="BT16" s="56">
        <f t="shared" si="26"/>
        <v>0</v>
      </c>
      <c r="BU16" s="56"/>
      <c r="BV16" s="56"/>
      <c r="BW16" s="56">
        <f t="shared" si="27"/>
        <v>0</v>
      </c>
      <c r="BX16" s="68">
        <f t="shared" si="28"/>
        <v>0</v>
      </c>
      <c r="BY16" s="56">
        <f t="shared" si="29"/>
        <v>0</v>
      </c>
      <c r="BZ16" s="79">
        <f t="shared" si="9"/>
        <v>0</v>
      </c>
      <c r="CA16" s="68"/>
      <c r="CB16" s="69"/>
      <c r="CC16" s="69"/>
      <c r="CD16" s="69"/>
      <c r="CE16" s="69"/>
      <c r="CF16" s="69"/>
      <c r="CG16" s="57">
        <f t="shared" si="30"/>
        <v>0</v>
      </c>
      <c r="CH16" s="57"/>
      <c r="CI16" s="11">
        <v>2</v>
      </c>
      <c r="CJ16" s="11">
        <v>2</v>
      </c>
      <c r="CK16" s="11"/>
      <c r="CL16" s="11"/>
      <c r="CM16" s="11"/>
      <c r="CN16" s="11"/>
      <c r="CO16" s="11"/>
      <c r="CP16" s="11"/>
      <c r="CQ16" s="11"/>
      <c r="CR16" s="11"/>
      <c r="CS16" s="11">
        <v>2</v>
      </c>
      <c r="CT16" s="11">
        <v>2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17.25" customHeight="1">
      <c r="A17" s="126" t="s">
        <v>305</v>
      </c>
      <c r="B17" s="18">
        <f t="shared" si="31"/>
        <v>1</v>
      </c>
      <c r="C17" s="18">
        <f t="shared" si="7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32"/>
        <v>0</v>
      </c>
      <c r="S17" s="65"/>
      <c r="T17" s="65"/>
      <c r="U17" s="65"/>
      <c r="V17" s="66"/>
      <c r="W17" s="66"/>
      <c r="X17" s="19"/>
      <c r="Y17" s="42">
        <f t="shared" si="2"/>
        <v>404.8</v>
      </c>
      <c r="Z17" s="42">
        <f t="shared" si="10"/>
        <v>206.45</v>
      </c>
      <c r="AA17" s="35">
        <f t="shared" si="2"/>
        <v>198.35000000000002</v>
      </c>
      <c r="AB17" s="42">
        <f t="shared" si="3"/>
        <v>404.8</v>
      </c>
      <c r="AC17" s="10">
        <f t="shared" si="3"/>
        <v>206.45</v>
      </c>
      <c r="AD17" s="35">
        <f t="shared" si="8"/>
        <v>198.35000000000002</v>
      </c>
      <c r="AE17" s="10">
        <f t="shared" si="11"/>
        <v>0</v>
      </c>
      <c r="AF17" s="10">
        <f t="shared" si="12"/>
        <v>0</v>
      </c>
      <c r="AG17" s="19">
        <f t="shared" si="13"/>
        <v>0</v>
      </c>
      <c r="AH17" s="10"/>
      <c r="AI17" s="10"/>
      <c r="AJ17" s="19">
        <f t="shared" si="14"/>
        <v>0</v>
      </c>
      <c r="AK17" s="19"/>
      <c r="AL17" s="19"/>
      <c r="AM17" s="19">
        <f t="shared" si="15"/>
        <v>0</v>
      </c>
      <c r="AN17" s="19"/>
      <c r="AO17" s="19"/>
      <c r="AP17" s="19">
        <f t="shared" si="16"/>
        <v>0</v>
      </c>
      <c r="AQ17" s="19"/>
      <c r="AR17" s="19"/>
      <c r="AS17" s="19">
        <f t="shared" si="17"/>
        <v>0</v>
      </c>
      <c r="AT17" s="19"/>
      <c r="AU17" s="19"/>
      <c r="AV17" s="19">
        <f t="shared" si="18"/>
        <v>0</v>
      </c>
      <c r="AW17" s="19"/>
      <c r="AX17" s="19"/>
      <c r="AY17" s="19">
        <f t="shared" si="19"/>
        <v>0</v>
      </c>
      <c r="AZ17" s="19"/>
      <c r="BA17" s="19"/>
      <c r="BB17" s="19">
        <f t="shared" si="20"/>
        <v>0</v>
      </c>
      <c r="BC17" s="19"/>
      <c r="BD17" s="19"/>
      <c r="BE17" s="19">
        <f t="shared" si="21"/>
        <v>0</v>
      </c>
      <c r="BF17" s="19">
        <v>404.8</v>
      </c>
      <c r="BG17" s="19">
        <v>206.45</v>
      </c>
      <c r="BH17" s="19">
        <f t="shared" si="22"/>
        <v>198.35000000000002</v>
      </c>
      <c r="BI17" s="34"/>
      <c r="BJ17" s="34"/>
      <c r="BK17" s="34">
        <f t="shared" si="23"/>
        <v>0</v>
      </c>
      <c r="BL17" s="34"/>
      <c r="BM17" s="34"/>
      <c r="BN17" s="34">
        <f t="shared" si="24"/>
        <v>0</v>
      </c>
      <c r="BO17" s="34"/>
      <c r="BP17" s="34"/>
      <c r="BQ17" s="35">
        <f t="shared" si="25"/>
        <v>0</v>
      </c>
      <c r="BR17" s="35"/>
      <c r="BS17" s="10"/>
      <c r="BT17" s="56">
        <f t="shared" si="26"/>
        <v>0</v>
      </c>
      <c r="BU17" s="56"/>
      <c r="BV17" s="56"/>
      <c r="BW17" s="56">
        <f t="shared" si="27"/>
        <v>0</v>
      </c>
      <c r="BX17" s="68">
        <f t="shared" si="28"/>
        <v>0</v>
      </c>
      <c r="BY17" s="56">
        <f t="shared" si="29"/>
        <v>0</v>
      </c>
      <c r="BZ17" s="79">
        <f t="shared" si="9"/>
        <v>0</v>
      </c>
      <c r="CA17" s="68"/>
      <c r="CB17" s="69"/>
      <c r="CC17" s="69"/>
      <c r="CD17" s="69"/>
      <c r="CE17" s="69"/>
      <c r="CF17" s="69"/>
      <c r="CG17" s="57">
        <f t="shared" si="30"/>
        <v>0</v>
      </c>
      <c r="CH17" s="57"/>
      <c r="CI17" s="11">
        <v>7</v>
      </c>
      <c r="CJ17" s="11">
        <v>7</v>
      </c>
      <c r="CK17" s="11"/>
      <c r="CL17" s="11"/>
      <c r="CM17" s="11"/>
      <c r="CN17" s="11"/>
      <c r="CO17" s="11"/>
      <c r="CP17" s="11"/>
      <c r="CQ17" s="11"/>
      <c r="CR17" s="11"/>
      <c r="CS17" s="11">
        <v>7</v>
      </c>
      <c r="CT17" s="11">
        <v>7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35.25" customHeight="1">
      <c r="A18" s="126" t="s">
        <v>306</v>
      </c>
      <c r="B18" s="18">
        <f t="shared" si="31"/>
        <v>1</v>
      </c>
      <c r="C18" s="18">
        <f t="shared" si="7"/>
        <v>1</v>
      </c>
      <c r="D18" s="18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18"/>
      <c r="P18" s="18"/>
      <c r="Q18" s="4"/>
      <c r="R18" s="4">
        <f t="shared" si="32"/>
        <v>0</v>
      </c>
      <c r="S18" s="65"/>
      <c r="T18" s="65"/>
      <c r="U18" s="65"/>
      <c r="V18" s="66"/>
      <c r="W18" s="66"/>
      <c r="X18" s="19"/>
      <c r="Y18" s="42">
        <f t="shared" si="2"/>
        <v>125.31</v>
      </c>
      <c r="Z18" s="42">
        <f t="shared" si="10"/>
        <v>83.96</v>
      </c>
      <c r="AA18" s="35">
        <f t="shared" si="2"/>
        <v>41.350000000000009</v>
      </c>
      <c r="AB18" s="42">
        <f t="shared" si="3"/>
        <v>125.31</v>
      </c>
      <c r="AC18" s="10">
        <f t="shared" si="3"/>
        <v>83.96</v>
      </c>
      <c r="AD18" s="35">
        <f t="shared" si="8"/>
        <v>41.350000000000009</v>
      </c>
      <c r="AE18" s="10">
        <f t="shared" si="11"/>
        <v>0</v>
      </c>
      <c r="AF18" s="10">
        <f t="shared" si="12"/>
        <v>0</v>
      </c>
      <c r="AG18" s="19">
        <f t="shared" si="13"/>
        <v>0</v>
      </c>
      <c r="AH18" s="10"/>
      <c r="AI18" s="10"/>
      <c r="AJ18" s="19">
        <f t="shared" si="14"/>
        <v>0</v>
      </c>
      <c r="AK18" s="19"/>
      <c r="AL18" s="19"/>
      <c r="AM18" s="19">
        <f t="shared" si="15"/>
        <v>0</v>
      </c>
      <c r="AN18" s="19"/>
      <c r="AO18" s="19"/>
      <c r="AP18" s="19">
        <f t="shared" si="16"/>
        <v>0</v>
      </c>
      <c r="AQ18" s="19"/>
      <c r="AR18" s="19"/>
      <c r="AS18" s="19">
        <f t="shared" si="17"/>
        <v>0</v>
      </c>
      <c r="AT18" s="19"/>
      <c r="AU18" s="19"/>
      <c r="AV18" s="19">
        <f t="shared" si="18"/>
        <v>0</v>
      </c>
      <c r="AW18" s="19"/>
      <c r="AX18" s="19"/>
      <c r="AY18" s="19">
        <f t="shared" si="19"/>
        <v>0</v>
      </c>
      <c r="AZ18" s="19"/>
      <c r="BA18" s="19"/>
      <c r="BB18" s="19">
        <f t="shared" si="20"/>
        <v>0</v>
      </c>
      <c r="BC18" s="19"/>
      <c r="BD18" s="19"/>
      <c r="BE18" s="19">
        <f t="shared" si="21"/>
        <v>0</v>
      </c>
      <c r="BF18" s="19">
        <v>125.31</v>
      </c>
      <c r="BG18" s="19">
        <v>83.96</v>
      </c>
      <c r="BH18" s="19">
        <f t="shared" si="22"/>
        <v>41.350000000000009</v>
      </c>
      <c r="BI18" s="34"/>
      <c r="BJ18" s="34"/>
      <c r="BK18" s="34">
        <f t="shared" si="23"/>
        <v>0</v>
      </c>
      <c r="BL18" s="34"/>
      <c r="BM18" s="34"/>
      <c r="BN18" s="34">
        <f t="shared" si="24"/>
        <v>0</v>
      </c>
      <c r="BO18" s="34"/>
      <c r="BP18" s="34"/>
      <c r="BQ18" s="35">
        <f t="shared" si="25"/>
        <v>0</v>
      </c>
      <c r="BR18" s="35"/>
      <c r="BS18" s="10"/>
      <c r="BT18" s="56">
        <f t="shared" si="26"/>
        <v>0</v>
      </c>
      <c r="BU18" s="56"/>
      <c r="BV18" s="56"/>
      <c r="BW18" s="56">
        <f t="shared" si="27"/>
        <v>0</v>
      </c>
      <c r="BX18" s="68">
        <f t="shared" si="28"/>
        <v>0</v>
      </c>
      <c r="BY18" s="56">
        <f t="shared" si="29"/>
        <v>0</v>
      </c>
      <c r="BZ18" s="79">
        <f t="shared" si="9"/>
        <v>0</v>
      </c>
      <c r="CA18" s="68"/>
      <c r="CB18" s="69"/>
      <c r="CC18" s="69"/>
      <c r="CD18" s="69"/>
      <c r="CE18" s="69"/>
      <c r="CF18" s="69"/>
      <c r="CG18" s="57">
        <f t="shared" si="30"/>
        <v>0</v>
      </c>
      <c r="CH18" s="57"/>
      <c r="CI18" s="11">
        <v>2</v>
      </c>
      <c r="CJ18" s="11">
        <v>2</v>
      </c>
      <c r="CK18" s="11"/>
      <c r="CL18" s="11"/>
      <c r="CM18" s="11"/>
      <c r="CN18" s="11"/>
      <c r="CO18" s="11"/>
      <c r="CP18" s="11"/>
      <c r="CQ18" s="11"/>
      <c r="CR18" s="11"/>
      <c r="CS18" s="11">
        <v>2</v>
      </c>
      <c r="CT18" s="11">
        <v>2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40.5" customHeight="1">
      <c r="A19" s="126" t="s">
        <v>307</v>
      </c>
      <c r="B19" s="18">
        <f t="shared" si="31"/>
        <v>1</v>
      </c>
      <c r="C19" s="18">
        <f t="shared" si="7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32"/>
        <v>0</v>
      </c>
      <c r="S19" s="65"/>
      <c r="T19" s="65"/>
      <c r="U19" s="65"/>
      <c r="V19" s="66"/>
      <c r="W19" s="66"/>
      <c r="X19" s="19"/>
      <c r="Y19" s="42">
        <f t="shared" si="2"/>
        <v>3501.3</v>
      </c>
      <c r="Z19" s="42">
        <f t="shared" si="10"/>
        <v>2153.3000000000002</v>
      </c>
      <c r="AA19" s="35">
        <f t="shared" si="2"/>
        <v>1348</v>
      </c>
      <c r="AB19" s="42">
        <f t="shared" si="3"/>
        <v>3501.3</v>
      </c>
      <c r="AC19" s="10">
        <f t="shared" si="3"/>
        <v>2153.3000000000002</v>
      </c>
      <c r="AD19" s="35">
        <f t="shared" si="8"/>
        <v>1348</v>
      </c>
      <c r="AE19" s="10">
        <f t="shared" si="11"/>
        <v>0</v>
      </c>
      <c r="AF19" s="10">
        <f t="shared" si="12"/>
        <v>0</v>
      </c>
      <c r="AG19" s="19">
        <f t="shared" si="13"/>
        <v>0</v>
      </c>
      <c r="AH19" s="10"/>
      <c r="AI19" s="10"/>
      <c r="AJ19" s="19">
        <f t="shared" si="14"/>
        <v>0</v>
      </c>
      <c r="AK19" s="19"/>
      <c r="AL19" s="19"/>
      <c r="AM19" s="19">
        <f t="shared" si="15"/>
        <v>0</v>
      </c>
      <c r="AN19" s="19"/>
      <c r="AO19" s="19"/>
      <c r="AP19" s="19">
        <f t="shared" si="16"/>
        <v>0</v>
      </c>
      <c r="AQ19" s="19"/>
      <c r="AR19" s="19"/>
      <c r="AS19" s="19">
        <f t="shared" si="17"/>
        <v>0</v>
      </c>
      <c r="AT19" s="19"/>
      <c r="AU19" s="19"/>
      <c r="AV19" s="19">
        <f t="shared" si="18"/>
        <v>0</v>
      </c>
      <c r="AW19" s="19"/>
      <c r="AX19" s="19"/>
      <c r="AY19" s="19">
        <f t="shared" si="19"/>
        <v>0</v>
      </c>
      <c r="AZ19" s="19"/>
      <c r="BA19" s="19"/>
      <c r="BB19" s="19">
        <f t="shared" si="20"/>
        <v>0</v>
      </c>
      <c r="BC19" s="19"/>
      <c r="BD19" s="19"/>
      <c r="BE19" s="19">
        <f t="shared" si="21"/>
        <v>0</v>
      </c>
      <c r="BF19" s="19">
        <v>3501.3</v>
      </c>
      <c r="BG19" s="19">
        <v>2153.3000000000002</v>
      </c>
      <c r="BH19" s="19">
        <f t="shared" si="22"/>
        <v>1348</v>
      </c>
      <c r="BI19" s="34"/>
      <c r="BJ19" s="34"/>
      <c r="BK19" s="34">
        <f t="shared" si="23"/>
        <v>0</v>
      </c>
      <c r="BL19" s="34"/>
      <c r="BM19" s="34"/>
      <c r="BN19" s="34">
        <f t="shared" si="24"/>
        <v>0</v>
      </c>
      <c r="BO19" s="34"/>
      <c r="BP19" s="34"/>
      <c r="BQ19" s="35">
        <f t="shared" si="25"/>
        <v>0</v>
      </c>
      <c r="BR19" s="35"/>
      <c r="BS19" s="10"/>
      <c r="BT19" s="56">
        <f t="shared" si="26"/>
        <v>0</v>
      </c>
      <c r="BU19" s="56"/>
      <c r="BV19" s="56"/>
      <c r="BW19" s="56">
        <f t="shared" si="27"/>
        <v>0</v>
      </c>
      <c r="BX19" s="68">
        <f t="shared" si="28"/>
        <v>0</v>
      </c>
      <c r="BY19" s="56">
        <f t="shared" si="29"/>
        <v>0</v>
      </c>
      <c r="BZ19" s="79">
        <f t="shared" si="9"/>
        <v>0</v>
      </c>
      <c r="CA19" s="68"/>
      <c r="CB19" s="69"/>
      <c r="CC19" s="69"/>
      <c r="CD19" s="69"/>
      <c r="CE19" s="69"/>
      <c r="CF19" s="69"/>
      <c r="CG19" s="57">
        <f t="shared" si="30"/>
        <v>0</v>
      </c>
      <c r="CH19" s="57"/>
      <c r="CI19" s="11">
        <v>3</v>
      </c>
      <c r="CJ19" s="11">
        <v>3</v>
      </c>
      <c r="CK19" s="11"/>
      <c r="CL19" s="11"/>
      <c r="CM19" s="11"/>
      <c r="CN19" s="11"/>
      <c r="CO19" s="11"/>
      <c r="CP19" s="11"/>
      <c r="CQ19" s="11"/>
      <c r="CR19" s="11"/>
      <c r="CS19" s="11">
        <v>3</v>
      </c>
      <c r="CT19" s="11">
        <v>3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46.5" customHeight="1">
      <c r="A20" s="126" t="s">
        <v>120</v>
      </c>
      <c r="B20" s="18">
        <f t="shared" si="31"/>
        <v>1</v>
      </c>
      <c r="C20" s="18">
        <f t="shared" si="7"/>
        <v>1</v>
      </c>
      <c r="D20" s="18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18"/>
      <c r="P20" s="18"/>
      <c r="Q20" s="4"/>
      <c r="R20" s="4">
        <f t="shared" si="32"/>
        <v>0</v>
      </c>
      <c r="S20" s="65"/>
      <c r="T20" s="65"/>
      <c r="U20" s="65"/>
      <c r="V20" s="66"/>
      <c r="W20" s="66"/>
      <c r="X20" s="19"/>
      <c r="Y20" s="42">
        <f t="shared" si="2"/>
        <v>12.67</v>
      </c>
      <c r="Z20" s="42">
        <f t="shared" si="10"/>
        <v>10.48</v>
      </c>
      <c r="AA20" s="35">
        <f t="shared" si="2"/>
        <v>2.1899999999999995</v>
      </c>
      <c r="AB20" s="42">
        <f t="shared" si="3"/>
        <v>12.67</v>
      </c>
      <c r="AC20" s="10">
        <f t="shared" si="3"/>
        <v>10.48</v>
      </c>
      <c r="AD20" s="35">
        <f t="shared" si="8"/>
        <v>2.1899999999999995</v>
      </c>
      <c r="AE20" s="10">
        <f t="shared" si="11"/>
        <v>0</v>
      </c>
      <c r="AF20" s="10">
        <f t="shared" si="12"/>
        <v>0</v>
      </c>
      <c r="AG20" s="19">
        <f t="shared" si="13"/>
        <v>0</v>
      </c>
      <c r="AH20" s="10"/>
      <c r="AI20" s="10"/>
      <c r="AJ20" s="19">
        <f t="shared" si="14"/>
        <v>0</v>
      </c>
      <c r="AK20" s="19"/>
      <c r="AL20" s="19"/>
      <c r="AM20" s="19">
        <f t="shared" si="15"/>
        <v>0</v>
      </c>
      <c r="AN20" s="19"/>
      <c r="AO20" s="19"/>
      <c r="AP20" s="19">
        <f t="shared" si="16"/>
        <v>0</v>
      </c>
      <c r="AQ20" s="19"/>
      <c r="AR20" s="19"/>
      <c r="AS20" s="19">
        <f t="shared" si="17"/>
        <v>0</v>
      </c>
      <c r="AT20" s="19"/>
      <c r="AU20" s="19"/>
      <c r="AV20" s="19">
        <f t="shared" si="18"/>
        <v>0</v>
      </c>
      <c r="AW20" s="19"/>
      <c r="AX20" s="19"/>
      <c r="AY20" s="19">
        <f t="shared" si="19"/>
        <v>0</v>
      </c>
      <c r="AZ20" s="19"/>
      <c r="BA20" s="19"/>
      <c r="BB20" s="19">
        <f t="shared" si="20"/>
        <v>0</v>
      </c>
      <c r="BC20" s="19"/>
      <c r="BD20" s="19"/>
      <c r="BE20" s="19">
        <f t="shared" si="21"/>
        <v>0</v>
      </c>
      <c r="BF20" s="19">
        <v>12.67</v>
      </c>
      <c r="BG20" s="19">
        <v>10.48</v>
      </c>
      <c r="BH20" s="19">
        <f t="shared" si="22"/>
        <v>2.1899999999999995</v>
      </c>
      <c r="BI20" s="34"/>
      <c r="BJ20" s="34"/>
      <c r="BK20" s="34">
        <f t="shared" si="23"/>
        <v>0</v>
      </c>
      <c r="BL20" s="34"/>
      <c r="BM20" s="34"/>
      <c r="BN20" s="34">
        <f t="shared" si="24"/>
        <v>0</v>
      </c>
      <c r="BO20" s="34"/>
      <c r="BP20" s="34"/>
      <c r="BQ20" s="35">
        <f t="shared" si="25"/>
        <v>0</v>
      </c>
      <c r="BR20" s="35"/>
      <c r="BS20" s="10"/>
      <c r="BT20" s="56">
        <f t="shared" si="26"/>
        <v>0</v>
      </c>
      <c r="BU20" s="56"/>
      <c r="BV20" s="56"/>
      <c r="BW20" s="56">
        <f t="shared" si="27"/>
        <v>0</v>
      </c>
      <c r="BX20" s="68">
        <f t="shared" si="28"/>
        <v>0</v>
      </c>
      <c r="BY20" s="56">
        <f t="shared" si="29"/>
        <v>0</v>
      </c>
      <c r="BZ20" s="79">
        <f t="shared" si="9"/>
        <v>0</v>
      </c>
      <c r="CA20" s="68"/>
      <c r="CB20" s="69"/>
      <c r="CC20" s="69"/>
      <c r="CD20" s="69"/>
      <c r="CE20" s="69"/>
      <c r="CF20" s="69"/>
      <c r="CG20" s="57">
        <f t="shared" si="30"/>
        <v>0</v>
      </c>
      <c r="CH20" s="57"/>
      <c r="CI20" s="11">
        <v>3</v>
      </c>
      <c r="CJ20" s="11">
        <v>3</v>
      </c>
      <c r="CK20" s="11"/>
      <c r="CL20" s="11"/>
      <c r="CM20" s="11"/>
      <c r="CN20" s="11"/>
      <c r="CO20" s="11"/>
      <c r="CP20" s="11"/>
      <c r="CQ20" s="11"/>
      <c r="CR20" s="11"/>
      <c r="CS20" s="11">
        <v>3</v>
      </c>
      <c r="CT20" s="11">
        <v>3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52.5" customHeight="1">
      <c r="A21" s="126" t="s">
        <v>308</v>
      </c>
      <c r="B21" s="18">
        <f t="shared" si="31"/>
        <v>1</v>
      </c>
      <c r="C21" s="18">
        <f t="shared" si="7"/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32"/>
        <v>0</v>
      </c>
      <c r="S21" s="65"/>
      <c r="T21" s="65"/>
      <c r="U21" s="65"/>
      <c r="V21" s="66"/>
      <c r="W21" s="66"/>
      <c r="X21" s="19"/>
      <c r="Y21" s="42">
        <f t="shared" si="2"/>
        <v>540.15</v>
      </c>
      <c r="Z21" s="42">
        <f t="shared" si="10"/>
        <v>245.78</v>
      </c>
      <c r="AA21" s="35">
        <f t="shared" si="2"/>
        <v>294.37</v>
      </c>
      <c r="AB21" s="42">
        <f t="shared" si="3"/>
        <v>540.15</v>
      </c>
      <c r="AC21" s="10">
        <f t="shared" si="3"/>
        <v>245.78</v>
      </c>
      <c r="AD21" s="35">
        <f t="shared" si="8"/>
        <v>294.37</v>
      </c>
      <c r="AE21" s="10">
        <f t="shared" si="11"/>
        <v>0</v>
      </c>
      <c r="AF21" s="10">
        <f t="shared" si="12"/>
        <v>0</v>
      </c>
      <c r="AG21" s="19">
        <f t="shared" si="13"/>
        <v>0</v>
      </c>
      <c r="AH21" s="10"/>
      <c r="AI21" s="10"/>
      <c r="AJ21" s="19">
        <f t="shared" si="14"/>
        <v>0</v>
      </c>
      <c r="AK21" s="19"/>
      <c r="AL21" s="19"/>
      <c r="AM21" s="19">
        <f t="shared" si="15"/>
        <v>0</v>
      </c>
      <c r="AN21" s="19"/>
      <c r="AO21" s="19"/>
      <c r="AP21" s="19">
        <f t="shared" si="16"/>
        <v>0</v>
      </c>
      <c r="AQ21" s="19"/>
      <c r="AR21" s="19"/>
      <c r="AS21" s="19">
        <f t="shared" si="17"/>
        <v>0</v>
      </c>
      <c r="AT21" s="19"/>
      <c r="AU21" s="19"/>
      <c r="AV21" s="19">
        <f t="shared" si="18"/>
        <v>0</v>
      </c>
      <c r="AW21" s="19"/>
      <c r="AX21" s="19"/>
      <c r="AY21" s="19">
        <f t="shared" si="19"/>
        <v>0</v>
      </c>
      <c r="AZ21" s="19"/>
      <c r="BA21" s="19"/>
      <c r="BB21" s="19">
        <f t="shared" si="20"/>
        <v>0</v>
      </c>
      <c r="BC21" s="19"/>
      <c r="BD21" s="19"/>
      <c r="BE21" s="19">
        <f t="shared" si="21"/>
        <v>0</v>
      </c>
      <c r="BF21" s="19">
        <v>540.15</v>
      </c>
      <c r="BG21" s="19">
        <v>245.78</v>
      </c>
      <c r="BH21" s="19">
        <f t="shared" si="22"/>
        <v>294.37</v>
      </c>
      <c r="BI21" s="34"/>
      <c r="BJ21" s="34"/>
      <c r="BK21" s="34">
        <f t="shared" si="23"/>
        <v>0</v>
      </c>
      <c r="BL21" s="34"/>
      <c r="BM21" s="34"/>
      <c r="BN21" s="34">
        <f t="shared" si="24"/>
        <v>0</v>
      </c>
      <c r="BO21" s="34"/>
      <c r="BP21" s="34"/>
      <c r="BQ21" s="35">
        <f t="shared" si="25"/>
        <v>0</v>
      </c>
      <c r="BR21" s="35"/>
      <c r="BS21" s="10"/>
      <c r="BT21" s="56">
        <f t="shared" si="26"/>
        <v>0</v>
      </c>
      <c r="BU21" s="56"/>
      <c r="BV21" s="56"/>
      <c r="BW21" s="56">
        <f t="shared" si="27"/>
        <v>0</v>
      </c>
      <c r="BX21" s="68">
        <f t="shared" si="28"/>
        <v>0</v>
      </c>
      <c r="BY21" s="56">
        <f t="shared" si="29"/>
        <v>0</v>
      </c>
      <c r="BZ21" s="79">
        <f t="shared" si="9"/>
        <v>0</v>
      </c>
      <c r="CA21" s="68"/>
      <c r="CB21" s="69"/>
      <c r="CC21" s="69"/>
      <c r="CD21" s="69"/>
      <c r="CE21" s="69"/>
      <c r="CF21" s="69"/>
      <c r="CG21" s="57">
        <f t="shared" si="30"/>
        <v>0</v>
      </c>
      <c r="CH21" s="57"/>
      <c r="CI21" s="11">
        <v>2</v>
      </c>
      <c r="CJ21" s="11">
        <v>2</v>
      </c>
      <c r="CK21" s="11"/>
      <c r="CL21" s="11"/>
      <c r="CM21" s="11"/>
      <c r="CN21" s="11"/>
      <c r="CO21" s="11"/>
      <c r="CP21" s="11"/>
      <c r="CQ21" s="11"/>
      <c r="CR21" s="11"/>
      <c r="CS21" s="11">
        <v>2</v>
      </c>
      <c r="CT21" s="11">
        <v>2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33.75" customHeight="1">
      <c r="A22" s="126" t="s">
        <v>309</v>
      </c>
      <c r="B22" s="18">
        <f t="shared" si="31"/>
        <v>1</v>
      </c>
      <c r="C22" s="18">
        <f t="shared" si="7"/>
        <v>1</v>
      </c>
      <c r="D22" s="18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18"/>
      <c r="P22" s="18"/>
      <c r="Q22" s="4"/>
      <c r="R22" s="4">
        <f t="shared" si="32"/>
        <v>0</v>
      </c>
      <c r="S22" s="65"/>
      <c r="T22" s="65"/>
      <c r="U22" s="65"/>
      <c r="V22" s="66"/>
      <c r="W22" s="66"/>
      <c r="X22" s="19"/>
      <c r="Y22" s="42">
        <f t="shared" si="2"/>
        <v>19.3</v>
      </c>
      <c r="Z22" s="42">
        <f t="shared" si="10"/>
        <v>7.1</v>
      </c>
      <c r="AA22" s="35">
        <f t="shared" si="2"/>
        <v>12.200000000000001</v>
      </c>
      <c r="AB22" s="42">
        <f t="shared" si="3"/>
        <v>19.3</v>
      </c>
      <c r="AC22" s="10">
        <f t="shared" si="3"/>
        <v>7.1</v>
      </c>
      <c r="AD22" s="35">
        <f t="shared" si="8"/>
        <v>12.200000000000001</v>
      </c>
      <c r="AE22" s="10">
        <f t="shared" si="11"/>
        <v>0</v>
      </c>
      <c r="AF22" s="10">
        <f t="shared" si="12"/>
        <v>0</v>
      </c>
      <c r="AG22" s="19">
        <f t="shared" si="13"/>
        <v>0</v>
      </c>
      <c r="AH22" s="10"/>
      <c r="AI22" s="10"/>
      <c r="AJ22" s="19">
        <f t="shared" si="14"/>
        <v>0</v>
      </c>
      <c r="AK22" s="19"/>
      <c r="AL22" s="19"/>
      <c r="AM22" s="19">
        <f t="shared" si="15"/>
        <v>0</v>
      </c>
      <c r="AN22" s="19"/>
      <c r="AO22" s="19"/>
      <c r="AP22" s="19">
        <f t="shared" si="16"/>
        <v>0</v>
      </c>
      <c r="AQ22" s="19"/>
      <c r="AR22" s="19"/>
      <c r="AS22" s="19">
        <f t="shared" si="17"/>
        <v>0</v>
      </c>
      <c r="AT22" s="19"/>
      <c r="AU22" s="19"/>
      <c r="AV22" s="19">
        <f t="shared" si="18"/>
        <v>0</v>
      </c>
      <c r="AW22" s="19"/>
      <c r="AX22" s="19"/>
      <c r="AY22" s="19">
        <f t="shared" si="19"/>
        <v>0</v>
      </c>
      <c r="AZ22" s="19"/>
      <c r="BA22" s="19"/>
      <c r="BB22" s="19">
        <f t="shared" si="20"/>
        <v>0</v>
      </c>
      <c r="BC22" s="19"/>
      <c r="BD22" s="19"/>
      <c r="BE22" s="19">
        <f t="shared" si="21"/>
        <v>0</v>
      </c>
      <c r="BF22" s="19">
        <v>19.3</v>
      </c>
      <c r="BG22" s="19">
        <v>7.1</v>
      </c>
      <c r="BH22" s="19">
        <f t="shared" si="22"/>
        <v>12.200000000000001</v>
      </c>
      <c r="BI22" s="34"/>
      <c r="BJ22" s="34"/>
      <c r="BK22" s="34">
        <f t="shared" si="23"/>
        <v>0</v>
      </c>
      <c r="BL22" s="34"/>
      <c r="BM22" s="34"/>
      <c r="BN22" s="34">
        <f t="shared" si="24"/>
        <v>0</v>
      </c>
      <c r="BO22" s="34"/>
      <c r="BP22" s="34"/>
      <c r="BQ22" s="35">
        <f t="shared" si="25"/>
        <v>0</v>
      </c>
      <c r="BR22" s="35"/>
      <c r="BS22" s="10"/>
      <c r="BT22" s="56">
        <f t="shared" si="26"/>
        <v>0</v>
      </c>
      <c r="BU22" s="56"/>
      <c r="BV22" s="56"/>
      <c r="BW22" s="56">
        <f t="shared" si="27"/>
        <v>0</v>
      </c>
      <c r="BX22" s="68">
        <f t="shared" si="28"/>
        <v>0</v>
      </c>
      <c r="BY22" s="56">
        <f t="shared" si="29"/>
        <v>0</v>
      </c>
      <c r="BZ22" s="79">
        <f t="shared" si="9"/>
        <v>0</v>
      </c>
      <c r="CA22" s="68"/>
      <c r="CB22" s="69"/>
      <c r="CC22" s="69"/>
      <c r="CD22" s="69"/>
      <c r="CE22" s="69"/>
      <c r="CF22" s="69"/>
      <c r="CG22" s="57">
        <f t="shared" si="30"/>
        <v>0</v>
      </c>
      <c r="CH22" s="57"/>
      <c r="CI22" s="11">
        <v>3</v>
      </c>
      <c r="CJ22" s="11">
        <v>3</v>
      </c>
      <c r="CK22" s="11"/>
      <c r="CL22" s="11"/>
      <c r="CM22" s="11"/>
      <c r="CN22" s="11"/>
      <c r="CO22" s="11"/>
      <c r="CP22" s="11"/>
      <c r="CQ22" s="11"/>
      <c r="CR22" s="11"/>
      <c r="CS22" s="11">
        <v>3</v>
      </c>
      <c r="CT22" s="11">
        <v>3</v>
      </c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33.75" customHeight="1">
      <c r="A23" s="126" t="s">
        <v>312</v>
      </c>
      <c r="B23" s="18">
        <f t="shared" si="31"/>
        <v>1</v>
      </c>
      <c r="C23" s="18">
        <f t="shared" si="7"/>
        <v>1</v>
      </c>
      <c r="D23" s="18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18"/>
      <c r="P23" s="18"/>
      <c r="Q23" s="4"/>
      <c r="R23" s="4">
        <f t="shared" si="32"/>
        <v>0</v>
      </c>
      <c r="S23" s="65"/>
      <c r="T23" s="65"/>
      <c r="U23" s="65"/>
      <c r="V23" s="66"/>
      <c r="W23" s="66"/>
      <c r="X23" s="19"/>
      <c r="Y23" s="42">
        <f t="shared" si="2"/>
        <v>16.670000000000002</v>
      </c>
      <c r="Z23" s="42">
        <f t="shared" si="10"/>
        <v>8.6999999999999993</v>
      </c>
      <c r="AA23" s="35">
        <f t="shared" si="2"/>
        <v>7.9700000000000024</v>
      </c>
      <c r="AB23" s="42">
        <f t="shared" si="3"/>
        <v>16.670000000000002</v>
      </c>
      <c r="AC23" s="10">
        <f t="shared" si="3"/>
        <v>8.6999999999999993</v>
      </c>
      <c r="AD23" s="35">
        <f t="shared" si="8"/>
        <v>7.9700000000000024</v>
      </c>
      <c r="AE23" s="10">
        <f t="shared" si="11"/>
        <v>0</v>
      </c>
      <c r="AF23" s="10">
        <f t="shared" si="12"/>
        <v>0</v>
      </c>
      <c r="AG23" s="19">
        <f t="shared" si="13"/>
        <v>0</v>
      </c>
      <c r="AH23" s="10"/>
      <c r="AI23" s="10"/>
      <c r="AJ23" s="19">
        <f t="shared" si="14"/>
        <v>0</v>
      </c>
      <c r="AK23" s="19"/>
      <c r="AL23" s="19"/>
      <c r="AM23" s="19">
        <f t="shared" si="15"/>
        <v>0</v>
      </c>
      <c r="AN23" s="19"/>
      <c r="AO23" s="19"/>
      <c r="AP23" s="19">
        <f t="shared" si="16"/>
        <v>0</v>
      </c>
      <c r="AQ23" s="19"/>
      <c r="AR23" s="19"/>
      <c r="AS23" s="19">
        <f t="shared" si="17"/>
        <v>0</v>
      </c>
      <c r="AT23" s="19"/>
      <c r="AU23" s="19"/>
      <c r="AV23" s="19">
        <f t="shared" si="18"/>
        <v>0</v>
      </c>
      <c r="AW23" s="19"/>
      <c r="AX23" s="19"/>
      <c r="AY23" s="19">
        <f t="shared" si="19"/>
        <v>0</v>
      </c>
      <c r="AZ23" s="19"/>
      <c r="BA23" s="19"/>
      <c r="BB23" s="19">
        <f t="shared" si="20"/>
        <v>0</v>
      </c>
      <c r="BC23" s="19"/>
      <c r="BD23" s="19"/>
      <c r="BE23" s="19">
        <f t="shared" si="21"/>
        <v>0</v>
      </c>
      <c r="BF23" s="19">
        <v>16.670000000000002</v>
      </c>
      <c r="BG23" s="19">
        <v>8.6999999999999993</v>
      </c>
      <c r="BH23" s="19">
        <f t="shared" si="22"/>
        <v>7.9700000000000024</v>
      </c>
      <c r="BI23" s="34"/>
      <c r="BJ23" s="34"/>
      <c r="BK23" s="34">
        <f t="shared" si="23"/>
        <v>0</v>
      </c>
      <c r="BL23" s="34"/>
      <c r="BM23" s="34"/>
      <c r="BN23" s="34">
        <f t="shared" si="24"/>
        <v>0</v>
      </c>
      <c r="BO23" s="34"/>
      <c r="BP23" s="34"/>
      <c r="BQ23" s="35">
        <f t="shared" si="25"/>
        <v>0</v>
      </c>
      <c r="BR23" s="35"/>
      <c r="BS23" s="10"/>
      <c r="BT23" s="56">
        <f t="shared" si="26"/>
        <v>0</v>
      </c>
      <c r="BU23" s="56"/>
      <c r="BV23" s="56"/>
      <c r="BW23" s="56">
        <f t="shared" si="27"/>
        <v>0</v>
      </c>
      <c r="BX23" s="68">
        <f t="shared" si="28"/>
        <v>0</v>
      </c>
      <c r="BY23" s="56">
        <f t="shared" si="29"/>
        <v>0</v>
      </c>
      <c r="BZ23" s="79">
        <f t="shared" si="9"/>
        <v>0</v>
      </c>
      <c r="CA23" s="68"/>
      <c r="CB23" s="69"/>
      <c r="CC23" s="69"/>
      <c r="CD23" s="69"/>
      <c r="CE23" s="69"/>
      <c r="CF23" s="69"/>
      <c r="CG23" s="57">
        <f t="shared" si="30"/>
        <v>0</v>
      </c>
      <c r="CH23" s="57"/>
      <c r="CI23" s="11">
        <v>3</v>
      </c>
      <c r="CJ23" s="11">
        <v>3</v>
      </c>
      <c r="CK23" s="11"/>
      <c r="CL23" s="11"/>
      <c r="CM23" s="11"/>
      <c r="CN23" s="11"/>
      <c r="CO23" s="11"/>
      <c r="CP23" s="11"/>
      <c r="CQ23" s="11"/>
      <c r="CR23" s="11"/>
      <c r="CS23" s="11">
        <v>3</v>
      </c>
      <c r="CT23" s="11">
        <v>3</v>
      </c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34.5" customHeight="1">
      <c r="A24" s="126" t="s">
        <v>310</v>
      </c>
      <c r="B24" s="18">
        <f t="shared" si="31"/>
        <v>1</v>
      </c>
      <c r="C24" s="18">
        <f t="shared" si="7"/>
        <v>1</v>
      </c>
      <c r="D24" s="18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18"/>
      <c r="P24" s="18"/>
      <c r="Q24" s="4"/>
      <c r="R24" s="4">
        <f t="shared" si="32"/>
        <v>0</v>
      </c>
      <c r="S24" s="65"/>
      <c r="T24" s="65"/>
      <c r="U24" s="65"/>
      <c r="V24" s="66"/>
      <c r="W24" s="66"/>
      <c r="X24" s="19"/>
      <c r="Y24" s="42">
        <f t="shared" si="2"/>
        <v>16.670000000000002</v>
      </c>
      <c r="Z24" s="42">
        <f t="shared" si="10"/>
        <v>7.6</v>
      </c>
      <c r="AA24" s="35">
        <f t="shared" si="2"/>
        <v>9.0700000000000021</v>
      </c>
      <c r="AB24" s="42">
        <f t="shared" si="3"/>
        <v>16.670000000000002</v>
      </c>
      <c r="AC24" s="10">
        <f t="shared" si="3"/>
        <v>7.6</v>
      </c>
      <c r="AD24" s="35">
        <f t="shared" si="8"/>
        <v>9.0700000000000021</v>
      </c>
      <c r="AE24" s="10">
        <f t="shared" si="11"/>
        <v>0</v>
      </c>
      <c r="AF24" s="10">
        <f t="shared" si="12"/>
        <v>0</v>
      </c>
      <c r="AG24" s="19">
        <f t="shared" si="13"/>
        <v>0</v>
      </c>
      <c r="AH24" s="10"/>
      <c r="AI24" s="10"/>
      <c r="AJ24" s="19">
        <f t="shared" si="14"/>
        <v>0</v>
      </c>
      <c r="AK24" s="19"/>
      <c r="AL24" s="19"/>
      <c r="AM24" s="19">
        <f t="shared" si="15"/>
        <v>0</v>
      </c>
      <c r="AN24" s="19"/>
      <c r="AO24" s="19"/>
      <c r="AP24" s="19">
        <f t="shared" si="16"/>
        <v>0</v>
      </c>
      <c r="AQ24" s="19"/>
      <c r="AR24" s="19"/>
      <c r="AS24" s="19">
        <f t="shared" si="17"/>
        <v>0</v>
      </c>
      <c r="AT24" s="19"/>
      <c r="AU24" s="19"/>
      <c r="AV24" s="19">
        <f t="shared" si="18"/>
        <v>0</v>
      </c>
      <c r="AW24" s="19"/>
      <c r="AX24" s="19"/>
      <c r="AY24" s="19">
        <f t="shared" si="19"/>
        <v>0</v>
      </c>
      <c r="AZ24" s="19"/>
      <c r="BA24" s="19"/>
      <c r="BB24" s="19">
        <f t="shared" si="20"/>
        <v>0</v>
      </c>
      <c r="BC24" s="19"/>
      <c r="BD24" s="19"/>
      <c r="BE24" s="19">
        <f t="shared" si="21"/>
        <v>0</v>
      </c>
      <c r="BF24" s="19">
        <v>16.670000000000002</v>
      </c>
      <c r="BG24" s="19">
        <v>7.6</v>
      </c>
      <c r="BH24" s="19">
        <f t="shared" si="22"/>
        <v>9.0700000000000021</v>
      </c>
      <c r="BI24" s="34"/>
      <c r="BJ24" s="34"/>
      <c r="BK24" s="34">
        <f t="shared" si="23"/>
        <v>0</v>
      </c>
      <c r="BL24" s="34"/>
      <c r="BM24" s="34"/>
      <c r="BN24" s="34">
        <f t="shared" si="24"/>
        <v>0</v>
      </c>
      <c r="BO24" s="34"/>
      <c r="BP24" s="34"/>
      <c r="BQ24" s="35">
        <f t="shared" si="25"/>
        <v>0</v>
      </c>
      <c r="BR24" s="35"/>
      <c r="BS24" s="10"/>
      <c r="BT24" s="56">
        <f t="shared" si="26"/>
        <v>0</v>
      </c>
      <c r="BU24" s="56"/>
      <c r="BV24" s="56"/>
      <c r="BW24" s="56">
        <f t="shared" si="27"/>
        <v>0</v>
      </c>
      <c r="BX24" s="68">
        <f t="shared" si="28"/>
        <v>0</v>
      </c>
      <c r="BY24" s="56">
        <f t="shared" si="29"/>
        <v>0</v>
      </c>
      <c r="BZ24" s="79">
        <f t="shared" si="9"/>
        <v>0</v>
      </c>
      <c r="CA24" s="68"/>
      <c r="CB24" s="69"/>
      <c r="CC24" s="69"/>
      <c r="CD24" s="69"/>
      <c r="CE24" s="69"/>
      <c r="CF24" s="69"/>
      <c r="CG24" s="57">
        <f t="shared" si="30"/>
        <v>0</v>
      </c>
      <c r="CH24" s="57"/>
      <c r="CI24" s="11">
        <v>3</v>
      </c>
      <c r="CJ24" s="11">
        <v>3</v>
      </c>
      <c r="CK24" s="11"/>
      <c r="CL24" s="11"/>
      <c r="CM24" s="11"/>
      <c r="CN24" s="11"/>
      <c r="CO24" s="11"/>
      <c r="CP24" s="11"/>
      <c r="CQ24" s="11"/>
      <c r="CR24" s="11"/>
      <c r="CS24" s="11">
        <v>3</v>
      </c>
      <c r="CT24" s="11">
        <v>3</v>
      </c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41.25" customHeight="1">
      <c r="A25" s="126" t="s">
        <v>311</v>
      </c>
      <c r="B25" s="18">
        <f t="shared" si="31"/>
        <v>1</v>
      </c>
      <c r="C25" s="18">
        <f t="shared" si="7"/>
        <v>1</v>
      </c>
      <c r="D25" s="18"/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18"/>
      <c r="P25" s="18"/>
      <c r="Q25" s="4"/>
      <c r="R25" s="4">
        <f t="shared" si="32"/>
        <v>0</v>
      </c>
      <c r="S25" s="65"/>
      <c r="T25" s="65"/>
      <c r="U25" s="65"/>
      <c r="V25" s="66"/>
      <c r="W25" s="66"/>
      <c r="X25" s="19"/>
      <c r="Y25" s="42">
        <f t="shared" si="2"/>
        <v>16.670000000000002</v>
      </c>
      <c r="Z25" s="42">
        <f t="shared" si="10"/>
        <v>7.6</v>
      </c>
      <c r="AA25" s="35">
        <f t="shared" si="2"/>
        <v>9.0700000000000021</v>
      </c>
      <c r="AB25" s="42">
        <f t="shared" si="3"/>
        <v>16.670000000000002</v>
      </c>
      <c r="AC25" s="10">
        <f t="shared" si="3"/>
        <v>7.6</v>
      </c>
      <c r="AD25" s="35">
        <f t="shared" si="8"/>
        <v>9.0700000000000021</v>
      </c>
      <c r="AE25" s="10">
        <f t="shared" si="11"/>
        <v>0</v>
      </c>
      <c r="AF25" s="10">
        <f t="shared" si="12"/>
        <v>0</v>
      </c>
      <c r="AG25" s="19">
        <f t="shared" si="13"/>
        <v>0</v>
      </c>
      <c r="AH25" s="10"/>
      <c r="AI25" s="10"/>
      <c r="AJ25" s="19">
        <f t="shared" si="14"/>
        <v>0</v>
      </c>
      <c r="AK25" s="19"/>
      <c r="AL25" s="19"/>
      <c r="AM25" s="19">
        <f t="shared" si="15"/>
        <v>0</v>
      </c>
      <c r="AN25" s="19"/>
      <c r="AO25" s="19"/>
      <c r="AP25" s="19">
        <f t="shared" si="16"/>
        <v>0</v>
      </c>
      <c r="AQ25" s="19"/>
      <c r="AR25" s="19"/>
      <c r="AS25" s="19">
        <f t="shared" si="17"/>
        <v>0</v>
      </c>
      <c r="AT25" s="19"/>
      <c r="AU25" s="19"/>
      <c r="AV25" s="19">
        <f t="shared" si="18"/>
        <v>0</v>
      </c>
      <c r="AW25" s="19"/>
      <c r="AX25" s="19"/>
      <c r="AY25" s="19">
        <f t="shared" si="19"/>
        <v>0</v>
      </c>
      <c r="AZ25" s="19"/>
      <c r="BA25" s="19"/>
      <c r="BB25" s="19">
        <f t="shared" si="20"/>
        <v>0</v>
      </c>
      <c r="BC25" s="19"/>
      <c r="BD25" s="19"/>
      <c r="BE25" s="19">
        <f t="shared" si="21"/>
        <v>0</v>
      </c>
      <c r="BF25" s="19">
        <v>16.670000000000002</v>
      </c>
      <c r="BG25" s="19">
        <v>7.6</v>
      </c>
      <c r="BH25" s="19">
        <f t="shared" si="22"/>
        <v>9.0700000000000021</v>
      </c>
      <c r="BI25" s="34"/>
      <c r="BJ25" s="34"/>
      <c r="BK25" s="34">
        <f t="shared" si="23"/>
        <v>0</v>
      </c>
      <c r="BL25" s="34"/>
      <c r="BM25" s="34"/>
      <c r="BN25" s="34">
        <f t="shared" si="24"/>
        <v>0</v>
      </c>
      <c r="BO25" s="34"/>
      <c r="BP25" s="34"/>
      <c r="BQ25" s="35">
        <f t="shared" si="25"/>
        <v>0</v>
      </c>
      <c r="BR25" s="35"/>
      <c r="BS25" s="10"/>
      <c r="BT25" s="56">
        <f t="shared" si="26"/>
        <v>0</v>
      </c>
      <c r="BU25" s="56"/>
      <c r="BV25" s="56"/>
      <c r="BW25" s="56">
        <f t="shared" si="27"/>
        <v>0</v>
      </c>
      <c r="BX25" s="68">
        <f t="shared" si="28"/>
        <v>0</v>
      </c>
      <c r="BY25" s="56">
        <f t="shared" si="29"/>
        <v>0</v>
      </c>
      <c r="BZ25" s="79">
        <f t="shared" si="9"/>
        <v>0</v>
      </c>
      <c r="CA25" s="68"/>
      <c r="CB25" s="69"/>
      <c r="CC25" s="69"/>
      <c r="CD25" s="69"/>
      <c r="CE25" s="69"/>
      <c r="CF25" s="69"/>
      <c r="CG25" s="57">
        <f t="shared" si="30"/>
        <v>0</v>
      </c>
      <c r="CH25" s="57"/>
      <c r="CI25" s="11">
        <v>3</v>
      </c>
      <c r="CJ25" s="11">
        <v>3</v>
      </c>
      <c r="CK25" s="11"/>
      <c r="CL25" s="11"/>
      <c r="CM25" s="11"/>
      <c r="CN25" s="11"/>
      <c r="CO25" s="11"/>
      <c r="CP25" s="11"/>
      <c r="CQ25" s="11"/>
      <c r="CR25" s="11"/>
      <c r="CS25" s="11">
        <v>3</v>
      </c>
      <c r="CT25" s="11">
        <v>3</v>
      </c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40.5" customHeight="1">
      <c r="A26" s="126" t="s">
        <v>313</v>
      </c>
      <c r="B26" s="18">
        <f t="shared" si="31"/>
        <v>1</v>
      </c>
      <c r="C26" s="18">
        <f t="shared" si="7"/>
        <v>1</v>
      </c>
      <c r="D26" s="18"/>
      <c r="E26" s="3"/>
      <c r="F26" s="3"/>
      <c r="G26" s="3"/>
      <c r="H26" s="3"/>
      <c r="I26" s="3"/>
      <c r="J26" s="3"/>
      <c r="K26" s="3"/>
      <c r="L26" s="3">
        <v>1</v>
      </c>
      <c r="M26" s="3"/>
      <c r="N26" s="3"/>
      <c r="O26" s="18"/>
      <c r="P26" s="18"/>
      <c r="Q26" s="4"/>
      <c r="R26" s="4">
        <f t="shared" si="32"/>
        <v>0</v>
      </c>
      <c r="S26" s="65"/>
      <c r="T26" s="65"/>
      <c r="U26" s="65"/>
      <c r="V26" s="66"/>
      <c r="W26" s="66"/>
      <c r="X26" s="19"/>
      <c r="Y26" s="42">
        <f t="shared" ref="Y26:Y47" si="33">AB26+BX26</f>
        <v>16.670000000000002</v>
      </c>
      <c r="Z26" s="42">
        <f t="shared" si="10"/>
        <v>16.579999999999998</v>
      </c>
      <c r="AA26" s="35">
        <f t="shared" si="10"/>
        <v>9.0000000000003411E-2</v>
      </c>
      <c r="AB26" s="42">
        <f t="shared" ref="AB26:AC47" si="34">AH26+AT26+BF26+BL26+BR26</f>
        <v>16.670000000000002</v>
      </c>
      <c r="AC26" s="10">
        <f t="shared" si="34"/>
        <v>16.579999999999998</v>
      </c>
      <c r="AD26" s="35">
        <f t="shared" si="8"/>
        <v>9.0000000000003411E-2</v>
      </c>
      <c r="AE26" s="10">
        <f t="shared" si="11"/>
        <v>0</v>
      </c>
      <c r="AF26" s="10">
        <f t="shared" si="12"/>
        <v>0</v>
      </c>
      <c r="AG26" s="19">
        <f t="shared" si="13"/>
        <v>0</v>
      </c>
      <c r="AH26" s="10"/>
      <c r="AI26" s="10"/>
      <c r="AJ26" s="19">
        <f t="shared" si="14"/>
        <v>0</v>
      </c>
      <c r="AK26" s="19"/>
      <c r="AL26" s="19"/>
      <c r="AM26" s="19">
        <f t="shared" si="15"/>
        <v>0</v>
      </c>
      <c r="AN26" s="19"/>
      <c r="AO26" s="19"/>
      <c r="AP26" s="19">
        <f t="shared" si="16"/>
        <v>0</v>
      </c>
      <c r="AQ26" s="19"/>
      <c r="AR26" s="19"/>
      <c r="AS26" s="19">
        <f t="shared" si="17"/>
        <v>0</v>
      </c>
      <c r="AT26" s="19"/>
      <c r="AU26" s="19"/>
      <c r="AV26" s="19">
        <f t="shared" si="18"/>
        <v>0</v>
      </c>
      <c r="AW26" s="19"/>
      <c r="AX26" s="19"/>
      <c r="AY26" s="19">
        <f t="shared" si="19"/>
        <v>0</v>
      </c>
      <c r="AZ26" s="19"/>
      <c r="BA26" s="19"/>
      <c r="BB26" s="19">
        <f t="shared" si="20"/>
        <v>0</v>
      </c>
      <c r="BC26" s="19"/>
      <c r="BD26" s="19"/>
      <c r="BE26" s="19">
        <f t="shared" si="21"/>
        <v>0</v>
      </c>
      <c r="BF26" s="19">
        <v>16.670000000000002</v>
      </c>
      <c r="BG26" s="19">
        <v>16.579999999999998</v>
      </c>
      <c r="BH26" s="19">
        <f t="shared" si="22"/>
        <v>9.0000000000003411E-2</v>
      </c>
      <c r="BI26" s="34"/>
      <c r="BJ26" s="34"/>
      <c r="BK26" s="34">
        <f t="shared" si="23"/>
        <v>0</v>
      </c>
      <c r="BL26" s="34"/>
      <c r="BM26" s="34"/>
      <c r="BN26" s="34">
        <f t="shared" si="24"/>
        <v>0</v>
      </c>
      <c r="BO26" s="34"/>
      <c r="BP26" s="34"/>
      <c r="BQ26" s="35">
        <f t="shared" si="25"/>
        <v>0</v>
      </c>
      <c r="BR26" s="35"/>
      <c r="BS26" s="10"/>
      <c r="BT26" s="56">
        <f t="shared" si="26"/>
        <v>0</v>
      </c>
      <c r="BU26" s="56"/>
      <c r="BV26" s="56"/>
      <c r="BW26" s="56">
        <f t="shared" si="27"/>
        <v>0</v>
      </c>
      <c r="BX26" s="68">
        <f t="shared" si="28"/>
        <v>0</v>
      </c>
      <c r="BY26" s="56">
        <f t="shared" si="29"/>
        <v>0</v>
      </c>
      <c r="BZ26" s="79">
        <f t="shared" si="9"/>
        <v>0</v>
      </c>
      <c r="CA26" s="68"/>
      <c r="CB26" s="69"/>
      <c r="CC26" s="69"/>
      <c r="CD26" s="69"/>
      <c r="CE26" s="69"/>
      <c r="CF26" s="69"/>
      <c r="CG26" s="57">
        <f t="shared" si="30"/>
        <v>0</v>
      </c>
      <c r="CH26" s="57"/>
      <c r="CI26" s="11">
        <v>2</v>
      </c>
      <c r="CJ26" s="11">
        <v>2</v>
      </c>
      <c r="CK26" s="11"/>
      <c r="CL26" s="11"/>
      <c r="CM26" s="11"/>
      <c r="CN26" s="11"/>
      <c r="CO26" s="11"/>
      <c r="CP26" s="11"/>
      <c r="CQ26" s="11"/>
      <c r="CR26" s="11"/>
      <c r="CS26" s="11">
        <v>2</v>
      </c>
      <c r="CT26" s="11">
        <v>2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34.5" customHeight="1">
      <c r="A27" s="126" t="s">
        <v>314</v>
      </c>
      <c r="B27" s="18">
        <f t="shared" si="31"/>
        <v>1</v>
      </c>
      <c r="C27" s="18">
        <f t="shared" si="7"/>
        <v>1</v>
      </c>
      <c r="D27" s="18"/>
      <c r="E27" s="3"/>
      <c r="F27" s="3"/>
      <c r="G27" s="3"/>
      <c r="H27" s="3"/>
      <c r="I27" s="3"/>
      <c r="J27" s="3"/>
      <c r="K27" s="3"/>
      <c r="L27" s="3">
        <v>1</v>
      </c>
      <c r="M27" s="3"/>
      <c r="N27" s="3"/>
      <c r="O27" s="18"/>
      <c r="P27" s="18"/>
      <c r="Q27" s="4"/>
      <c r="R27" s="4">
        <f t="shared" si="32"/>
        <v>0</v>
      </c>
      <c r="S27" s="65"/>
      <c r="T27" s="65"/>
      <c r="U27" s="65"/>
      <c r="V27" s="66"/>
      <c r="W27" s="66"/>
      <c r="X27" s="19"/>
      <c r="Y27" s="42">
        <f t="shared" si="33"/>
        <v>25.27</v>
      </c>
      <c r="Z27" s="42">
        <f t="shared" si="10"/>
        <v>25.14</v>
      </c>
      <c r="AA27" s="35">
        <f t="shared" si="10"/>
        <v>0.12999999999999901</v>
      </c>
      <c r="AB27" s="42">
        <f t="shared" si="34"/>
        <v>25.27</v>
      </c>
      <c r="AC27" s="10">
        <f t="shared" si="34"/>
        <v>25.14</v>
      </c>
      <c r="AD27" s="35">
        <f t="shared" si="8"/>
        <v>0.12999999999999901</v>
      </c>
      <c r="AE27" s="10">
        <f t="shared" si="11"/>
        <v>0</v>
      </c>
      <c r="AF27" s="10">
        <f t="shared" si="12"/>
        <v>0</v>
      </c>
      <c r="AG27" s="19">
        <f t="shared" si="13"/>
        <v>0</v>
      </c>
      <c r="AH27" s="10"/>
      <c r="AI27" s="10"/>
      <c r="AJ27" s="19">
        <f t="shared" si="14"/>
        <v>0</v>
      </c>
      <c r="AK27" s="19"/>
      <c r="AL27" s="19"/>
      <c r="AM27" s="19">
        <f t="shared" si="15"/>
        <v>0</v>
      </c>
      <c r="AN27" s="19"/>
      <c r="AO27" s="19"/>
      <c r="AP27" s="19">
        <f t="shared" si="16"/>
        <v>0</v>
      </c>
      <c r="AQ27" s="19"/>
      <c r="AR27" s="19"/>
      <c r="AS27" s="19">
        <f t="shared" si="17"/>
        <v>0</v>
      </c>
      <c r="AT27" s="19"/>
      <c r="AU27" s="19"/>
      <c r="AV27" s="19">
        <f t="shared" si="18"/>
        <v>0</v>
      </c>
      <c r="AW27" s="19"/>
      <c r="AX27" s="19"/>
      <c r="AY27" s="19">
        <f t="shared" si="19"/>
        <v>0</v>
      </c>
      <c r="AZ27" s="19"/>
      <c r="BA27" s="19"/>
      <c r="BB27" s="19">
        <f t="shared" si="20"/>
        <v>0</v>
      </c>
      <c r="BC27" s="19"/>
      <c r="BD27" s="19"/>
      <c r="BE27" s="19">
        <f t="shared" si="21"/>
        <v>0</v>
      </c>
      <c r="BF27" s="19">
        <v>25.27</v>
      </c>
      <c r="BG27" s="19">
        <v>25.14</v>
      </c>
      <c r="BH27" s="19">
        <f t="shared" si="22"/>
        <v>0.12999999999999901</v>
      </c>
      <c r="BI27" s="34"/>
      <c r="BJ27" s="34"/>
      <c r="BK27" s="34">
        <f t="shared" si="23"/>
        <v>0</v>
      </c>
      <c r="BL27" s="34"/>
      <c r="BM27" s="34"/>
      <c r="BN27" s="34">
        <f t="shared" si="24"/>
        <v>0</v>
      </c>
      <c r="BO27" s="34"/>
      <c r="BP27" s="34"/>
      <c r="BQ27" s="35">
        <f t="shared" si="25"/>
        <v>0</v>
      </c>
      <c r="BR27" s="35"/>
      <c r="BS27" s="10"/>
      <c r="BT27" s="56">
        <f t="shared" si="26"/>
        <v>0</v>
      </c>
      <c r="BU27" s="56"/>
      <c r="BV27" s="56"/>
      <c r="BW27" s="56">
        <f t="shared" si="27"/>
        <v>0</v>
      </c>
      <c r="BX27" s="68">
        <f t="shared" si="28"/>
        <v>0</v>
      </c>
      <c r="BY27" s="56">
        <f t="shared" si="29"/>
        <v>0</v>
      </c>
      <c r="BZ27" s="79">
        <f t="shared" si="9"/>
        <v>0</v>
      </c>
      <c r="CA27" s="68"/>
      <c r="CB27" s="69"/>
      <c r="CC27" s="69"/>
      <c r="CD27" s="69"/>
      <c r="CE27" s="69"/>
      <c r="CF27" s="69"/>
      <c r="CG27" s="57">
        <f t="shared" si="30"/>
        <v>0</v>
      </c>
      <c r="CH27" s="57"/>
      <c r="CI27" s="11">
        <v>2</v>
      </c>
      <c r="CJ27" s="11">
        <v>2</v>
      </c>
      <c r="CK27" s="11"/>
      <c r="CL27" s="11"/>
      <c r="CM27" s="11"/>
      <c r="CN27" s="11"/>
      <c r="CO27" s="11"/>
      <c r="CP27" s="11"/>
      <c r="CQ27" s="11"/>
      <c r="CR27" s="11"/>
      <c r="CS27" s="11">
        <v>2</v>
      </c>
      <c r="CT27" s="11">
        <v>2</v>
      </c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17.25" customHeight="1">
      <c r="A28" s="126" t="s">
        <v>315</v>
      </c>
      <c r="B28" s="18">
        <f t="shared" ref="B28:B41" si="35">C28+R28</f>
        <v>1</v>
      </c>
      <c r="C28" s="18">
        <f t="shared" si="7"/>
        <v>0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18"/>
      <c r="P28" s="18"/>
      <c r="Q28" s="4"/>
      <c r="R28" s="4">
        <f t="shared" si="32"/>
        <v>1</v>
      </c>
      <c r="S28" s="65"/>
      <c r="T28" s="65"/>
      <c r="U28" s="65"/>
      <c r="V28" s="66"/>
      <c r="W28" s="66">
        <v>1</v>
      </c>
      <c r="X28" s="19"/>
      <c r="Y28" s="42">
        <f t="shared" si="33"/>
        <v>239.95</v>
      </c>
      <c r="Z28" s="42">
        <f t="shared" si="10"/>
        <v>239.95</v>
      </c>
      <c r="AA28" s="35">
        <f t="shared" si="10"/>
        <v>0</v>
      </c>
      <c r="AB28" s="42">
        <f t="shared" si="34"/>
        <v>0</v>
      </c>
      <c r="AC28" s="10">
        <f t="shared" si="34"/>
        <v>0</v>
      </c>
      <c r="AD28" s="35">
        <f t="shared" si="8"/>
        <v>0</v>
      </c>
      <c r="AE28" s="10">
        <f t="shared" si="11"/>
        <v>0</v>
      </c>
      <c r="AF28" s="10">
        <f t="shared" si="12"/>
        <v>0</v>
      </c>
      <c r="AG28" s="19">
        <f t="shared" si="13"/>
        <v>0</v>
      </c>
      <c r="AH28" s="10"/>
      <c r="AI28" s="10"/>
      <c r="AJ28" s="19">
        <f t="shared" si="14"/>
        <v>0</v>
      </c>
      <c r="AK28" s="19"/>
      <c r="AL28" s="19"/>
      <c r="AM28" s="19">
        <f t="shared" si="15"/>
        <v>0</v>
      </c>
      <c r="AN28" s="19"/>
      <c r="AO28" s="19"/>
      <c r="AP28" s="19">
        <f t="shared" si="16"/>
        <v>0</v>
      </c>
      <c r="AQ28" s="19"/>
      <c r="AR28" s="19"/>
      <c r="AS28" s="19">
        <f t="shared" si="17"/>
        <v>0</v>
      </c>
      <c r="AT28" s="19"/>
      <c r="AU28" s="19"/>
      <c r="AV28" s="19">
        <f t="shared" si="18"/>
        <v>0</v>
      </c>
      <c r="AW28" s="19"/>
      <c r="AX28" s="19"/>
      <c r="AY28" s="19">
        <f t="shared" si="19"/>
        <v>0</v>
      </c>
      <c r="AZ28" s="19"/>
      <c r="BA28" s="19"/>
      <c r="BB28" s="19">
        <f t="shared" si="20"/>
        <v>0</v>
      </c>
      <c r="BC28" s="19"/>
      <c r="BD28" s="19"/>
      <c r="BE28" s="19">
        <f t="shared" si="21"/>
        <v>0</v>
      </c>
      <c r="BF28" s="19"/>
      <c r="BG28" s="19"/>
      <c r="BH28" s="19">
        <f t="shared" si="22"/>
        <v>0</v>
      </c>
      <c r="BI28" s="34"/>
      <c r="BJ28" s="34"/>
      <c r="BK28" s="34">
        <f t="shared" si="23"/>
        <v>0</v>
      </c>
      <c r="BL28" s="34"/>
      <c r="BM28" s="34"/>
      <c r="BN28" s="34">
        <f t="shared" si="24"/>
        <v>0</v>
      </c>
      <c r="BO28" s="34"/>
      <c r="BP28" s="34"/>
      <c r="BQ28" s="35">
        <f t="shared" si="25"/>
        <v>0</v>
      </c>
      <c r="BR28" s="35"/>
      <c r="BS28" s="10"/>
      <c r="BT28" s="56">
        <f t="shared" si="26"/>
        <v>0</v>
      </c>
      <c r="BU28" s="56"/>
      <c r="BV28" s="56"/>
      <c r="BW28" s="56">
        <f t="shared" si="27"/>
        <v>0</v>
      </c>
      <c r="BX28" s="68">
        <f t="shared" si="28"/>
        <v>239.95</v>
      </c>
      <c r="BY28" s="56">
        <f t="shared" si="29"/>
        <v>239.95</v>
      </c>
      <c r="BZ28" s="79">
        <f t="shared" si="9"/>
        <v>0</v>
      </c>
      <c r="CA28" s="68"/>
      <c r="CB28" s="69"/>
      <c r="CC28" s="69"/>
      <c r="CD28" s="69"/>
      <c r="CE28" s="69">
        <v>239.95</v>
      </c>
      <c r="CF28" s="69">
        <v>239.95</v>
      </c>
      <c r="CG28" s="57">
        <f t="shared" si="30"/>
        <v>0</v>
      </c>
      <c r="CH28" s="57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24" customFormat="1" ht="17.25" customHeight="1">
      <c r="A29" s="126" t="s">
        <v>316</v>
      </c>
      <c r="B29" s="18">
        <f t="shared" si="35"/>
        <v>1</v>
      </c>
      <c r="C29" s="18">
        <f t="shared" si="7"/>
        <v>0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18"/>
      <c r="P29" s="18"/>
      <c r="Q29" s="4"/>
      <c r="R29" s="4">
        <f t="shared" si="32"/>
        <v>1</v>
      </c>
      <c r="S29" s="65"/>
      <c r="T29" s="65"/>
      <c r="U29" s="65"/>
      <c r="V29" s="66"/>
      <c r="W29" s="66">
        <v>1</v>
      </c>
      <c r="X29" s="19"/>
      <c r="Y29" s="42">
        <f t="shared" si="33"/>
        <v>810</v>
      </c>
      <c r="Z29" s="42">
        <f t="shared" si="10"/>
        <v>810</v>
      </c>
      <c r="AA29" s="35">
        <f t="shared" si="10"/>
        <v>0</v>
      </c>
      <c r="AB29" s="42">
        <f t="shared" si="34"/>
        <v>0</v>
      </c>
      <c r="AC29" s="10">
        <f t="shared" si="34"/>
        <v>0</v>
      </c>
      <c r="AD29" s="35">
        <f t="shared" si="8"/>
        <v>0</v>
      </c>
      <c r="AE29" s="10">
        <f t="shared" si="11"/>
        <v>0</v>
      </c>
      <c r="AF29" s="10">
        <f t="shared" si="12"/>
        <v>0</v>
      </c>
      <c r="AG29" s="19">
        <f t="shared" si="13"/>
        <v>0</v>
      </c>
      <c r="AH29" s="10"/>
      <c r="AI29" s="10"/>
      <c r="AJ29" s="19">
        <f t="shared" si="14"/>
        <v>0</v>
      </c>
      <c r="AK29" s="19"/>
      <c r="AL29" s="19"/>
      <c r="AM29" s="19">
        <f t="shared" si="15"/>
        <v>0</v>
      </c>
      <c r="AN29" s="19"/>
      <c r="AO29" s="19"/>
      <c r="AP29" s="19">
        <f t="shared" si="16"/>
        <v>0</v>
      </c>
      <c r="AQ29" s="19"/>
      <c r="AR29" s="19"/>
      <c r="AS29" s="19">
        <f t="shared" si="17"/>
        <v>0</v>
      </c>
      <c r="AT29" s="19"/>
      <c r="AU29" s="19"/>
      <c r="AV29" s="19">
        <f t="shared" si="18"/>
        <v>0</v>
      </c>
      <c r="AW29" s="19"/>
      <c r="AX29" s="19"/>
      <c r="AY29" s="19">
        <f t="shared" si="19"/>
        <v>0</v>
      </c>
      <c r="AZ29" s="19"/>
      <c r="BA29" s="19"/>
      <c r="BB29" s="19">
        <f t="shared" si="20"/>
        <v>0</v>
      </c>
      <c r="BC29" s="19"/>
      <c r="BD29" s="19"/>
      <c r="BE29" s="19">
        <f t="shared" si="21"/>
        <v>0</v>
      </c>
      <c r="BF29" s="19"/>
      <c r="BG29" s="19"/>
      <c r="BH29" s="19">
        <f t="shared" si="22"/>
        <v>0</v>
      </c>
      <c r="BI29" s="34"/>
      <c r="BJ29" s="34"/>
      <c r="BK29" s="34">
        <f t="shared" si="23"/>
        <v>0</v>
      </c>
      <c r="BL29" s="34"/>
      <c r="BM29" s="34"/>
      <c r="BN29" s="34">
        <f t="shared" si="24"/>
        <v>0</v>
      </c>
      <c r="BO29" s="34"/>
      <c r="BP29" s="34"/>
      <c r="BQ29" s="35">
        <f t="shared" si="25"/>
        <v>0</v>
      </c>
      <c r="BR29" s="35"/>
      <c r="BS29" s="10"/>
      <c r="BT29" s="56">
        <f t="shared" si="26"/>
        <v>0</v>
      </c>
      <c r="BU29" s="56"/>
      <c r="BV29" s="56"/>
      <c r="BW29" s="56">
        <f t="shared" si="27"/>
        <v>0</v>
      </c>
      <c r="BX29" s="68">
        <f t="shared" si="28"/>
        <v>810</v>
      </c>
      <c r="BY29" s="56">
        <f t="shared" si="29"/>
        <v>810</v>
      </c>
      <c r="BZ29" s="79">
        <f t="shared" si="9"/>
        <v>0</v>
      </c>
      <c r="CA29" s="68"/>
      <c r="CB29" s="69"/>
      <c r="CC29" s="69"/>
      <c r="CD29" s="69"/>
      <c r="CE29" s="69">
        <v>810</v>
      </c>
      <c r="CF29" s="69">
        <v>810</v>
      </c>
      <c r="CG29" s="57">
        <f t="shared" si="30"/>
        <v>0</v>
      </c>
      <c r="CH29" s="57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24" customFormat="1" ht="30.75" customHeight="1">
      <c r="A30" s="126" t="s">
        <v>317</v>
      </c>
      <c r="B30" s="18">
        <f t="shared" si="35"/>
        <v>1</v>
      </c>
      <c r="C30" s="18">
        <f t="shared" si="7"/>
        <v>0</v>
      </c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18"/>
      <c r="P30" s="18"/>
      <c r="Q30" s="4"/>
      <c r="R30" s="4">
        <f t="shared" si="32"/>
        <v>1</v>
      </c>
      <c r="S30" s="65"/>
      <c r="T30" s="65"/>
      <c r="U30" s="65"/>
      <c r="V30" s="66"/>
      <c r="W30" s="66">
        <v>1</v>
      </c>
      <c r="X30" s="19"/>
      <c r="Y30" s="42">
        <f t="shared" si="33"/>
        <v>1805.8</v>
      </c>
      <c r="Z30" s="42">
        <f t="shared" si="10"/>
        <v>1805.8</v>
      </c>
      <c r="AA30" s="35">
        <f t="shared" si="10"/>
        <v>0</v>
      </c>
      <c r="AB30" s="42">
        <f t="shared" si="34"/>
        <v>0</v>
      </c>
      <c r="AC30" s="10">
        <f t="shared" si="34"/>
        <v>0</v>
      </c>
      <c r="AD30" s="35">
        <f t="shared" si="8"/>
        <v>0</v>
      </c>
      <c r="AE30" s="10">
        <f t="shared" si="11"/>
        <v>0</v>
      </c>
      <c r="AF30" s="10">
        <f t="shared" si="12"/>
        <v>0</v>
      </c>
      <c r="AG30" s="19">
        <f t="shared" si="13"/>
        <v>0</v>
      </c>
      <c r="AH30" s="10"/>
      <c r="AI30" s="10"/>
      <c r="AJ30" s="19">
        <f t="shared" si="14"/>
        <v>0</v>
      </c>
      <c r="AK30" s="19"/>
      <c r="AL30" s="19"/>
      <c r="AM30" s="19">
        <f t="shared" si="15"/>
        <v>0</v>
      </c>
      <c r="AN30" s="19"/>
      <c r="AO30" s="19"/>
      <c r="AP30" s="19">
        <f t="shared" si="16"/>
        <v>0</v>
      </c>
      <c r="AQ30" s="19"/>
      <c r="AR30" s="19"/>
      <c r="AS30" s="19">
        <f t="shared" si="17"/>
        <v>0</v>
      </c>
      <c r="AT30" s="19"/>
      <c r="AU30" s="19"/>
      <c r="AV30" s="19">
        <f t="shared" si="18"/>
        <v>0</v>
      </c>
      <c r="AW30" s="19"/>
      <c r="AX30" s="19"/>
      <c r="AY30" s="19">
        <f t="shared" si="19"/>
        <v>0</v>
      </c>
      <c r="AZ30" s="19"/>
      <c r="BA30" s="19"/>
      <c r="BB30" s="19">
        <f t="shared" si="20"/>
        <v>0</v>
      </c>
      <c r="BC30" s="19"/>
      <c r="BD30" s="19"/>
      <c r="BE30" s="19">
        <f t="shared" si="21"/>
        <v>0</v>
      </c>
      <c r="BF30" s="19"/>
      <c r="BG30" s="19"/>
      <c r="BH30" s="19">
        <f t="shared" si="22"/>
        <v>0</v>
      </c>
      <c r="BI30" s="34"/>
      <c r="BJ30" s="34"/>
      <c r="BK30" s="34">
        <f t="shared" si="23"/>
        <v>0</v>
      </c>
      <c r="BL30" s="34"/>
      <c r="BM30" s="34"/>
      <c r="BN30" s="34">
        <f t="shared" si="24"/>
        <v>0</v>
      </c>
      <c r="BO30" s="34"/>
      <c r="BP30" s="34"/>
      <c r="BQ30" s="35">
        <f t="shared" si="25"/>
        <v>0</v>
      </c>
      <c r="BR30" s="35"/>
      <c r="BS30" s="10"/>
      <c r="BT30" s="56">
        <f t="shared" si="26"/>
        <v>0</v>
      </c>
      <c r="BU30" s="56"/>
      <c r="BV30" s="56"/>
      <c r="BW30" s="56">
        <f t="shared" si="27"/>
        <v>0</v>
      </c>
      <c r="BX30" s="68">
        <f t="shared" si="28"/>
        <v>1805.8</v>
      </c>
      <c r="BY30" s="56">
        <f t="shared" si="29"/>
        <v>1805.8</v>
      </c>
      <c r="BZ30" s="79">
        <f t="shared" si="9"/>
        <v>0</v>
      </c>
      <c r="CA30" s="68"/>
      <c r="CB30" s="69"/>
      <c r="CC30" s="69"/>
      <c r="CD30" s="69"/>
      <c r="CE30" s="69">
        <v>1805.8</v>
      </c>
      <c r="CF30" s="69">
        <v>1805.8</v>
      </c>
      <c r="CG30" s="57">
        <f t="shared" si="30"/>
        <v>0</v>
      </c>
      <c r="CH30" s="57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24" customFormat="1" ht="30.75" customHeight="1">
      <c r="A31" s="126" t="s">
        <v>318</v>
      </c>
      <c r="B31" s="18">
        <f t="shared" si="35"/>
        <v>1</v>
      </c>
      <c r="C31" s="18">
        <f t="shared" si="7"/>
        <v>0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18"/>
      <c r="Q31" s="4"/>
      <c r="R31" s="4">
        <f t="shared" si="32"/>
        <v>1</v>
      </c>
      <c r="S31" s="65"/>
      <c r="T31" s="65"/>
      <c r="U31" s="65"/>
      <c r="V31" s="66"/>
      <c r="W31" s="66">
        <v>1</v>
      </c>
      <c r="X31" s="19"/>
      <c r="Y31" s="42">
        <f t="shared" si="33"/>
        <v>640.75</v>
      </c>
      <c r="Z31" s="42">
        <f t="shared" si="10"/>
        <v>640.75</v>
      </c>
      <c r="AA31" s="35">
        <f t="shared" si="10"/>
        <v>0</v>
      </c>
      <c r="AB31" s="42">
        <f t="shared" si="34"/>
        <v>0</v>
      </c>
      <c r="AC31" s="10">
        <f t="shared" si="34"/>
        <v>0</v>
      </c>
      <c r="AD31" s="35">
        <f t="shared" si="8"/>
        <v>0</v>
      </c>
      <c r="AE31" s="10">
        <f t="shared" si="11"/>
        <v>0</v>
      </c>
      <c r="AF31" s="10">
        <f t="shared" si="12"/>
        <v>0</v>
      </c>
      <c r="AG31" s="19">
        <f t="shared" si="13"/>
        <v>0</v>
      </c>
      <c r="AH31" s="10"/>
      <c r="AI31" s="10"/>
      <c r="AJ31" s="19">
        <f t="shared" si="14"/>
        <v>0</v>
      </c>
      <c r="AK31" s="19"/>
      <c r="AL31" s="19"/>
      <c r="AM31" s="19">
        <f t="shared" si="15"/>
        <v>0</v>
      </c>
      <c r="AN31" s="19"/>
      <c r="AO31" s="19"/>
      <c r="AP31" s="19">
        <f t="shared" si="16"/>
        <v>0</v>
      </c>
      <c r="AQ31" s="19"/>
      <c r="AR31" s="19"/>
      <c r="AS31" s="19">
        <f t="shared" si="17"/>
        <v>0</v>
      </c>
      <c r="AT31" s="19"/>
      <c r="AU31" s="19"/>
      <c r="AV31" s="19">
        <f t="shared" si="18"/>
        <v>0</v>
      </c>
      <c r="AW31" s="19"/>
      <c r="AX31" s="19"/>
      <c r="AY31" s="19">
        <f t="shared" si="19"/>
        <v>0</v>
      </c>
      <c r="AZ31" s="19"/>
      <c r="BA31" s="19"/>
      <c r="BB31" s="19">
        <f t="shared" si="20"/>
        <v>0</v>
      </c>
      <c r="BC31" s="19"/>
      <c r="BD31" s="19"/>
      <c r="BE31" s="19">
        <f t="shared" si="21"/>
        <v>0</v>
      </c>
      <c r="BF31" s="19"/>
      <c r="BG31" s="19"/>
      <c r="BH31" s="19">
        <f t="shared" si="22"/>
        <v>0</v>
      </c>
      <c r="BI31" s="34"/>
      <c r="BJ31" s="34"/>
      <c r="BK31" s="34">
        <f t="shared" si="23"/>
        <v>0</v>
      </c>
      <c r="BL31" s="34"/>
      <c r="BM31" s="34"/>
      <c r="BN31" s="34">
        <f t="shared" si="24"/>
        <v>0</v>
      </c>
      <c r="BO31" s="34"/>
      <c r="BP31" s="34"/>
      <c r="BQ31" s="35">
        <f t="shared" si="25"/>
        <v>0</v>
      </c>
      <c r="BR31" s="35"/>
      <c r="BS31" s="10"/>
      <c r="BT31" s="56">
        <f t="shared" si="26"/>
        <v>0</v>
      </c>
      <c r="BU31" s="56"/>
      <c r="BV31" s="56"/>
      <c r="BW31" s="56">
        <f t="shared" si="27"/>
        <v>0</v>
      </c>
      <c r="BX31" s="68">
        <f t="shared" si="28"/>
        <v>640.75</v>
      </c>
      <c r="BY31" s="56">
        <f t="shared" si="29"/>
        <v>640.75</v>
      </c>
      <c r="BZ31" s="79">
        <f t="shared" si="9"/>
        <v>0</v>
      </c>
      <c r="CA31" s="68"/>
      <c r="CB31" s="69"/>
      <c r="CC31" s="69"/>
      <c r="CD31" s="69"/>
      <c r="CE31" s="69">
        <v>640.75</v>
      </c>
      <c r="CF31" s="69">
        <v>640.75</v>
      </c>
      <c r="CG31" s="57">
        <f t="shared" si="30"/>
        <v>0</v>
      </c>
      <c r="CH31" s="57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26.25" customHeight="1">
      <c r="A32" s="126" t="s">
        <v>319</v>
      </c>
      <c r="B32" s="18">
        <f t="shared" si="35"/>
        <v>1</v>
      </c>
      <c r="C32" s="18">
        <f t="shared" si="7"/>
        <v>0</v>
      </c>
      <c r="D32" s="18"/>
      <c r="E32" s="3"/>
      <c r="F32" s="3"/>
      <c r="G32" s="3"/>
      <c r="H32" s="3"/>
      <c r="I32" s="3"/>
      <c r="J32" s="3"/>
      <c r="K32" s="3"/>
      <c r="L32" s="3"/>
      <c r="M32" s="3"/>
      <c r="N32" s="3"/>
      <c r="O32" s="18"/>
      <c r="P32" s="18"/>
      <c r="Q32" s="4"/>
      <c r="R32" s="4">
        <f t="shared" si="32"/>
        <v>1</v>
      </c>
      <c r="S32" s="65"/>
      <c r="T32" s="65"/>
      <c r="U32" s="65"/>
      <c r="V32" s="66"/>
      <c r="W32" s="66">
        <v>1</v>
      </c>
      <c r="X32" s="19"/>
      <c r="Y32" s="42">
        <f t="shared" si="33"/>
        <v>1281.5</v>
      </c>
      <c r="Z32" s="42">
        <f t="shared" si="10"/>
        <v>1281.5</v>
      </c>
      <c r="AA32" s="35">
        <f t="shared" si="10"/>
        <v>0</v>
      </c>
      <c r="AB32" s="42">
        <f t="shared" si="34"/>
        <v>0</v>
      </c>
      <c r="AC32" s="10">
        <f t="shared" si="34"/>
        <v>0</v>
      </c>
      <c r="AD32" s="35">
        <f t="shared" si="8"/>
        <v>0</v>
      </c>
      <c r="AE32" s="10">
        <f t="shared" si="11"/>
        <v>0</v>
      </c>
      <c r="AF32" s="10">
        <f t="shared" si="12"/>
        <v>0</v>
      </c>
      <c r="AG32" s="19">
        <f t="shared" si="13"/>
        <v>0</v>
      </c>
      <c r="AH32" s="10"/>
      <c r="AI32" s="10"/>
      <c r="AJ32" s="19">
        <f t="shared" si="14"/>
        <v>0</v>
      </c>
      <c r="AK32" s="19"/>
      <c r="AL32" s="19"/>
      <c r="AM32" s="19">
        <f t="shared" si="15"/>
        <v>0</v>
      </c>
      <c r="AN32" s="19"/>
      <c r="AO32" s="19"/>
      <c r="AP32" s="19">
        <f t="shared" si="16"/>
        <v>0</v>
      </c>
      <c r="AQ32" s="19"/>
      <c r="AR32" s="19"/>
      <c r="AS32" s="19">
        <f t="shared" si="17"/>
        <v>0</v>
      </c>
      <c r="AT32" s="19"/>
      <c r="AU32" s="19"/>
      <c r="AV32" s="19">
        <f t="shared" si="18"/>
        <v>0</v>
      </c>
      <c r="AW32" s="19"/>
      <c r="AX32" s="19"/>
      <c r="AY32" s="19">
        <f t="shared" si="19"/>
        <v>0</v>
      </c>
      <c r="AZ32" s="19"/>
      <c r="BA32" s="19"/>
      <c r="BB32" s="19">
        <f t="shared" si="20"/>
        <v>0</v>
      </c>
      <c r="BC32" s="19"/>
      <c r="BD32" s="19"/>
      <c r="BE32" s="19">
        <f t="shared" si="21"/>
        <v>0</v>
      </c>
      <c r="BF32" s="19"/>
      <c r="BG32" s="19"/>
      <c r="BH32" s="19">
        <f t="shared" si="22"/>
        <v>0</v>
      </c>
      <c r="BI32" s="34"/>
      <c r="BJ32" s="34"/>
      <c r="BK32" s="34">
        <f t="shared" si="23"/>
        <v>0</v>
      </c>
      <c r="BL32" s="34"/>
      <c r="BM32" s="34"/>
      <c r="BN32" s="34">
        <f t="shared" si="24"/>
        <v>0</v>
      </c>
      <c r="BO32" s="34"/>
      <c r="BP32" s="34"/>
      <c r="BQ32" s="35">
        <f t="shared" si="25"/>
        <v>0</v>
      </c>
      <c r="BR32" s="35"/>
      <c r="BS32" s="10"/>
      <c r="BT32" s="56">
        <f t="shared" si="26"/>
        <v>0</v>
      </c>
      <c r="BU32" s="56"/>
      <c r="BV32" s="56"/>
      <c r="BW32" s="56">
        <f t="shared" si="27"/>
        <v>0</v>
      </c>
      <c r="BX32" s="68">
        <f t="shared" si="28"/>
        <v>1281.5</v>
      </c>
      <c r="BY32" s="56">
        <f t="shared" si="29"/>
        <v>1281.5</v>
      </c>
      <c r="BZ32" s="79">
        <f t="shared" si="9"/>
        <v>0</v>
      </c>
      <c r="CA32" s="68"/>
      <c r="CB32" s="69"/>
      <c r="CC32" s="69"/>
      <c r="CD32" s="69"/>
      <c r="CE32" s="69">
        <v>1281.5</v>
      </c>
      <c r="CF32" s="69">
        <v>1281.5</v>
      </c>
      <c r="CG32" s="57">
        <f t="shared" si="30"/>
        <v>0</v>
      </c>
      <c r="CH32" s="57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42.75" customHeight="1">
      <c r="A33" s="126" t="s">
        <v>320</v>
      </c>
      <c r="B33" s="18">
        <f t="shared" si="35"/>
        <v>1</v>
      </c>
      <c r="C33" s="18">
        <f t="shared" si="7"/>
        <v>0</v>
      </c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18"/>
      <c r="P33" s="18"/>
      <c r="Q33" s="4"/>
      <c r="R33" s="4">
        <f t="shared" si="32"/>
        <v>1</v>
      </c>
      <c r="S33" s="65"/>
      <c r="T33" s="65"/>
      <c r="U33" s="65"/>
      <c r="V33" s="66"/>
      <c r="W33" s="66">
        <v>1</v>
      </c>
      <c r="X33" s="19"/>
      <c r="Y33" s="42">
        <f t="shared" si="33"/>
        <v>16.670000000000002</v>
      </c>
      <c r="Z33" s="42">
        <f t="shared" si="10"/>
        <v>16.670000000000002</v>
      </c>
      <c r="AA33" s="35">
        <f t="shared" si="10"/>
        <v>0</v>
      </c>
      <c r="AB33" s="42">
        <f t="shared" si="34"/>
        <v>0</v>
      </c>
      <c r="AC33" s="10">
        <f t="shared" si="34"/>
        <v>0</v>
      </c>
      <c r="AD33" s="35">
        <f t="shared" si="8"/>
        <v>0</v>
      </c>
      <c r="AE33" s="10">
        <f t="shared" si="11"/>
        <v>0</v>
      </c>
      <c r="AF33" s="10">
        <f t="shared" si="12"/>
        <v>0</v>
      </c>
      <c r="AG33" s="19">
        <f t="shared" si="13"/>
        <v>0</v>
      </c>
      <c r="AH33" s="10"/>
      <c r="AI33" s="10"/>
      <c r="AJ33" s="19">
        <f t="shared" si="14"/>
        <v>0</v>
      </c>
      <c r="AK33" s="19"/>
      <c r="AL33" s="19"/>
      <c r="AM33" s="19">
        <f t="shared" si="15"/>
        <v>0</v>
      </c>
      <c r="AN33" s="19"/>
      <c r="AO33" s="19"/>
      <c r="AP33" s="19">
        <f t="shared" si="16"/>
        <v>0</v>
      </c>
      <c r="AQ33" s="19"/>
      <c r="AR33" s="19"/>
      <c r="AS33" s="19">
        <f t="shared" si="17"/>
        <v>0</v>
      </c>
      <c r="AT33" s="19"/>
      <c r="AU33" s="19"/>
      <c r="AV33" s="19">
        <f t="shared" si="18"/>
        <v>0</v>
      </c>
      <c r="AW33" s="19"/>
      <c r="AX33" s="19"/>
      <c r="AY33" s="19">
        <f t="shared" si="19"/>
        <v>0</v>
      </c>
      <c r="AZ33" s="19"/>
      <c r="BA33" s="19"/>
      <c r="BB33" s="19">
        <f t="shared" si="20"/>
        <v>0</v>
      </c>
      <c r="BC33" s="19"/>
      <c r="BD33" s="19"/>
      <c r="BE33" s="19">
        <f t="shared" si="21"/>
        <v>0</v>
      </c>
      <c r="BF33" s="19"/>
      <c r="BG33" s="19"/>
      <c r="BH33" s="19">
        <f t="shared" si="22"/>
        <v>0</v>
      </c>
      <c r="BI33" s="34"/>
      <c r="BJ33" s="34"/>
      <c r="BK33" s="34">
        <f t="shared" si="23"/>
        <v>0</v>
      </c>
      <c r="BL33" s="34"/>
      <c r="BM33" s="34"/>
      <c r="BN33" s="34">
        <f t="shared" si="24"/>
        <v>0</v>
      </c>
      <c r="BO33" s="34"/>
      <c r="BP33" s="34"/>
      <c r="BQ33" s="35">
        <f t="shared" si="25"/>
        <v>0</v>
      </c>
      <c r="BR33" s="35"/>
      <c r="BS33" s="10"/>
      <c r="BT33" s="56">
        <f t="shared" si="26"/>
        <v>0</v>
      </c>
      <c r="BU33" s="56"/>
      <c r="BV33" s="56"/>
      <c r="BW33" s="56">
        <f t="shared" si="27"/>
        <v>0</v>
      </c>
      <c r="BX33" s="68">
        <f t="shared" si="28"/>
        <v>16.670000000000002</v>
      </c>
      <c r="BY33" s="56">
        <f t="shared" si="29"/>
        <v>16.670000000000002</v>
      </c>
      <c r="BZ33" s="79">
        <f t="shared" si="9"/>
        <v>0</v>
      </c>
      <c r="CA33" s="68"/>
      <c r="CB33" s="69"/>
      <c r="CC33" s="69"/>
      <c r="CD33" s="69"/>
      <c r="CE33" s="69">
        <v>16.670000000000002</v>
      </c>
      <c r="CF33" s="69">
        <v>16.670000000000002</v>
      </c>
      <c r="CG33" s="57">
        <f t="shared" si="30"/>
        <v>0</v>
      </c>
      <c r="CH33" s="57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32.25" customHeight="1">
      <c r="A34" s="126" t="s">
        <v>321</v>
      </c>
      <c r="B34" s="18">
        <f t="shared" si="35"/>
        <v>1</v>
      </c>
      <c r="C34" s="18">
        <f t="shared" si="7"/>
        <v>0</v>
      </c>
      <c r="D34" s="18"/>
      <c r="E34" s="3"/>
      <c r="F34" s="3"/>
      <c r="G34" s="3"/>
      <c r="H34" s="3"/>
      <c r="I34" s="3"/>
      <c r="J34" s="3"/>
      <c r="K34" s="3"/>
      <c r="L34" s="3"/>
      <c r="M34" s="3"/>
      <c r="N34" s="3"/>
      <c r="O34" s="18"/>
      <c r="P34" s="18"/>
      <c r="Q34" s="4"/>
      <c r="R34" s="4">
        <f t="shared" si="32"/>
        <v>1</v>
      </c>
      <c r="S34" s="65"/>
      <c r="T34" s="65"/>
      <c r="U34" s="65"/>
      <c r="V34" s="66"/>
      <c r="W34" s="66">
        <v>1</v>
      </c>
      <c r="X34" s="19"/>
      <c r="Y34" s="42">
        <f t="shared" si="33"/>
        <v>3074</v>
      </c>
      <c r="Z34" s="42">
        <f t="shared" si="10"/>
        <v>3074</v>
      </c>
      <c r="AA34" s="35">
        <f t="shared" si="10"/>
        <v>0</v>
      </c>
      <c r="AB34" s="42">
        <f t="shared" si="34"/>
        <v>0</v>
      </c>
      <c r="AC34" s="10">
        <f t="shared" si="34"/>
        <v>0</v>
      </c>
      <c r="AD34" s="35">
        <f t="shared" si="8"/>
        <v>0</v>
      </c>
      <c r="AE34" s="10">
        <f t="shared" si="11"/>
        <v>0</v>
      </c>
      <c r="AF34" s="10">
        <f t="shared" si="12"/>
        <v>0</v>
      </c>
      <c r="AG34" s="19">
        <f t="shared" si="13"/>
        <v>0</v>
      </c>
      <c r="AH34" s="10"/>
      <c r="AI34" s="10"/>
      <c r="AJ34" s="19">
        <f t="shared" si="14"/>
        <v>0</v>
      </c>
      <c r="AK34" s="19"/>
      <c r="AL34" s="19"/>
      <c r="AM34" s="19">
        <f t="shared" si="15"/>
        <v>0</v>
      </c>
      <c r="AN34" s="19"/>
      <c r="AO34" s="19"/>
      <c r="AP34" s="19">
        <f t="shared" si="16"/>
        <v>0</v>
      </c>
      <c r="AQ34" s="19"/>
      <c r="AR34" s="19"/>
      <c r="AS34" s="19">
        <f t="shared" si="17"/>
        <v>0</v>
      </c>
      <c r="AT34" s="19"/>
      <c r="AU34" s="19"/>
      <c r="AV34" s="19">
        <f t="shared" si="18"/>
        <v>0</v>
      </c>
      <c r="AW34" s="19"/>
      <c r="AX34" s="19"/>
      <c r="AY34" s="19">
        <f t="shared" si="19"/>
        <v>0</v>
      </c>
      <c r="AZ34" s="19"/>
      <c r="BA34" s="19"/>
      <c r="BB34" s="19">
        <f t="shared" si="20"/>
        <v>0</v>
      </c>
      <c r="BC34" s="19"/>
      <c r="BD34" s="19"/>
      <c r="BE34" s="19">
        <f t="shared" si="21"/>
        <v>0</v>
      </c>
      <c r="BF34" s="19"/>
      <c r="BG34" s="19"/>
      <c r="BH34" s="19">
        <f t="shared" si="22"/>
        <v>0</v>
      </c>
      <c r="BI34" s="34"/>
      <c r="BJ34" s="34"/>
      <c r="BK34" s="34">
        <f t="shared" si="23"/>
        <v>0</v>
      </c>
      <c r="BL34" s="34"/>
      <c r="BM34" s="34"/>
      <c r="BN34" s="34">
        <f t="shared" si="24"/>
        <v>0</v>
      </c>
      <c r="BO34" s="34"/>
      <c r="BP34" s="34"/>
      <c r="BQ34" s="35">
        <f t="shared" si="25"/>
        <v>0</v>
      </c>
      <c r="BR34" s="35"/>
      <c r="BS34" s="10"/>
      <c r="BT34" s="56">
        <f t="shared" si="26"/>
        <v>0</v>
      </c>
      <c r="BU34" s="56"/>
      <c r="BV34" s="56"/>
      <c r="BW34" s="56">
        <f t="shared" si="27"/>
        <v>0</v>
      </c>
      <c r="BX34" s="68">
        <f t="shared" si="28"/>
        <v>3074</v>
      </c>
      <c r="BY34" s="56">
        <f t="shared" si="29"/>
        <v>3074</v>
      </c>
      <c r="BZ34" s="79">
        <f t="shared" si="9"/>
        <v>0</v>
      </c>
      <c r="CA34" s="68"/>
      <c r="CB34" s="69"/>
      <c r="CC34" s="69"/>
      <c r="CD34" s="69"/>
      <c r="CE34" s="69">
        <v>3074</v>
      </c>
      <c r="CF34" s="69">
        <v>3074</v>
      </c>
      <c r="CG34" s="57">
        <f t="shared" si="30"/>
        <v>0</v>
      </c>
      <c r="CH34" s="57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24" customFormat="1" ht="17.25" customHeight="1">
      <c r="A35" s="126" t="s">
        <v>322</v>
      </c>
      <c r="B35" s="18">
        <f t="shared" si="35"/>
        <v>1</v>
      </c>
      <c r="C35" s="18">
        <f t="shared" si="7"/>
        <v>0</v>
      </c>
      <c r="D35" s="18"/>
      <c r="E35" s="3"/>
      <c r="F35" s="3"/>
      <c r="G35" s="3"/>
      <c r="H35" s="3"/>
      <c r="I35" s="3"/>
      <c r="J35" s="3"/>
      <c r="K35" s="3"/>
      <c r="L35" s="3"/>
      <c r="M35" s="3"/>
      <c r="N35" s="3"/>
      <c r="O35" s="18"/>
      <c r="P35" s="18"/>
      <c r="Q35" s="4"/>
      <c r="R35" s="4">
        <f t="shared" si="32"/>
        <v>1</v>
      </c>
      <c r="S35" s="65">
        <v>1</v>
      </c>
      <c r="T35" s="65"/>
      <c r="U35" s="65"/>
      <c r="V35" s="66"/>
      <c r="W35" s="66"/>
      <c r="X35" s="19"/>
      <c r="Y35" s="42">
        <f t="shared" si="33"/>
        <v>496.1</v>
      </c>
      <c r="Z35" s="42">
        <f t="shared" si="10"/>
        <v>496.1</v>
      </c>
      <c r="AA35" s="35">
        <f t="shared" si="10"/>
        <v>0</v>
      </c>
      <c r="AB35" s="42">
        <f t="shared" si="34"/>
        <v>0</v>
      </c>
      <c r="AC35" s="10">
        <f t="shared" si="34"/>
        <v>0</v>
      </c>
      <c r="AD35" s="35">
        <f t="shared" si="8"/>
        <v>0</v>
      </c>
      <c r="AE35" s="10">
        <f t="shared" si="11"/>
        <v>0</v>
      </c>
      <c r="AF35" s="10">
        <f t="shared" si="12"/>
        <v>0</v>
      </c>
      <c r="AG35" s="19">
        <f t="shared" si="13"/>
        <v>0</v>
      </c>
      <c r="AH35" s="10"/>
      <c r="AI35" s="10"/>
      <c r="AJ35" s="19">
        <f t="shared" si="14"/>
        <v>0</v>
      </c>
      <c r="AK35" s="19"/>
      <c r="AL35" s="19"/>
      <c r="AM35" s="19">
        <f t="shared" si="15"/>
        <v>0</v>
      </c>
      <c r="AN35" s="19"/>
      <c r="AO35" s="19"/>
      <c r="AP35" s="19">
        <f t="shared" si="16"/>
        <v>0</v>
      </c>
      <c r="AQ35" s="19"/>
      <c r="AR35" s="19"/>
      <c r="AS35" s="19">
        <f t="shared" si="17"/>
        <v>0</v>
      </c>
      <c r="AT35" s="19"/>
      <c r="AU35" s="19"/>
      <c r="AV35" s="19">
        <f t="shared" si="18"/>
        <v>0</v>
      </c>
      <c r="AW35" s="19"/>
      <c r="AX35" s="19"/>
      <c r="AY35" s="19">
        <f t="shared" si="19"/>
        <v>0</v>
      </c>
      <c r="AZ35" s="19"/>
      <c r="BA35" s="19"/>
      <c r="BB35" s="19">
        <f t="shared" si="20"/>
        <v>0</v>
      </c>
      <c r="BC35" s="19"/>
      <c r="BD35" s="19"/>
      <c r="BE35" s="19">
        <f t="shared" si="21"/>
        <v>0</v>
      </c>
      <c r="BF35" s="19"/>
      <c r="BG35" s="19"/>
      <c r="BH35" s="19">
        <f t="shared" si="22"/>
        <v>0</v>
      </c>
      <c r="BI35" s="34"/>
      <c r="BJ35" s="34"/>
      <c r="BK35" s="34">
        <f t="shared" si="23"/>
        <v>0</v>
      </c>
      <c r="BL35" s="34"/>
      <c r="BM35" s="34"/>
      <c r="BN35" s="34">
        <f t="shared" si="24"/>
        <v>0</v>
      </c>
      <c r="BO35" s="34"/>
      <c r="BP35" s="34"/>
      <c r="BQ35" s="35">
        <f t="shared" si="25"/>
        <v>0</v>
      </c>
      <c r="BR35" s="35"/>
      <c r="BS35" s="10"/>
      <c r="BT35" s="56">
        <f t="shared" si="26"/>
        <v>0</v>
      </c>
      <c r="BU35" s="56"/>
      <c r="BV35" s="56"/>
      <c r="BW35" s="56">
        <f t="shared" si="27"/>
        <v>0</v>
      </c>
      <c r="BX35" s="68">
        <f t="shared" si="28"/>
        <v>496.1</v>
      </c>
      <c r="BY35" s="56">
        <f t="shared" si="29"/>
        <v>496.1</v>
      </c>
      <c r="BZ35" s="79">
        <f t="shared" si="9"/>
        <v>0</v>
      </c>
      <c r="CA35" s="68">
        <v>496.1</v>
      </c>
      <c r="CB35" s="69"/>
      <c r="CC35" s="69"/>
      <c r="CD35" s="69"/>
      <c r="CE35" s="69"/>
      <c r="CF35" s="69"/>
      <c r="CG35" s="57">
        <f t="shared" si="30"/>
        <v>0</v>
      </c>
      <c r="CH35" s="57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24" customFormat="1" ht="17.25" customHeight="1">
      <c r="A36" s="126" t="s">
        <v>323</v>
      </c>
      <c r="B36" s="18">
        <f t="shared" si="35"/>
        <v>1</v>
      </c>
      <c r="C36" s="18">
        <f t="shared" si="7"/>
        <v>0</v>
      </c>
      <c r="D36" s="18"/>
      <c r="E36" s="3"/>
      <c r="F36" s="3"/>
      <c r="G36" s="3"/>
      <c r="H36" s="3"/>
      <c r="I36" s="3"/>
      <c r="J36" s="3"/>
      <c r="K36" s="3"/>
      <c r="L36" s="3"/>
      <c r="M36" s="3"/>
      <c r="N36" s="3"/>
      <c r="O36" s="18"/>
      <c r="P36" s="18"/>
      <c r="Q36" s="4"/>
      <c r="R36" s="4">
        <f t="shared" si="32"/>
        <v>1</v>
      </c>
      <c r="S36" s="65">
        <v>1</v>
      </c>
      <c r="T36" s="65"/>
      <c r="U36" s="65"/>
      <c r="V36" s="66"/>
      <c r="W36" s="66"/>
      <c r="X36" s="19"/>
      <c r="Y36" s="42">
        <f t="shared" si="33"/>
        <v>1866</v>
      </c>
      <c r="Z36" s="42">
        <f t="shared" si="10"/>
        <v>1866</v>
      </c>
      <c r="AA36" s="35">
        <f t="shared" si="10"/>
        <v>0</v>
      </c>
      <c r="AB36" s="42">
        <f t="shared" si="34"/>
        <v>0</v>
      </c>
      <c r="AC36" s="10">
        <f t="shared" si="34"/>
        <v>0</v>
      </c>
      <c r="AD36" s="35">
        <f t="shared" si="8"/>
        <v>0</v>
      </c>
      <c r="AE36" s="10">
        <f t="shared" si="11"/>
        <v>0</v>
      </c>
      <c r="AF36" s="10">
        <f t="shared" si="12"/>
        <v>0</v>
      </c>
      <c r="AG36" s="19">
        <f t="shared" si="13"/>
        <v>0</v>
      </c>
      <c r="AH36" s="10"/>
      <c r="AI36" s="10"/>
      <c r="AJ36" s="19">
        <f t="shared" si="14"/>
        <v>0</v>
      </c>
      <c r="AK36" s="19"/>
      <c r="AL36" s="19"/>
      <c r="AM36" s="19">
        <f t="shared" si="15"/>
        <v>0</v>
      </c>
      <c r="AN36" s="19"/>
      <c r="AO36" s="19"/>
      <c r="AP36" s="19">
        <f t="shared" si="16"/>
        <v>0</v>
      </c>
      <c r="AQ36" s="19"/>
      <c r="AR36" s="19"/>
      <c r="AS36" s="19">
        <f t="shared" si="17"/>
        <v>0</v>
      </c>
      <c r="AT36" s="19"/>
      <c r="AU36" s="19"/>
      <c r="AV36" s="19">
        <f t="shared" si="18"/>
        <v>0</v>
      </c>
      <c r="AW36" s="19"/>
      <c r="AX36" s="19"/>
      <c r="AY36" s="19">
        <f t="shared" si="19"/>
        <v>0</v>
      </c>
      <c r="AZ36" s="19"/>
      <c r="BA36" s="19"/>
      <c r="BB36" s="19">
        <f t="shared" si="20"/>
        <v>0</v>
      </c>
      <c r="BC36" s="19"/>
      <c r="BD36" s="19"/>
      <c r="BE36" s="19">
        <f t="shared" si="21"/>
        <v>0</v>
      </c>
      <c r="BF36" s="19"/>
      <c r="BG36" s="19"/>
      <c r="BH36" s="19">
        <f t="shared" si="22"/>
        <v>0</v>
      </c>
      <c r="BI36" s="34"/>
      <c r="BJ36" s="34"/>
      <c r="BK36" s="34">
        <f t="shared" si="23"/>
        <v>0</v>
      </c>
      <c r="BL36" s="34"/>
      <c r="BM36" s="34"/>
      <c r="BN36" s="34">
        <f t="shared" si="24"/>
        <v>0</v>
      </c>
      <c r="BO36" s="34"/>
      <c r="BP36" s="34"/>
      <c r="BQ36" s="35">
        <f t="shared" si="25"/>
        <v>0</v>
      </c>
      <c r="BR36" s="35"/>
      <c r="BS36" s="10"/>
      <c r="BT36" s="56">
        <f t="shared" si="26"/>
        <v>0</v>
      </c>
      <c r="BU36" s="56"/>
      <c r="BV36" s="56"/>
      <c r="BW36" s="56">
        <f t="shared" si="27"/>
        <v>0</v>
      </c>
      <c r="BX36" s="68">
        <f t="shared" si="28"/>
        <v>1866</v>
      </c>
      <c r="BY36" s="56">
        <f t="shared" si="29"/>
        <v>1866</v>
      </c>
      <c r="BZ36" s="79">
        <f t="shared" si="9"/>
        <v>0</v>
      </c>
      <c r="CA36" s="68">
        <v>1866</v>
      </c>
      <c r="CB36" s="69"/>
      <c r="CC36" s="69"/>
      <c r="CD36" s="69"/>
      <c r="CE36" s="69"/>
      <c r="CF36" s="69"/>
      <c r="CG36" s="57">
        <f t="shared" si="30"/>
        <v>0</v>
      </c>
      <c r="CH36" s="57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24" customFormat="1" ht="17.25" customHeight="1">
      <c r="A37" s="3" t="s">
        <v>323</v>
      </c>
      <c r="B37" s="18">
        <f t="shared" si="35"/>
        <v>1</v>
      </c>
      <c r="C37" s="18">
        <f t="shared" si="7"/>
        <v>0</v>
      </c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18"/>
      <c r="P37" s="18"/>
      <c r="Q37" s="4"/>
      <c r="R37" s="4">
        <f t="shared" si="32"/>
        <v>1</v>
      </c>
      <c r="S37" s="65">
        <v>1</v>
      </c>
      <c r="T37" s="65"/>
      <c r="U37" s="65"/>
      <c r="V37" s="66"/>
      <c r="W37" s="66"/>
      <c r="X37" s="19"/>
      <c r="Y37" s="42">
        <f t="shared" si="33"/>
        <v>13666.21</v>
      </c>
      <c r="Z37" s="42">
        <f t="shared" si="10"/>
        <v>13666.21</v>
      </c>
      <c r="AA37" s="35">
        <f t="shared" si="10"/>
        <v>0</v>
      </c>
      <c r="AB37" s="42">
        <f t="shared" si="34"/>
        <v>0</v>
      </c>
      <c r="AC37" s="10">
        <f t="shared" si="34"/>
        <v>0</v>
      </c>
      <c r="AD37" s="35">
        <f t="shared" si="8"/>
        <v>0</v>
      </c>
      <c r="AE37" s="10">
        <f t="shared" si="11"/>
        <v>0</v>
      </c>
      <c r="AF37" s="10">
        <f t="shared" si="12"/>
        <v>0</v>
      </c>
      <c r="AG37" s="19">
        <f t="shared" si="13"/>
        <v>0</v>
      </c>
      <c r="AH37" s="10"/>
      <c r="AI37" s="10"/>
      <c r="AJ37" s="19">
        <f t="shared" si="14"/>
        <v>0</v>
      </c>
      <c r="AK37" s="19"/>
      <c r="AL37" s="19"/>
      <c r="AM37" s="19">
        <f t="shared" si="15"/>
        <v>0</v>
      </c>
      <c r="AN37" s="19"/>
      <c r="AO37" s="19"/>
      <c r="AP37" s="19">
        <f t="shared" si="16"/>
        <v>0</v>
      </c>
      <c r="AQ37" s="19"/>
      <c r="AR37" s="19"/>
      <c r="AS37" s="19">
        <f t="shared" si="17"/>
        <v>0</v>
      </c>
      <c r="AT37" s="19"/>
      <c r="AU37" s="19"/>
      <c r="AV37" s="19">
        <f t="shared" si="18"/>
        <v>0</v>
      </c>
      <c r="AW37" s="19"/>
      <c r="AX37" s="19"/>
      <c r="AY37" s="19">
        <f t="shared" si="19"/>
        <v>0</v>
      </c>
      <c r="AZ37" s="19"/>
      <c r="BA37" s="19"/>
      <c r="BB37" s="19">
        <f t="shared" si="20"/>
        <v>0</v>
      </c>
      <c r="BC37" s="19"/>
      <c r="BD37" s="19"/>
      <c r="BE37" s="19">
        <f t="shared" si="21"/>
        <v>0</v>
      </c>
      <c r="BF37" s="19"/>
      <c r="BG37" s="19"/>
      <c r="BH37" s="19">
        <f t="shared" si="22"/>
        <v>0</v>
      </c>
      <c r="BI37" s="34"/>
      <c r="BJ37" s="34"/>
      <c r="BK37" s="34">
        <f t="shared" si="23"/>
        <v>0</v>
      </c>
      <c r="BL37" s="34"/>
      <c r="BM37" s="34"/>
      <c r="BN37" s="34">
        <f t="shared" si="24"/>
        <v>0</v>
      </c>
      <c r="BO37" s="34"/>
      <c r="BP37" s="34"/>
      <c r="BQ37" s="35">
        <f t="shared" si="25"/>
        <v>0</v>
      </c>
      <c r="BR37" s="35"/>
      <c r="BS37" s="10"/>
      <c r="BT37" s="56">
        <f t="shared" si="26"/>
        <v>0</v>
      </c>
      <c r="BU37" s="56"/>
      <c r="BV37" s="56"/>
      <c r="BW37" s="56">
        <f t="shared" si="27"/>
        <v>0</v>
      </c>
      <c r="BX37" s="68">
        <f t="shared" si="28"/>
        <v>13666.21</v>
      </c>
      <c r="BY37" s="56">
        <f t="shared" si="29"/>
        <v>13666.21</v>
      </c>
      <c r="BZ37" s="79">
        <f t="shared" si="9"/>
        <v>0</v>
      </c>
      <c r="CA37" s="68">
        <v>13666.21</v>
      </c>
      <c r="CB37" s="69"/>
      <c r="CC37" s="69"/>
      <c r="CD37" s="69"/>
      <c r="CE37" s="69"/>
      <c r="CF37" s="69"/>
      <c r="CG37" s="57">
        <f t="shared" si="30"/>
        <v>0</v>
      </c>
      <c r="CH37" s="57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24" customFormat="1" ht="17.25" customHeight="1">
      <c r="A38" s="126" t="s">
        <v>324</v>
      </c>
      <c r="B38" s="18">
        <f t="shared" si="35"/>
        <v>1</v>
      </c>
      <c r="C38" s="18">
        <f t="shared" si="7"/>
        <v>0</v>
      </c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18"/>
      <c r="P38" s="18"/>
      <c r="Q38" s="4"/>
      <c r="R38" s="4">
        <f t="shared" si="32"/>
        <v>1</v>
      </c>
      <c r="S38" s="65">
        <v>1</v>
      </c>
      <c r="T38" s="65"/>
      <c r="U38" s="65"/>
      <c r="V38" s="66"/>
      <c r="W38" s="66"/>
      <c r="X38" s="19"/>
      <c r="Y38" s="42">
        <f t="shared" si="33"/>
        <v>415.2</v>
      </c>
      <c r="Z38" s="42">
        <f t="shared" si="10"/>
        <v>415.2</v>
      </c>
      <c r="AA38" s="35">
        <f t="shared" si="10"/>
        <v>0</v>
      </c>
      <c r="AB38" s="42">
        <f t="shared" si="34"/>
        <v>0</v>
      </c>
      <c r="AC38" s="10">
        <f t="shared" si="34"/>
        <v>0</v>
      </c>
      <c r="AD38" s="35">
        <f t="shared" si="8"/>
        <v>0</v>
      </c>
      <c r="AE38" s="10">
        <f t="shared" si="11"/>
        <v>0</v>
      </c>
      <c r="AF38" s="10">
        <f t="shared" si="12"/>
        <v>0</v>
      </c>
      <c r="AG38" s="19">
        <f t="shared" si="13"/>
        <v>0</v>
      </c>
      <c r="AH38" s="10"/>
      <c r="AI38" s="10"/>
      <c r="AJ38" s="19">
        <f t="shared" si="14"/>
        <v>0</v>
      </c>
      <c r="AK38" s="19"/>
      <c r="AL38" s="19"/>
      <c r="AM38" s="19">
        <f t="shared" si="15"/>
        <v>0</v>
      </c>
      <c r="AN38" s="19"/>
      <c r="AO38" s="19"/>
      <c r="AP38" s="19">
        <f t="shared" si="16"/>
        <v>0</v>
      </c>
      <c r="AQ38" s="19"/>
      <c r="AR38" s="19"/>
      <c r="AS38" s="19">
        <f t="shared" si="17"/>
        <v>0</v>
      </c>
      <c r="AT38" s="19"/>
      <c r="AU38" s="19"/>
      <c r="AV38" s="19">
        <f t="shared" si="18"/>
        <v>0</v>
      </c>
      <c r="AW38" s="19"/>
      <c r="AX38" s="19"/>
      <c r="AY38" s="19">
        <f t="shared" si="19"/>
        <v>0</v>
      </c>
      <c r="AZ38" s="19"/>
      <c r="BA38" s="19"/>
      <c r="BB38" s="19">
        <f t="shared" si="20"/>
        <v>0</v>
      </c>
      <c r="BC38" s="19"/>
      <c r="BD38" s="19"/>
      <c r="BE38" s="19">
        <f t="shared" si="21"/>
        <v>0</v>
      </c>
      <c r="BF38" s="19"/>
      <c r="BG38" s="19"/>
      <c r="BH38" s="19">
        <f t="shared" si="22"/>
        <v>0</v>
      </c>
      <c r="BI38" s="34"/>
      <c r="BJ38" s="34"/>
      <c r="BK38" s="34">
        <f t="shared" si="23"/>
        <v>0</v>
      </c>
      <c r="BL38" s="34"/>
      <c r="BM38" s="34"/>
      <c r="BN38" s="34">
        <f t="shared" si="24"/>
        <v>0</v>
      </c>
      <c r="BO38" s="34"/>
      <c r="BP38" s="34"/>
      <c r="BQ38" s="35">
        <f t="shared" si="25"/>
        <v>0</v>
      </c>
      <c r="BR38" s="35"/>
      <c r="BS38" s="10"/>
      <c r="BT38" s="56">
        <f t="shared" si="26"/>
        <v>0</v>
      </c>
      <c r="BU38" s="56"/>
      <c r="BV38" s="56"/>
      <c r="BW38" s="56">
        <f t="shared" si="27"/>
        <v>0</v>
      </c>
      <c r="BX38" s="68">
        <f t="shared" si="28"/>
        <v>415.2</v>
      </c>
      <c r="BY38" s="56">
        <f t="shared" si="29"/>
        <v>415.2</v>
      </c>
      <c r="BZ38" s="79">
        <f t="shared" si="9"/>
        <v>0</v>
      </c>
      <c r="CA38" s="68">
        <v>415.2</v>
      </c>
      <c r="CB38" s="69"/>
      <c r="CC38" s="69"/>
      <c r="CD38" s="69"/>
      <c r="CE38" s="69"/>
      <c r="CF38" s="69"/>
      <c r="CG38" s="57">
        <f t="shared" si="30"/>
        <v>0</v>
      </c>
      <c r="CH38" s="57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24" customFormat="1" ht="31.5" customHeight="1">
      <c r="A39" s="126" t="s">
        <v>325</v>
      </c>
      <c r="B39" s="18">
        <f t="shared" si="35"/>
        <v>1</v>
      </c>
      <c r="C39" s="18">
        <f t="shared" si="7"/>
        <v>0</v>
      </c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18"/>
      <c r="P39" s="18"/>
      <c r="Q39" s="4"/>
      <c r="R39" s="4">
        <f t="shared" si="32"/>
        <v>1</v>
      </c>
      <c r="S39" s="65">
        <v>1</v>
      </c>
      <c r="T39" s="65"/>
      <c r="U39" s="65"/>
      <c r="V39" s="66"/>
      <c r="W39" s="66"/>
      <c r="X39" s="19"/>
      <c r="Y39" s="42">
        <f t="shared" si="33"/>
        <v>498.4</v>
      </c>
      <c r="Z39" s="42">
        <f t="shared" si="10"/>
        <v>498.4</v>
      </c>
      <c r="AA39" s="35">
        <f t="shared" si="10"/>
        <v>0</v>
      </c>
      <c r="AB39" s="42">
        <f t="shared" si="34"/>
        <v>0</v>
      </c>
      <c r="AC39" s="10">
        <f t="shared" si="34"/>
        <v>0</v>
      </c>
      <c r="AD39" s="35">
        <f t="shared" si="8"/>
        <v>0</v>
      </c>
      <c r="AE39" s="10">
        <f t="shared" si="11"/>
        <v>0</v>
      </c>
      <c r="AF39" s="10">
        <f t="shared" si="12"/>
        <v>0</v>
      </c>
      <c r="AG39" s="19">
        <f t="shared" si="13"/>
        <v>0</v>
      </c>
      <c r="AH39" s="10"/>
      <c r="AI39" s="10"/>
      <c r="AJ39" s="19">
        <f t="shared" si="14"/>
        <v>0</v>
      </c>
      <c r="AK39" s="19"/>
      <c r="AL39" s="19"/>
      <c r="AM39" s="19">
        <f t="shared" si="15"/>
        <v>0</v>
      </c>
      <c r="AN39" s="19"/>
      <c r="AO39" s="19"/>
      <c r="AP39" s="19">
        <f t="shared" si="16"/>
        <v>0</v>
      </c>
      <c r="AQ39" s="19"/>
      <c r="AR39" s="19"/>
      <c r="AS39" s="19">
        <f t="shared" si="17"/>
        <v>0</v>
      </c>
      <c r="AT39" s="19"/>
      <c r="AU39" s="19"/>
      <c r="AV39" s="19">
        <f t="shared" si="18"/>
        <v>0</v>
      </c>
      <c r="AW39" s="19"/>
      <c r="AX39" s="19"/>
      <c r="AY39" s="19">
        <f t="shared" si="19"/>
        <v>0</v>
      </c>
      <c r="AZ39" s="19"/>
      <c r="BA39" s="19"/>
      <c r="BB39" s="19">
        <f t="shared" si="20"/>
        <v>0</v>
      </c>
      <c r="BC39" s="19"/>
      <c r="BD39" s="19"/>
      <c r="BE39" s="19">
        <f t="shared" si="21"/>
        <v>0</v>
      </c>
      <c r="BF39" s="19"/>
      <c r="BG39" s="19"/>
      <c r="BH39" s="19">
        <f t="shared" si="22"/>
        <v>0</v>
      </c>
      <c r="BI39" s="34"/>
      <c r="BJ39" s="34"/>
      <c r="BK39" s="34">
        <f t="shared" si="23"/>
        <v>0</v>
      </c>
      <c r="BL39" s="34"/>
      <c r="BM39" s="34"/>
      <c r="BN39" s="34">
        <f t="shared" si="24"/>
        <v>0</v>
      </c>
      <c r="BO39" s="34"/>
      <c r="BP39" s="34"/>
      <c r="BQ39" s="35">
        <f t="shared" si="25"/>
        <v>0</v>
      </c>
      <c r="BR39" s="35"/>
      <c r="BS39" s="10"/>
      <c r="BT39" s="56">
        <f t="shared" si="26"/>
        <v>0</v>
      </c>
      <c r="BU39" s="56"/>
      <c r="BV39" s="56"/>
      <c r="BW39" s="56">
        <f t="shared" si="27"/>
        <v>0</v>
      </c>
      <c r="BX39" s="68">
        <f t="shared" si="28"/>
        <v>498.4</v>
      </c>
      <c r="BY39" s="56">
        <f t="shared" si="29"/>
        <v>498.4</v>
      </c>
      <c r="BZ39" s="79">
        <f t="shared" si="9"/>
        <v>0</v>
      </c>
      <c r="CA39" s="68">
        <v>498.4</v>
      </c>
      <c r="CB39" s="69"/>
      <c r="CC39" s="69"/>
      <c r="CD39" s="69"/>
      <c r="CE39" s="69"/>
      <c r="CF39" s="69"/>
      <c r="CG39" s="57">
        <f t="shared" si="30"/>
        <v>0</v>
      </c>
      <c r="CH39" s="57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24" customFormat="1" ht="28.5" customHeight="1">
      <c r="A40" s="126" t="s">
        <v>326</v>
      </c>
      <c r="B40" s="18">
        <f t="shared" si="35"/>
        <v>1</v>
      </c>
      <c r="C40" s="18">
        <f t="shared" si="7"/>
        <v>0</v>
      </c>
      <c r="D40" s="18"/>
      <c r="E40" s="3"/>
      <c r="F40" s="3"/>
      <c r="G40" s="3"/>
      <c r="H40" s="3"/>
      <c r="I40" s="3"/>
      <c r="J40" s="3"/>
      <c r="K40" s="3"/>
      <c r="L40" s="3"/>
      <c r="M40" s="3"/>
      <c r="N40" s="3"/>
      <c r="O40" s="18"/>
      <c r="P40" s="18"/>
      <c r="Q40" s="4"/>
      <c r="R40" s="4">
        <f t="shared" si="32"/>
        <v>1</v>
      </c>
      <c r="S40" s="65">
        <v>1</v>
      </c>
      <c r="T40" s="65"/>
      <c r="U40" s="65"/>
      <c r="V40" s="66"/>
      <c r="W40" s="66"/>
      <c r="X40" s="19"/>
      <c r="Y40" s="42">
        <f t="shared" si="33"/>
        <v>80.5</v>
      </c>
      <c r="Z40" s="42">
        <f t="shared" si="10"/>
        <v>80.5</v>
      </c>
      <c r="AA40" s="35">
        <f t="shared" si="10"/>
        <v>0</v>
      </c>
      <c r="AB40" s="42">
        <f t="shared" si="34"/>
        <v>0</v>
      </c>
      <c r="AC40" s="10">
        <f t="shared" si="34"/>
        <v>0</v>
      </c>
      <c r="AD40" s="35">
        <f t="shared" si="8"/>
        <v>0</v>
      </c>
      <c r="AE40" s="10">
        <f t="shared" si="11"/>
        <v>0</v>
      </c>
      <c r="AF40" s="10">
        <f t="shared" si="12"/>
        <v>0</v>
      </c>
      <c r="AG40" s="19">
        <f t="shared" si="13"/>
        <v>0</v>
      </c>
      <c r="AH40" s="10"/>
      <c r="AI40" s="10"/>
      <c r="AJ40" s="19">
        <f t="shared" si="14"/>
        <v>0</v>
      </c>
      <c r="AK40" s="19"/>
      <c r="AL40" s="19"/>
      <c r="AM40" s="19">
        <f t="shared" si="15"/>
        <v>0</v>
      </c>
      <c r="AN40" s="19"/>
      <c r="AO40" s="19"/>
      <c r="AP40" s="19">
        <f t="shared" si="16"/>
        <v>0</v>
      </c>
      <c r="AQ40" s="19"/>
      <c r="AR40" s="19"/>
      <c r="AS40" s="19">
        <f t="shared" si="17"/>
        <v>0</v>
      </c>
      <c r="AT40" s="19"/>
      <c r="AU40" s="19"/>
      <c r="AV40" s="19">
        <f t="shared" si="18"/>
        <v>0</v>
      </c>
      <c r="AW40" s="19"/>
      <c r="AX40" s="19"/>
      <c r="AY40" s="19">
        <f t="shared" si="19"/>
        <v>0</v>
      </c>
      <c r="AZ40" s="19"/>
      <c r="BA40" s="19"/>
      <c r="BB40" s="19">
        <f t="shared" si="20"/>
        <v>0</v>
      </c>
      <c r="BC40" s="19"/>
      <c r="BD40" s="19"/>
      <c r="BE40" s="19">
        <f t="shared" si="21"/>
        <v>0</v>
      </c>
      <c r="BF40" s="19"/>
      <c r="BG40" s="19"/>
      <c r="BH40" s="19">
        <f t="shared" si="22"/>
        <v>0</v>
      </c>
      <c r="BI40" s="34"/>
      <c r="BJ40" s="34"/>
      <c r="BK40" s="34">
        <f t="shared" si="23"/>
        <v>0</v>
      </c>
      <c r="BL40" s="34"/>
      <c r="BM40" s="34"/>
      <c r="BN40" s="34">
        <f t="shared" si="24"/>
        <v>0</v>
      </c>
      <c r="BO40" s="34"/>
      <c r="BP40" s="34"/>
      <c r="BQ40" s="35">
        <f t="shared" si="25"/>
        <v>0</v>
      </c>
      <c r="BR40" s="35"/>
      <c r="BS40" s="10"/>
      <c r="BT40" s="56">
        <f t="shared" si="26"/>
        <v>0</v>
      </c>
      <c r="BU40" s="56"/>
      <c r="BV40" s="56"/>
      <c r="BW40" s="56">
        <f t="shared" si="27"/>
        <v>0</v>
      </c>
      <c r="BX40" s="68">
        <f t="shared" si="28"/>
        <v>80.5</v>
      </c>
      <c r="BY40" s="56">
        <f t="shared" si="29"/>
        <v>80.5</v>
      </c>
      <c r="BZ40" s="79">
        <f t="shared" si="9"/>
        <v>0</v>
      </c>
      <c r="CA40" s="68">
        <v>80.5</v>
      </c>
      <c r="CB40" s="69"/>
      <c r="CC40" s="69"/>
      <c r="CD40" s="69"/>
      <c r="CE40" s="69"/>
      <c r="CF40" s="69"/>
      <c r="CG40" s="57">
        <f t="shared" si="30"/>
        <v>0</v>
      </c>
      <c r="CH40" s="57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24" customFormat="1" ht="28.5" customHeight="1">
      <c r="A41" s="3" t="s">
        <v>326</v>
      </c>
      <c r="B41" s="18">
        <f t="shared" si="35"/>
        <v>1</v>
      </c>
      <c r="C41" s="18">
        <f t="shared" si="7"/>
        <v>0</v>
      </c>
      <c r="D41" s="18"/>
      <c r="E41" s="3"/>
      <c r="F41" s="3"/>
      <c r="G41" s="3"/>
      <c r="H41" s="3"/>
      <c r="I41" s="3"/>
      <c r="J41" s="3"/>
      <c r="K41" s="3"/>
      <c r="L41" s="3"/>
      <c r="M41" s="3"/>
      <c r="N41" s="3"/>
      <c r="O41" s="18"/>
      <c r="P41" s="18"/>
      <c r="Q41" s="4"/>
      <c r="R41" s="4">
        <f t="shared" ref="R41:R47" si="36">SUM(S41:X41)</f>
        <v>1</v>
      </c>
      <c r="S41" s="65">
        <v>1</v>
      </c>
      <c r="T41" s="65"/>
      <c r="U41" s="65"/>
      <c r="V41" s="66"/>
      <c r="W41" s="66"/>
      <c r="X41" s="19"/>
      <c r="Y41" s="42">
        <f t="shared" si="33"/>
        <v>24.9</v>
      </c>
      <c r="Z41" s="42">
        <f t="shared" si="10"/>
        <v>24.9</v>
      </c>
      <c r="AA41" s="35">
        <f t="shared" si="10"/>
        <v>0</v>
      </c>
      <c r="AB41" s="42">
        <f t="shared" si="34"/>
        <v>0</v>
      </c>
      <c r="AC41" s="10">
        <f t="shared" si="34"/>
        <v>0</v>
      </c>
      <c r="AD41" s="35">
        <f t="shared" si="8"/>
        <v>0</v>
      </c>
      <c r="AE41" s="10">
        <f t="shared" si="11"/>
        <v>0</v>
      </c>
      <c r="AF41" s="10">
        <f t="shared" si="12"/>
        <v>0</v>
      </c>
      <c r="AG41" s="19">
        <f t="shared" si="13"/>
        <v>0</v>
      </c>
      <c r="AH41" s="10"/>
      <c r="AI41" s="10"/>
      <c r="AJ41" s="19">
        <f t="shared" si="14"/>
        <v>0</v>
      </c>
      <c r="AK41" s="19"/>
      <c r="AL41" s="19"/>
      <c r="AM41" s="19">
        <f t="shared" si="15"/>
        <v>0</v>
      </c>
      <c r="AN41" s="19"/>
      <c r="AO41" s="19"/>
      <c r="AP41" s="19">
        <f t="shared" si="16"/>
        <v>0</v>
      </c>
      <c r="AQ41" s="19"/>
      <c r="AR41" s="19"/>
      <c r="AS41" s="19">
        <f t="shared" si="17"/>
        <v>0</v>
      </c>
      <c r="AT41" s="19"/>
      <c r="AU41" s="19"/>
      <c r="AV41" s="19">
        <f t="shared" si="18"/>
        <v>0</v>
      </c>
      <c r="AW41" s="19"/>
      <c r="AX41" s="19"/>
      <c r="AY41" s="19">
        <f t="shared" si="19"/>
        <v>0</v>
      </c>
      <c r="AZ41" s="19"/>
      <c r="BA41" s="19"/>
      <c r="BB41" s="19">
        <f t="shared" si="20"/>
        <v>0</v>
      </c>
      <c r="BC41" s="19"/>
      <c r="BD41" s="19"/>
      <c r="BE41" s="19">
        <f t="shared" si="21"/>
        <v>0</v>
      </c>
      <c r="BF41" s="19"/>
      <c r="BG41" s="19"/>
      <c r="BH41" s="19">
        <f t="shared" si="22"/>
        <v>0</v>
      </c>
      <c r="BI41" s="34"/>
      <c r="BJ41" s="34"/>
      <c r="BK41" s="34">
        <f t="shared" si="23"/>
        <v>0</v>
      </c>
      <c r="BL41" s="34"/>
      <c r="BM41" s="34"/>
      <c r="BN41" s="34">
        <f t="shared" si="24"/>
        <v>0</v>
      </c>
      <c r="BO41" s="34"/>
      <c r="BP41" s="34"/>
      <c r="BQ41" s="35">
        <f t="shared" si="25"/>
        <v>0</v>
      </c>
      <c r="BR41" s="35"/>
      <c r="BS41" s="10"/>
      <c r="BT41" s="56">
        <f t="shared" si="26"/>
        <v>0</v>
      </c>
      <c r="BU41" s="56"/>
      <c r="BV41" s="56"/>
      <c r="BW41" s="56">
        <f t="shared" si="27"/>
        <v>0</v>
      </c>
      <c r="BX41" s="68">
        <f t="shared" si="28"/>
        <v>24.9</v>
      </c>
      <c r="BY41" s="56">
        <f t="shared" si="29"/>
        <v>24.9</v>
      </c>
      <c r="BZ41" s="79">
        <f t="shared" si="9"/>
        <v>0</v>
      </c>
      <c r="CA41" s="68">
        <v>24.9</v>
      </c>
      <c r="CB41" s="69"/>
      <c r="CC41" s="69"/>
      <c r="CD41" s="69"/>
      <c r="CE41" s="69"/>
      <c r="CF41" s="69"/>
      <c r="CG41" s="57">
        <f t="shared" si="30"/>
        <v>0</v>
      </c>
      <c r="CH41" s="57"/>
      <c r="CI41" s="11">
        <f t="shared" ref="CI41:CI47" si="37">-CK41+CO41+CS41+CU41+CY41</f>
        <v>0</v>
      </c>
      <c r="CJ41" s="11">
        <f t="shared" ref="CJ41:CJ47" si="38">CL41+CP41+CT41+CV41+CZ41</f>
        <v>0</v>
      </c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24" customFormat="1" ht="17.25" customHeight="1">
      <c r="A42" s="3" t="s">
        <v>301</v>
      </c>
      <c r="B42" s="18">
        <f t="shared" ref="B42:B47" si="39">C42+R42</f>
        <v>1</v>
      </c>
      <c r="C42" s="18">
        <f t="shared" si="7"/>
        <v>1</v>
      </c>
      <c r="D42" s="18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18"/>
      <c r="P42" s="18"/>
      <c r="Q42" s="4"/>
      <c r="R42" s="4">
        <f t="shared" si="36"/>
        <v>0</v>
      </c>
      <c r="S42" s="65"/>
      <c r="T42" s="65"/>
      <c r="U42" s="65"/>
      <c r="V42" s="66"/>
      <c r="W42" s="66"/>
      <c r="X42" s="19"/>
      <c r="Y42" s="42">
        <f t="shared" si="33"/>
        <v>1714.44</v>
      </c>
      <c r="Z42" s="42">
        <f t="shared" si="10"/>
        <v>1628.72</v>
      </c>
      <c r="AA42" s="35">
        <f t="shared" si="10"/>
        <v>85.720000000000027</v>
      </c>
      <c r="AB42" s="42">
        <f t="shared" si="34"/>
        <v>1714.44</v>
      </c>
      <c r="AC42" s="10">
        <f t="shared" si="34"/>
        <v>1628.72</v>
      </c>
      <c r="AD42" s="35">
        <f t="shared" si="8"/>
        <v>85.720000000000027</v>
      </c>
      <c r="AE42" s="10">
        <f t="shared" si="11"/>
        <v>0</v>
      </c>
      <c r="AF42" s="10">
        <f t="shared" si="12"/>
        <v>0</v>
      </c>
      <c r="AG42" s="19">
        <f t="shared" si="13"/>
        <v>0</v>
      </c>
      <c r="AH42" s="10"/>
      <c r="AI42" s="10"/>
      <c r="AJ42" s="19">
        <f t="shared" si="14"/>
        <v>0</v>
      </c>
      <c r="AK42" s="19"/>
      <c r="AL42" s="19"/>
      <c r="AM42" s="19">
        <f t="shared" si="15"/>
        <v>0</v>
      </c>
      <c r="AN42" s="19"/>
      <c r="AO42" s="19"/>
      <c r="AP42" s="19">
        <f t="shared" si="16"/>
        <v>0</v>
      </c>
      <c r="AQ42" s="19"/>
      <c r="AR42" s="19"/>
      <c r="AS42" s="19">
        <f t="shared" si="17"/>
        <v>0</v>
      </c>
      <c r="AT42" s="19"/>
      <c r="AU42" s="19"/>
      <c r="AV42" s="19">
        <f t="shared" si="18"/>
        <v>0</v>
      </c>
      <c r="AW42" s="19"/>
      <c r="AX42" s="19"/>
      <c r="AY42" s="19">
        <f t="shared" si="19"/>
        <v>0</v>
      </c>
      <c r="AZ42" s="19"/>
      <c r="BA42" s="19"/>
      <c r="BB42" s="19">
        <f t="shared" si="20"/>
        <v>0</v>
      </c>
      <c r="BC42" s="19"/>
      <c r="BD42" s="19"/>
      <c r="BE42" s="19">
        <f t="shared" si="21"/>
        <v>0</v>
      </c>
      <c r="BF42" s="19">
        <v>1714.44</v>
      </c>
      <c r="BG42" s="19">
        <v>1628.72</v>
      </c>
      <c r="BH42" s="19">
        <f t="shared" si="22"/>
        <v>85.720000000000027</v>
      </c>
      <c r="BI42" s="34"/>
      <c r="BJ42" s="34"/>
      <c r="BK42" s="34">
        <f t="shared" si="23"/>
        <v>0</v>
      </c>
      <c r="BL42" s="34"/>
      <c r="BM42" s="34"/>
      <c r="BN42" s="34">
        <f t="shared" si="24"/>
        <v>0</v>
      </c>
      <c r="BO42" s="34"/>
      <c r="BP42" s="34"/>
      <c r="BQ42" s="35">
        <f t="shared" si="25"/>
        <v>0</v>
      </c>
      <c r="BR42" s="35"/>
      <c r="BS42" s="10"/>
      <c r="BT42" s="56">
        <f t="shared" si="26"/>
        <v>0</v>
      </c>
      <c r="BU42" s="56"/>
      <c r="BV42" s="56"/>
      <c r="BW42" s="56">
        <f t="shared" si="27"/>
        <v>0</v>
      </c>
      <c r="BX42" s="68">
        <f t="shared" si="28"/>
        <v>0</v>
      </c>
      <c r="BY42" s="56">
        <f t="shared" si="29"/>
        <v>0</v>
      </c>
      <c r="BZ42" s="79">
        <f t="shared" si="9"/>
        <v>0</v>
      </c>
      <c r="CA42" s="68"/>
      <c r="CB42" s="69"/>
      <c r="CC42" s="69"/>
      <c r="CD42" s="69"/>
      <c r="CE42" s="69"/>
      <c r="CF42" s="69"/>
      <c r="CG42" s="57">
        <f t="shared" si="30"/>
        <v>0</v>
      </c>
      <c r="CH42" s="57"/>
      <c r="CI42" s="11">
        <f t="shared" si="37"/>
        <v>3</v>
      </c>
      <c r="CJ42" s="11">
        <f t="shared" si="38"/>
        <v>3</v>
      </c>
      <c r="CK42" s="11"/>
      <c r="CL42" s="11"/>
      <c r="CM42" s="11"/>
      <c r="CN42" s="11"/>
      <c r="CO42" s="11"/>
      <c r="CP42" s="11"/>
      <c r="CQ42" s="11"/>
      <c r="CR42" s="11"/>
      <c r="CS42" s="11">
        <v>3</v>
      </c>
      <c r="CT42" s="11">
        <v>3</v>
      </c>
      <c r="CU42" s="11"/>
      <c r="CV42" s="11"/>
      <c r="CW42" s="11"/>
      <c r="CX42" s="11"/>
      <c r="CY42" s="11"/>
      <c r="CZ42" s="11"/>
      <c r="DA42" s="11"/>
      <c r="DB42" s="11"/>
    </row>
    <row r="43" spans="1:106" s="24" customFormat="1" ht="17.25" customHeight="1">
      <c r="A43" s="3" t="s">
        <v>302</v>
      </c>
      <c r="B43" s="18">
        <f t="shared" si="39"/>
        <v>1</v>
      </c>
      <c r="C43" s="18">
        <f t="shared" si="7"/>
        <v>1</v>
      </c>
      <c r="D43" s="18"/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18"/>
      <c r="P43" s="18"/>
      <c r="Q43" s="4"/>
      <c r="R43" s="4">
        <f t="shared" si="36"/>
        <v>0</v>
      </c>
      <c r="S43" s="65"/>
      <c r="T43" s="65"/>
      <c r="U43" s="65"/>
      <c r="V43" s="66"/>
      <c r="W43" s="66"/>
      <c r="X43" s="19"/>
      <c r="Y43" s="42">
        <f t="shared" si="33"/>
        <v>617.14</v>
      </c>
      <c r="Z43" s="42">
        <f t="shared" si="10"/>
        <v>413.43</v>
      </c>
      <c r="AA43" s="35">
        <f t="shared" si="10"/>
        <v>203.70999999999998</v>
      </c>
      <c r="AB43" s="42">
        <f t="shared" si="34"/>
        <v>617.14</v>
      </c>
      <c r="AC43" s="10">
        <f t="shared" si="34"/>
        <v>413.43</v>
      </c>
      <c r="AD43" s="35">
        <f t="shared" si="8"/>
        <v>203.70999999999998</v>
      </c>
      <c r="AE43" s="10">
        <f t="shared" si="11"/>
        <v>0</v>
      </c>
      <c r="AF43" s="10">
        <f t="shared" si="12"/>
        <v>0</v>
      </c>
      <c r="AG43" s="19">
        <f t="shared" si="13"/>
        <v>0</v>
      </c>
      <c r="AH43" s="10"/>
      <c r="AI43" s="10"/>
      <c r="AJ43" s="19">
        <f t="shared" si="14"/>
        <v>0</v>
      </c>
      <c r="AK43" s="19"/>
      <c r="AL43" s="19"/>
      <c r="AM43" s="19">
        <f t="shared" si="15"/>
        <v>0</v>
      </c>
      <c r="AN43" s="19"/>
      <c r="AO43" s="19"/>
      <c r="AP43" s="19">
        <f t="shared" si="16"/>
        <v>0</v>
      </c>
      <c r="AQ43" s="19"/>
      <c r="AR43" s="19"/>
      <c r="AS43" s="19">
        <f t="shared" si="17"/>
        <v>0</v>
      </c>
      <c r="AT43" s="19"/>
      <c r="AU43" s="19"/>
      <c r="AV43" s="19">
        <f t="shared" si="18"/>
        <v>0</v>
      </c>
      <c r="AW43" s="19"/>
      <c r="AX43" s="19"/>
      <c r="AY43" s="19">
        <f t="shared" si="19"/>
        <v>0</v>
      </c>
      <c r="AZ43" s="19"/>
      <c r="BA43" s="19"/>
      <c r="BB43" s="19">
        <f t="shared" si="20"/>
        <v>0</v>
      </c>
      <c r="BC43" s="19"/>
      <c r="BD43" s="19"/>
      <c r="BE43" s="19">
        <f t="shared" si="21"/>
        <v>0</v>
      </c>
      <c r="BF43" s="19">
        <v>617.14</v>
      </c>
      <c r="BG43" s="19">
        <v>413.43</v>
      </c>
      <c r="BH43" s="19">
        <f t="shared" si="22"/>
        <v>203.70999999999998</v>
      </c>
      <c r="BI43" s="34"/>
      <c r="BJ43" s="34"/>
      <c r="BK43" s="34">
        <f t="shared" si="23"/>
        <v>0</v>
      </c>
      <c r="BL43" s="34"/>
      <c r="BM43" s="34"/>
      <c r="BN43" s="34">
        <f t="shared" si="24"/>
        <v>0</v>
      </c>
      <c r="BO43" s="34"/>
      <c r="BP43" s="34"/>
      <c r="BQ43" s="35">
        <f t="shared" si="25"/>
        <v>0</v>
      </c>
      <c r="BR43" s="35"/>
      <c r="BS43" s="10"/>
      <c r="BT43" s="56">
        <f t="shared" si="26"/>
        <v>0</v>
      </c>
      <c r="BU43" s="56"/>
      <c r="BV43" s="56"/>
      <c r="BW43" s="56">
        <f t="shared" si="27"/>
        <v>0</v>
      </c>
      <c r="BX43" s="68">
        <f t="shared" si="28"/>
        <v>0</v>
      </c>
      <c r="BY43" s="56">
        <f t="shared" si="29"/>
        <v>0</v>
      </c>
      <c r="BZ43" s="79">
        <f t="shared" si="9"/>
        <v>0</v>
      </c>
      <c r="CA43" s="68"/>
      <c r="CB43" s="69"/>
      <c r="CC43" s="69"/>
      <c r="CD43" s="69"/>
      <c r="CE43" s="69"/>
      <c r="CF43" s="69"/>
      <c r="CG43" s="57">
        <f t="shared" si="30"/>
        <v>0</v>
      </c>
      <c r="CH43" s="57"/>
      <c r="CI43" s="11">
        <f t="shared" si="37"/>
        <v>3</v>
      </c>
      <c r="CJ43" s="11">
        <f t="shared" si="38"/>
        <v>3</v>
      </c>
      <c r="CK43" s="11"/>
      <c r="CL43" s="11"/>
      <c r="CM43" s="11"/>
      <c r="CN43" s="11"/>
      <c r="CO43" s="11"/>
      <c r="CP43" s="11"/>
      <c r="CQ43" s="11"/>
      <c r="CR43" s="11"/>
      <c r="CS43" s="11">
        <v>3</v>
      </c>
      <c r="CT43" s="11">
        <v>3</v>
      </c>
      <c r="CU43" s="11"/>
      <c r="CV43" s="11"/>
      <c r="CW43" s="11"/>
      <c r="CX43" s="11"/>
      <c r="CY43" s="11"/>
      <c r="CZ43" s="11"/>
      <c r="DA43" s="11"/>
      <c r="DB43" s="11"/>
    </row>
    <row r="44" spans="1:106" s="24" customFormat="1" ht="17.25" customHeight="1">
      <c r="A44" s="76" t="s">
        <v>327</v>
      </c>
      <c r="B44" s="75">
        <f t="shared" si="39"/>
        <v>51</v>
      </c>
      <c r="C44" s="75">
        <f t="shared" si="7"/>
        <v>51</v>
      </c>
      <c r="D44" s="75"/>
      <c r="E44" s="76"/>
      <c r="F44" s="76"/>
      <c r="G44" s="76"/>
      <c r="H44" s="76"/>
      <c r="I44" s="76"/>
      <c r="J44" s="76"/>
      <c r="K44" s="76"/>
      <c r="L44" s="76">
        <v>51</v>
      </c>
      <c r="M44" s="76"/>
      <c r="N44" s="76"/>
      <c r="O44" s="75"/>
      <c r="P44" s="75"/>
      <c r="Q44" s="77"/>
      <c r="R44" s="77">
        <f t="shared" si="36"/>
        <v>0</v>
      </c>
      <c r="S44" s="77"/>
      <c r="T44" s="77"/>
      <c r="U44" s="77"/>
      <c r="V44" s="34"/>
      <c r="W44" s="34"/>
      <c r="X44" s="34"/>
      <c r="Y44" s="35">
        <f t="shared" si="33"/>
        <v>27593.73</v>
      </c>
      <c r="Z44" s="35">
        <f t="shared" si="10"/>
        <v>16883.12</v>
      </c>
      <c r="AA44" s="35">
        <f t="shared" si="10"/>
        <v>10710.61</v>
      </c>
      <c r="AB44" s="35">
        <f t="shared" si="34"/>
        <v>27593.73</v>
      </c>
      <c r="AC44" s="35">
        <f t="shared" si="34"/>
        <v>16883.12</v>
      </c>
      <c r="AD44" s="35">
        <f t="shared" si="8"/>
        <v>10710.61</v>
      </c>
      <c r="AE44" s="35">
        <f>AK43+AW43+BI43</f>
        <v>0</v>
      </c>
      <c r="AF44" s="35">
        <f t="shared" si="12"/>
        <v>0</v>
      </c>
      <c r="AG44" s="34">
        <f t="shared" si="13"/>
        <v>0</v>
      </c>
      <c r="AH44" s="35"/>
      <c r="AI44" s="35"/>
      <c r="AJ44" s="34">
        <f t="shared" si="14"/>
        <v>0</v>
      </c>
      <c r="AK44" s="34"/>
      <c r="AL44" s="34"/>
      <c r="AM44" s="34">
        <f t="shared" si="15"/>
        <v>0</v>
      </c>
      <c r="AN44" s="34"/>
      <c r="AO44" s="34"/>
      <c r="AP44" s="34">
        <f t="shared" si="16"/>
        <v>0</v>
      </c>
      <c r="AQ44" s="34"/>
      <c r="AR44" s="34"/>
      <c r="AS44" s="34">
        <f t="shared" si="17"/>
        <v>0</v>
      </c>
      <c r="AT44" s="34"/>
      <c r="AU44" s="34"/>
      <c r="AV44" s="34">
        <f t="shared" si="18"/>
        <v>0</v>
      </c>
      <c r="AW44" s="34"/>
      <c r="AX44" s="34"/>
      <c r="AY44" s="34">
        <f t="shared" si="19"/>
        <v>0</v>
      </c>
      <c r="AZ44" s="34"/>
      <c r="BA44" s="34"/>
      <c r="BB44" s="34">
        <f t="shared" si="20"/>
        <v>0</v>
      </c>
      <c r="BC44" s="34"/>
      <c r="BD44" s="34"/>
      <c r="BE44" s="34">
        <f t="shared" si="21"/>
        <v>0</v>
      </c>
      <c r="BF44" s="34">
        <v>27593.73</v>
      </c>
      <c r="BG44" s="34">
        <v>16883.12</v>
      </c>
      <c r="BH44" s="34">
        <f t="shared" si="22"/>
        <v>10710.61</v>
      </c>
      <c r="BI44" s="34"/>
      <c r="BJ44" s="34"/>
      <c r="BK44" s="34">
        <f t="shared" si="23"/>
        <v>0</v>
      </c>
      <c r="BL44" s="34"/>
      <c r="BM44" s="34"/>
      <c r="BN44" s="34">
        <f t="shared" si="24"/>
        <v>0</v>
      </c>
      <c r="BO44" s="34"/>
      <c r="BP44" s="34"/>
      <c r="BQ44" s="35">
        <f t="shared" si="25"/>
        <v>0</v>
      </c>
      <c r="BR44" s="35"/>
      <c r="BS44" s="35"/>
      <c r="BT44" s="79">
        <f t="shared" si="26"/>
        <v>0</v>
      </c>
      <c r="BU44" s="79"/>
      <c r="BV44" s="79"/>
      <c r="BW44" s="79">
        <f t="shared" si="27"/>
        <v>0</v>
      </c>
      <c r="BX44" s="79">
        <f t="shared" si="28"/>
        <v>0</v>
      </c>
      <c r="BY44" s="79">
        <f t="shared" si="29"/>
        <v>0</v>
      </c>
      <c r="BZ44" s="79">
        <f t="shared" si="9"/>
        <v>0</v>
      </c>
      <c r="CA44" s="79"/>
      <c r="CB44" s="57"/>
      <c r="CC44" s="57"/>
      <c r="CD44" s="57"/>
      <c r="CE44" s="57"/>
      <c r="CF44" s="57"/>
      <c r="CG44" s="57">
        <f t="shared" si="30"/>
        <v>0</v>
      </c>
      <c r="CH44" s="57"/>
      <c r="CI44" s="11">
        <f t="shared" si="37"/>
        <v>181</v>
      </c>
      <c r="CJ44" s="11">
        <f t="shared" si="38"/>
        <v>178</v>
      </c>
      <c r="CK44" s="11"/>
      <c r="CL44" s="11"/>
      <c r="CM44" s="11"/>
      <c r="CN44" s="11"/>
      <c r="CO44" s="11"/>
      <c r="CP44" s="11"/>
      <c r="CQ44" s="11"/>
      <c r="CR44" s="11"/>
      <c r="CS44" s="11">
        <v>181</v>
      </c>
      <c r="CT44" s="11">
        <v>178</v>
      </c>
      <c r="CU44" s="11"/>
      <c r="CV44" s="11"/>
      <c r="CW44" s="11"/>
      <c r="CX44" s="11"/>
      <c r="CY44" s="11"/>
      <c r="CZ44" s="11"/>
      <c r="DA44" s="11"/>
      <c r="DB44" s="11"/>
    </row>
    <row r="45" spans="1:106" s="24" customFormat="1" ht="17.25" customHeight="1">
      <c r="A45" s="76" t="s">
        <v>327</v>
      </c>
      <c r="B45" s="75">
        <f t="shared" si="39"/>
        <v>3</v>
      </c>
      <c r="C45" s="75">
        <f t="shared" si="7"/>
        <v>0</v>
      </c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5"/>
      <c r="P45" s="75"/>
      <c r="Q45" s="77"/>
      <c r="R45" s="77">
        <f t="shared" si="36"/>
        <v>3</v>
      </c>
      <c r="S45" s="77"/>
      <c r="T45" s="77"/>
      <c r="U45" s="77"/>
      <c r="V45" s="34"/>
      <c r="W45" s="34">
        <v>3</v>
      </c>
      <c r="X45" s="34"/>
      <c r="Y45" s="35">
        <f t="shared" si="33"/>
        <v>44.13</v>
      </c>
      <c r="Z45" s="35">
        <f t="shared" ref="Z45:AA47" si="40">AC45+BY45</f>
        <v>44.12</v>
      </c>
      <c r="AA45" s="35">
        <f t="shared" si="40"/>
        <v>1.0000000000005116E-2</v>
      </c>
      <c r="AB45" s="35">
        <f t="shared" si="34"/>
        <v>0</v>
      </c>
      <c r="AC45" s="35">
        <f t="shared" si="34"/>
        <v>0</v>
      </c>
      <c r="AD45" s="35">
        <f t="shared" si="8"/>
        <v>0</v>
      </c>
      <c r="AE45" s="35">
        <f t="shared" ref="AE45:AG47" si="41">AK45+AW45+BI45</f>
        <v>0</v>
      </c>
      <c r="AF45" s="35">
        <f t="shared" si="41"/>
        <v>0</v>
      </c>
      <c r="AG45" s="34">
        <f t="shared" si="41"/>
        <v>0</v>
      </c>
      <c r="AH45" s="35"/>
      <c r="AI45" s="35"/>
      <c r="AJ45" s="34">
        <f>AH45-AI45</f>
        <v>0</v>
      </c>
      <c r="AK45" s="34"/>
      <c r="AL45" s="34"/>
      <c r="AM45" s="34">
        <f>AK45-AL45</f>
        <v>0</v>
      </c>
      <c r="AN45" s="34"/>
      <c r="AO45" s="34"/>
      <c r="AP45" s="34">
        <f>AN45-AO45</f>
        <v>0</v>
      </c>
      <c r="AQ45" s="34"/>
      <c r="AR45" s="34"/>
      <c r="AS45" s="34">
        <f>AQ45-AR45</f>
        <v>0</v>
      </c>
      <c r="AT45" s="34"/>
      <c r="AU45" s="34"/>
      <c r="AV45" s="34">
        <f>AT45-AU45</f>
        <v>0</v>
      </c>
      <c r="AW45" s="34"/>
      <c r="AX45" s="34"/>
      <c r="AY45" s="34">
        <f>AW45-AX45</f>
        <v>0</v>
      </c>
      <c r="AZ45" s="34"/>
      <c r="BA45" s="34"/>
      <c r="BB45" s="34">
        <f>AZ45-BA45</f>
        <v>0</v>
      </c>
      <c r="BC45" s="34"/>
      <c r="BD45" s="34"/>
      <c r="BE45" s="34">
        <f>BC45-BD45</f>
        <v>0</v>
      </c>
      <c r="BF45" s="34"/>
      <c r="BG45" s="34"/>
      <c r="BH45" s="34">
        <f t="shared" si="22"/>
        <v>0</v>
      </c>
      <c r="BI45" s="34"/>
      <c r="BJ45" s="34"/>
      <c r="BK45" s="34">
        <f>BI45-BJ45</f>
        <v>0</v>
      </c>
      <c r="BL45" s="34"/>
      <c r="BM45" s="34"/>
      <c r="BN45" s="34">
        <f>BL45-BM45</f>
        <v>0</v>
      </c>
      <c r="BO45" s="34"/>
      <c r="BP45" s="34"/>
      <c r="BQ45" s="35">
        <f>BO45-BP45</f>
        <v>0</v>
      </c>
      <c r="BR45" s="35"/>
      <c r="BS45" s="35"/>
      <c r="BT45" s="79">
        <f>BR45-BS45</f>
        <v>0</v>
      </c>
      <c r="BU45" s="79"/>
      <c r="BV45" s="79"/>
      <c r="BW45" s="79">
        <f>BU45-BV45</f>
        <v>0</v>
      </c>
      <c r="BX45" s="79">
        <f>CA45+CB45+CC45+CD45+CE45+CH45</f>
        <v>44.13</v>
      </c>
      <c r="BY45" s="79">
        <f>CA45+CB45+CC45+CD45+CF45+CH45</f>
        <v>44.12</v>
      </c>
      <c r="BZ45" s="79">
        <f t="shared" si="9"/>
        <v>1.0000000000005116E-2</v>
      </c>
      <c r="CA45" s="79"/>
      <c r="CB45" s="57"/>
      <c r="CC45" s="57"/>
      <c r="CD45" s="57"/>
      <c r="CE45" s="57">
        <v>44.13</v>
      </c>
      <c r="CF45" s="57">
        <v>44.12</v>
      </c>
      <c r="CG45" s="57">
        <f>CE45-CF45</f>
        <v>1.0000000000005116E-2</v>
      </c>
      <c r="CH45" s="57"/>
      <c r="CI45" s="11">
        <f t="shared" si="37"/>
        <v>0</v>
      </c>
      <c r="CJ45" s="11">
        <f t="shared" si="38"/>
        <v>0</v>
      </c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24" customFormat="1" ht="32.25" customHeight="1">
      <c r="A46" s="73" t="s">
        <v>107</v>
      </c>
      <c r="B46" s="18">
        <f t="shared" si="39"/>
        <v>54</v>
      </c>
      <c r="C46" s="18">
        <f t="shared" si="7"/>
        <v>0</v>
      </c>
      <c r="D46" s="18"/>
      <c r="E46" s="3"/>
      <c r="F46" s="3"/>
      <c r="G46" s="3"/>
      <c r="H46" s="3"/>
      <c r="I46" s="3"/>
      <c r="J46" s="3"/>
      <c r="K46" s="3"/>
      <c r="L46" s="3"/>
      <c r="M46" s="3"/>
      <c r="N46" s="3"/>
      <c r="O46" s="18"/>
      <c r="P46" s="18"/>
      <c r="Q46" s="4"/>
      <c r="R46" s="4">
        <f t="shared" si="36"/>
        <v>54</v>
      </c>
      <c r="S46" s="65"/>
      <c r="T46" s="65">
        <v>54</v>
      </c>
      <c r="U46" s="65"/>
      <c r="V46" s="66"/>
      <c r="W46" s="66"/>
      <c r="X46" s="19"/>
      <c r="Y46" s="42">
        <f t="shared" si="33"/>
        <v>2803.58</v>
      </c>
      <c r="Z46" s="42">
        <f t="shared" si="40"/>
        <v>2803.58</v>
      </c>
      <c r="AA46" s="35">
        <f t="shared" si="40"/>
        <v>0</v>
      </c>
      <c r="AB46" s="42">
        <f t="shared" si="34"/>
        <v>0</v>
      </c>
      <c r="AC46" s="10">
        <f t="shared" si="34"/>
        <v>0</v>
      </c>
      <c r="AD46" s="35">
        <f t="shared" si="8"/>
        <v>0</v>
      </c>
      <c r="AE46" s="10">
        <f t="shared" si="41"/>
        <v>0</v>
      </c>
      <c r="AF46" s="10">
        <f t="shared" si="41"/>
        <v>0</v>
      </c>
      <c r="AG46" s="19">
        <f t="shared" si="41"/>
        <v>0</v>
      </c>
      <c r="AH46" s="10"/>
      <c r="AI46" s="10"/>
      <c r="AJ46" s="19">
        <f>AH46-AI46</f>
        <v>0</v>
      </c>
      <c r="AK46" s="19"/>
      <c r="AL46" s="19"/>
      <c r="AM46" s="19">
        <f>AK46-AL46</f>
        <v>0</v>
      </c>
      <c r="AN46" s="19"/>
      <c r="AO46" s="19"/>
      <c r="AP46" s="19">
        <f>AN46-AO46</f>
        <v>0</v>
      </c>
      <c r="AQ46" s="19"/>
      <c r="AR46" s="19"/>
      <c r="AS46" s="19">
        <f>AQ46-AR46</f>
        <v>0</v>
      </c>
      <c r="AT46" s="19"/>
      <c r="AU46" s="19"/>
      <c r="AV46" s="19">
        <f>AT46-AU46</f>
        <v>0</v>
      </c>
      <c r="AW46" s="19"/>
      <c r="AX46" s="19"/>
      <c r="AY46" s="19">
        <f>AW46-AX46</f>
        <v>0</v>
      </c>
      <c r="AZ46" s="19"/>
      <c r="BA46" s="19"/>
      <c r="BB46" s="19">
        <f>AZ46-BA46</f>
        <v>0</v>
      </c>
      <c r="BC46" s="19"/>
      <c r="BD46" s="19"/>
      <c r="BE46" s="19">
        <f>BC46-BD46</f>
        <v>0</v>
      </c>
      <c r="BF46" s="19"/>
      <c r="BG46" s="19"/>
      <c r="BH46" s="19">
        <f>BF46-BG46</f>
        <v>0</v>
      </c>
      <c r="BI46" s="34"/>
      <c r="BJ46" s="34"/>
      <c r="BK46" s="34">
        <f>BI46-BJ46</f>
        <v>0</v>
      </c>
      <c r="BL46" s="34"/>
      <c r="BM46" s="34"/>
      <c r="BN46" s="34">
        <f>BL46-BM46</f>
        <v>0</v>
      </c>
      <c r="BO46" s="34"/>
      <c r="BP46" s="34"/>
      <c r="BQ46" s="35">
        <f>BO46-BP46</f>
        <v>0</v>
      </c>
      <c r="BR46" s="35"/>
      <c r="BS46" s="10"/>
      <c r="BT46" s="56">
        <f>BR46-BS46</f>
        <v>0</v>
      </c>
      <c r="BU46" s="56"/>
      <c r="BV46" s="56"/>
      <c r="BW46" s="56">
        <f>BU46-BV46</f>
        <v>0</v>
      </c>
      <c r="BX46" s="68">
        <f>CA46+CB46+CC46+CD46+CE46+CH46</f>
        <v>2803.58</v>
      </c>
      <c r="BY46" s="56">
        <f>CA46+CB46+CC46+CD46+CF46+CH46</f>
        <v>2803.58</v>
      </c>
      <c r="BZ46" s="79">
        <f t="shared" si="9"/>
        <v>0</v>
      </c>
      <c r="CA46" s="68"/>
      <c r="CB46" s="69">
        <v>2803.58</v>
      </c>
      <c r="CC46" s="69"/>
      <c r="CD46" s="69"/>
      <c r="CE46" s="69"/>
      <c r="CF46" s="69"/>
      <c r="CG46" s="57">
        <f>CE46-CF46</f>
        <v>0</v>
      </c>
      <c r="CH46" s="57"/>
      <c r="CI46" s="11">
        <f t="shared" si="37"/>
        <v>0</v>
      </c>
      <c r="CJ46" s="11">
        <f t="shared" si="38"/>
        <v>0</v>
      </c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06" s="24" customFormat="1" ht="18" customHeight="1">
      <c r="A47" s="3"/>
      <c r="B47" s="18">
        <f t="shared" si="39"/>
        <v>436</v>
      </c>
      <c r="C47" s="18">
        <f t="shared" si="7"/>
        <v>0</v>
      </c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18"/>
      <c r="P47" s="18"/>
      <c r="Q47" s="4"/>
      <c r="R47" s="4">
        <f t="shared" si="36"/>
        <v>436</v>
      </c>
      <c r="S47" s="65">
        <v>41</v>
      </c>
      <c r="T47" s="65">
        <v>321</v>
      </c>
      <c r="U47" s="65">
        <v>72</v>
      </c>
      <c r="V47" s="66">
        <v>2</v>
      </c>
      <c r="W47" s="66"/>
      <c r="X47" s="19"/>
      <c r="Y47" s="42">
        <f t="shared" si="33"/>
        <v>21647.200000000001</v>
      </c>
      <c r="Z47" s="42">
        <f t="shared" si="40"/>
        <v>21647.200000000001</v>
      </c>
      <c r="AA47" s="35">
        <f t="shared" si="40"/>
        <v>0</v>
      </c>
      <c r="AB47" s="42">
        <f t="shared" si="34"/>
        <v>0</v>
      </c>
      <c r="AC47" s="10">
        <f t="shared" si="34"/>
        <v>0</v>
      </c>
      <c r="AD47" s="35">
        <f t="shared" si="8"/>
        <v>0</v>
      </c>
      <c r="AE47" s="10">
        <f t="shared" si="41"/>
        <v>0</v>
      </c>
      <c r="AF47" s="10">
        <f t="shared" si="41"/>
        <v>0</v>
      </c>
      <c r="AG47" s="19">
        <f t="shared" si="41"/>
        <v>0</v>
      </c>
      <c r="AH47" s="10"/>
      <c r="AI47" s="10"/>
      <c r="AJ47" s="19">
        <f>AH47-AI47</f>
        <v>0</v>
      </c>
      <c r="AK47" s="19"/>
      <c r="AL47" s="19"/>
      <c r="AM47" s="19">
        <f>AK47-AL47</f>
        <v>0</v>
      </c>
      <c r="AN47" s="19"/>
      <c r="AO47" s="19"/>
      <c r="AP47" s="19">
        <f>AN47-AO47</f>
        <v>0</v>
      </c>
      <c r="AQ47" s="19"/>
      <c r="AR47" s="19"/>
      <c r="AS47" s="19">
        <f>AQ47-AR47</f>
        <v>0</v>
      </c>
      <c r="AT47" s="19"/>
      <c r="AU47" s="19"/>
      <c r="AV47" s="19">
        <f>AT47-AU47</f>
        <v>0</v>
      </c>
      <c r="AW47" s="19"/>
      <c r="AX47" s="19"/>
      <c r="AY47" s="19">
        <f>AW47-AX47</f>
        <v>0</v>
      </c>
      <c r="AZ47" s="19"/>
      <c r="BA47" s="19"/>
      <c r="BB47" s="19">
        <f>AZ47-BA47</f>
        <v>0</v>
      </c>
      <c r="BC47" s="19"/>
      <c r="BD47" s="19"/>
      <c r="BE47" s="19">
        <f>BC47-BD47</f>
        <v>0</v>
      </c>
      <c r="BF47" s="19"/>
      <c r="BG47" s="19"/>
      <c r="BH47" s="19">
        <f>BF47-BG47</f>
        <v>0</v>
      </c>
      <c r="BI47" s="34"/>
      <c r="BJ47" s="34"/>
      <c r="BK47" s="34">
        <f>BI47-BJ47</f>
        <v>0</v>
      </c>
      <c r="BL47" s="34"/>
      <c r="BM47" s="34"/>
      <c r="BN47" s="34">
        <f>BL47-BM47</f>
        <v>0</v>
      </c>
      <c r="BO47" s="34"/>
      <c r="BP47" s="34"/>
      <c r="BQ47" s="35">
        <f>BO47-BP47</f>
        <v>0</v>
      </c>
      <c r="BR47" s="35"/>
      <c r="BS47" s="10"/>
      <c r="BT47" s="56">
        <f>BR47-BS47</f>
        <v>0</v>
      </c>
      <c r="BU47" s="56"/>
      <c r="BV47" s="56"/>
      <c r="BW47" s="56">
        <f>BU47-BV47</f>
        <v>0</v>
      </c>
      <c r="BX47" s="68">
        <f>CA47+CB47+CC47+CD47+CE47+CH47</f>
        <v>21647.200000000001</v>
      </c>
      <c r="BY47" s="56">
        <f>CA47+CB47+CC47+CD47+CF47+CH47</f>
        <v>21647.200000000001</v>
      </c>
      <c r="BZ47" s="79">
        <f t="shared" si="9"/>
        <v>0</v>
      </c>
      <c r="CA47" s="68">
        <v>11743.68</v>
      </c>
      <c r="CB47" s="69">
        <v>5594.88</v>
      </c>
      <c r="CC47" s="69">
        <v>3615.47</v>
      </c>
      <c r="CD47" s="69">
        <v>693.17</v>
      </c>
      <c r="CE47" s="69"/>
      <c r="CF47" s="69"/>
      <c r="CG47" s="57">
        <f>CE47-CF47</f>
        <v>0</v>
      </c>
      <c r="CH47" s="57"/>
      <c r="CI47" s="11">
        <f t="shared" si="37"/>
        <v>0</v>
      </c>
      <c r="CJ47" s="11">
        <f t="shared" si="38"/>
        <v>0</v>
      </c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32" customFormat="1" ht="19.5" customHeight="1">
      <c r="A48" s="7" t="s">
        <v>1</v>
      </c>
      <c r="B48" s="38">
        <f>SUM(B10:B47)</f>
        <v>578</v>
      </c>
      <c r="C48" s="38">
        <f>SUM(C10:C47)</f>
        <v>69</v>
      </c>
      <c r="D48" s="38">
        <f t="shared" ref="D48:BN48" si="42">SUM(D10:D47)</f>
        <v>0</v>
      </c>
      <c r="E48" s="38">
        <f t="shared" si="42"/>
        <v>0</v>
      </c>
      <c r="F48" s="38">
        <f t="shared" si="42"/>
        <v>0</v>
      </c>
      <c r="G48" s="38">
        <f t="shared" si="42"/>
        <v>0</v>
      </c>
      <c r="H48" s="38">
        <f t="shared" si="42"/>
        <v>0</v>
      </c>
      <c r="I48" s="38">
        <f t="shared" si="42"/>
        <v>0</v>
      </c>
      <c r="J48" s="38">
        <f t="shared" si="42"/>
        <v>0</v>
      </c>
      <c r="K48" s="38">
        <f t="shared" si="42"/>
        <v>0</v>
      </c>
      <c r="L48" s="38">
        <f>SUM(L10:L47)</f>
        <v>69</v>
      </c>
      <c r="M48" s="38">
        <f t="shared" si="42"/>
        <v>0</v>
      </c>
      <c r="N48" s="38">
        <f t="shared" si="42"/>
        <v>0</v>
      </c>
      <c r="O48" s="38">
        <f t="shared" si="42"/>
        <v>0</v>
      </c>
      <c r="P48" s="38">
        <f t="shared" si="42"/>
        <v>0</v>
      </c>
      <c r="Q48" s="38">
        <f t="shared" si="42"/>
        <v>0</v>
      </c>
      <c r="R48" s="38">
        <f>SUM(R10:R47)</f>
        <v>509</v>
      </c>
      <c r="S48" s="133">
        <f t="shared" si="42"/>
        <v>49</v>
      </c>
      <c r="T48" s="133">
        <f t="shared" si="42"/>
        <v>375</v>
      </c>
      <c r="U48" s="133">
        <f t="shared" si="42"/>
        <v>72</v>
      </c>
      <c r="V48" s="128">
        <f t="shared" si="42"/>
        <v>2</v>
      </c>
      <c r="W48" s="128">
        <f>SUM(W10:W47)</f>
        <v>11</v>
      </c>
      <c r="X48" s="20">
        <f t="shared" si="42"/>
        <v>0</v>
      </c>
      <c r="Y48" s="128">
        <f t="shared" ref="Y48:AG48" si="43">SUM(Y10:Y47)</f>
        <v>89212.729999999981</v>
      </c>
      <c r="Z48" s="20">
        <f t="shared" si="43"/>
        <v>75305.950000000012</v>
      </c>
      <c r="AA48" s="86">
        <f t="shared" si="43"/>
        <v>13906.78</v>
      </c>
      <c r="AB48" s="128">
        <f t="shared" si="43"/>
        <v>38754.949999999997</v>
      </c>
      <c r="AC48" s="20">
        <f t="shared" si="43"/>
        <v>24848.18</v>
      </c>
      <c r="AD48" s="86">
        <f t="shared" si="43"/>
        <v>13906.77</v>
      </c>
      <c r="AE48" s="20">
        <f t="shared" si="43"/>
        <v>0</v>
      </c>
      <c r="AF48" s="20">
        <f t="shared" si="43"/>
        <v>0</v>
      </c>
      <c r="AG48" s="20">
        <f t="shared" si="43"/>
        <v>0</v>
      </c>
      <c r="AH48" s="20">
        <f t="shared" si="42"/>
        <v>0</v>
      </c>
      <c r="AI48" s="20">
        <f t="shared" si="42"/>
        <v>0</v>
      </c>
      <c r="AJ48" s="20">
        <f t="shared" si="42"/>
        <v>0</v>
      </c>
      <c r="AK48" s="20">
        <f t="shared" si="42"/>
        <v>0</v>
      </c>
      <c r="AL48" s="20">
        <f t="shared" si="42"/>
        <v>0</v>
      </c>
      <c r="AM48" s="20">
        <f t="shared" si="42"/>
        <v>0</v>
      </c>
      <c r="AN48" s="20">
        <f t="shared" si="42"/>
        <v>0</v>
      </c>
      <c r="AO48" s="20">
        <f t="shared" si="42"/>
        <v>0</v>
      </c>
      <c r="AP48" s="20">
        <f t="shared" si="42"/>
        <v>0</v>
      </c>
      <c r="AQ48" s="20">
        <f t="shared" si="42"/>
        <v>0</v>
      </c>
      <c r="AR48" s="20">
        <f t="shared" si="42"/>
        <v>0</v>
      </c>
      <c r="AS48" s="20">
        <f t="shared" si="42"/>
        <v>0</v>
      </c>
      <c r="AT48" s="20">
        <f t="shared" si="42"/>
        <v>0</v>
      </c>
      <c r="AU48" s="20">
        <f t="shared" si="42"/>
        <v>0</v>
      </c>
      <c r="AV48" s="20">
        <f t="shared" si="42"/>
        <v>0</v>
      </c>
      <c r="AW48" s="20">
        <f t="shared" si="42"/>
        <v>0</v>
      </c>
      <c r="AX48" s="20">
        <f t="shared" si="42"/>
        <v>0</v>
      </c>
      <c r="AY48" s="20">
        <f t="shared" si="42"/>
        <v>0</v>
      </c>
      <c r="AZ48" s="20">
        <f t="shared" si="42"/>
        <v>0</v>
      </c>
      <c r="BA48" s="20">
        <f t="shared" si="42"/>
        <v>0</v>
      </c>
      <c r="BB48" s="20">
        <f t="shared" si="42"/>
        <v>0</v>
      </c>
      <c r="BC48" s="20">
        <f t="shared" si="42"/>
        <v>0</v>
      </c>
      <c r="BD48" s="20">
        <f t="shared" si="42"/>
        <v>0</v>
      </c>
      <c r="BE48" s="20">
        <f t="shared" si="42"/>
        <v>0</v>
      </c>
      <c r="BF48" s="20">
        <f>SUM(BF10:BF47)</f>
        <v>38754.949999999997</v>
      </c>
      <c r="BG48" s="20">
        <f>SUM(BG10:BG47)</f>
        <v>24848.18</v>
      </c>
      <c r="BH48" s="20">
        <f>SUM(BH10:BH47)</f>
        <v>13906.77</v>
      </c>
      <c r="BI48" s="20">
        <f t="shared" si="42"/>
        <v>0</v>
      </c>
      <c r="BJ48" s="20">
        <f t="shared" si="42"/>
        <v>0</v>
      </c>
      <c r="BK48" s="20">
        <f t="shared" si="42"/>
        <v>0</v>
      </c>
      <c r="BL48" s="20">
        <f t="shared" si="42"/>
        <v>0</v>
      </c>
      <c r="BM48" s="20">
        <f t="shared" si="42"/>
        <v>0</v>
      </c>
      <c r="BN48" s="20">
        <f t="shared" si="42"/>
        <v>0</v>
      </c>
      <c r="BO48" s="20">
        <f t="shared" ref="BO48:DB48" si="44">SUM(BO10:BO47)</f>
        <v>0</v>
      </c>
      <c r="BP48" s="20">
        <f t="shared" si="44"/>
        <v>0</v>
      </c>
      <c r="BQ48" s="20">
        <f t="shared" si="44"/>
        <v>0</v>
      </c>
      <c r="BR48" s="20">
        <f t="shared" si="44"/>
        <v>0</v>
      </c>
      <c r="BS48" s="20">
        <f t="shared" si="44"/>
        <v>0</v>
      </c>
      <c r="BT48" s="58">
        <f t="shared" si="44"/>
        <v>0</v>
      </c>
      <c r="BU48" s="58">
        <f t="shared" si="44"/>
        <v>0</v>
      </c>
      <c r="BV48" s="58">
        <f t="shared" si="44"/>
        <v>0</v>
      </c>
      <c r="BW48" s="58">
        <f t="shared" si="44"/>
        <v>0</v>
      </c>
      <c r="BX48" s="132">
        <f>SUM(BX10:BX47)</f>
        <v>50457.780000000013</v>
      </c>
      <c r="BY48" s="58">
        <f>SUM(BY10:BY47)</f>
        <v>50457.770000000004</v>
      </c>
      <c r="BZ48" s="87">
        <f t="shared" si="44"/>
        <v>1.0000000000005116E-2</v>
      </c>
      <c r="CA48" s="132">
        <f>SUM(CA10:CA47)</f>
        <v>29027.280000000002</v>
      </c>
      <c r="CB48" s="132">
        <f t="shared" si="44"/>
        <v>8398.4599999999991</v>
      </c>
      <c r="CC48" s="132">
        <f t="shared" si="44"/>
        <v>3615.47</v>
      </c>
      <c r="CD48" s="132">
        <f t="shared" si="44"/>
        <v>693.17</v>
      </c>
      <c r="CE48" s="132">
        <f>SUM(CE10:CE47)</f>
        <v>8723.4</v>
      </c>
      <c r="CF48" s="132">
        <f>SUM(CF10:CF47)</f>
        <v>8723.3900000000012</v>
      </c>
      <c r="CG48" s="58">
        <f t="shared" si="44"/>
        <v>1.0000000000005116E-2</v>
      </c>
      <c r="CH48" s="58">
        <f t="shared" si="44"/>
        <v>0</v>
      </c>
      <c r="CI48" s="38">
        <f>SUM(CI10:CI47)</f>
        <v>245</v>
      </c>
      <c r="CJ48" s="38">
        <f>SUM(CJ10:CJ47)</f>
        <v>242</v>
      </c>
      <c r="CK48" s="38">
        <f t="shared" si="44"/>
        <v>0</v>
      </c>
      <c r="CL48" s="38">
        <f t="shared" si="44"/>
        <v>0</v>
      </c>
      <c r="CM48" s="38">
        <f t="shared" si="44"/>
        <v>0</v>
      </c>
      <c r="CN48" s="38">
        <f t="shared" si="44"/>
        <v>0</v>
      </c>
      <c r="CO48" s="38">
        <f t="shared" si="44"/>
        <v>0</v>
      </c>
      <c r="CP48" s="38">
        <f t="shared" si="44"/>
        <v>0</v>
      </c>
      <c r="CQ48" s="38">
        <f t="shared" si="44"/>
        <v>0</v>
      </c>
      <c r="CR48" s="38">
        <f t="shared" si="44"/>
        <v>0</v>
      </c>
      <c r="CS48" s="38">
        <f>SUM(CS10:CS47)</f>
        <v>245</v>
      </c>
      <c r="CT48" s="38">
        <f>SUM(CT10:CT47)</f>
        <v>242</v>
      </c>
      <c r="CU48" s="38">
        <f t="shared" si="44"/>
        <v>0</v>
      </c>
      <c r="CV48" s="38">
        <f t="shared" si="44"/>
        <v>0</v>
      </c>
      <c r="CW48" s="38">
        <f t="shared" si="44"/>
        <v>0</v>
      </c>
      <c r="CX48" s="38">
        <f t="shared" si="44"/>
        <v>0</v>
      </c>
      <c r="CY48" s="38">
        <f t="shared" si="44"/>
        <v>0</v>
      </c>
      <c r="CZ48" s="38">
        <f t="shared" si="44"/>
        <v>0</v>
      </c>
      <c r="DA48" s="38">
        <f t="shared" si="44"/>
        <v>0</v>
      </c>
      <c r="DB48" s="38">
        <f t="shared" si="44"/>
        <v>0</v>
      </c>
    </row>
    <row r="49" spans="1:84" s="6" customFormat="1">
      <c r="A49" s="28"/>
      <c r="B49" s="28"/>
      <c r="C49" s="28"/>
      <c r="D49" s="28"/>
      <c r="E49" s="28"/>
      <c r="F49" s="28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129"/>
      <c r="T49" s="129"/>
      <c r="U49" s="129"/>
      <c r="V49" s="129"/>
      <c r="W49" s="129"/>
      <c r="X49" s="29"/>
      <c r="Y49" s="129"/>
      <c r="Z49" s="29"/>
      <c r="AA49" s="37"/>
      <c r="AB49" s="129"/>
      <c r="AC49" s="29"/>
      <c r="AD49" s="37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4"/>
      <c r="BB49" s="24"/>
      <c r="BC49" s="24"/>
      <c r="BD49" s="24"/>
      <c r="BE49" s="24"/>
      <c r="BF49" s="24"/>
      <c r="BG49" s="24"/>
      <c r="BH49" s="24"/>
      <c r="BX49" s="44"/>
      <c r="CA49" s="44"/>
      <c r="CB49" s="44"/>
      <c r="CC49" s="44"/>
      <c r="CD49" s="44"/>
      <c r="CE49" s="44"/>
      <c r="CF49" s="44"/>
    </row>
    <row r="50" spans="1:84" s="6" customFormat="1">
      <c r="A50" s="28"/>
      <c r="B50" s="28"/>
      <c r="C50" s="28"/>
      <c r="D50" s="28"/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129"/>
      <c r="T50" s="129"/>
      <c r="U50" s="129"/>
      <c r="V50" s="129"/>
      <c r="W50" s="129"/>
      <c r="X50" s="29"/>
      <c r="Y50" s="129"/>
      <c r="Z50" s="29"/>
      <c r="AA50" s="37"/>
      <c r="AB50" s="129"/>
      <c r="AC50" s="29"/>
      <c r="AD50" s="37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4"/>
      <c r="AY50" s="24"/>
      <c r="AZ50" s="24"/>
      <c r="BA50" s="24"/>
      <c r="BB50" s="24"/>
      <c r="BC50" s="24"/>
      <c r="BD50" s="24"/>
      <c r="BE50" s="24"/>
      <c r="BX50" s="44"/>
      <c r="CA50" s="44"/>
      <c r="CB50" s="44"/>
      <c r="CC50" s="44"/>
      <c r="CD50" s="44"/>
      <c r="CE50" s="44"/>
      <c r="CF50" s="44"/>
    </row>
    <row r="51" spans="1:84" s="6" customFormat="1">
      <c r="A51" s="28"/>
      <c r="B51" s="28"/>
      <c r="C51" s="28"/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129"/>
      <c r="T51" s="129"/>
      <c r="U51" s="129"/>
      <c r="V51" s="129"/>
      <c r="W51" s="129"/>
      <c r="X51" s="29"/>
      <c r="Y51" s="129"/>
      <c r="Z51" s="29"/>
      <c r="AA51" s="37"/>
      <c r="AB51" s="129"/>
      <c r="AC51" s="29"/>
      <c r="AD51" s="37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7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4"/>
      <c r="BB51" s="24"/>
      <c r="BC51" s="24"/>
      <c r="BD51" s="24"/>
      <c r="BE51" s="24"/>
      <c r="BF51" s="24"/>
      <c r="BG51" s="24"/>
      <c r="BH51" s="24"/>
      <c r="BX51" s="44"/>
      <c r="CA51" s="44"/>
      <c r="CB51" s="44"/>
      <c r="CC51" s="44"/>
      <c r="CD51" s="44"/>
      <c r="CE51" s="44"/>
      <c r="CF51" s="44"/>
    </row>
    <row r="52" spans="1:84" s="6" customFormat="1">
      <c r="A52" s="28"/>
      <c r="B52" s="28"/>
      <c r="C52" s="28"/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129"/>
      <c r="T52" s="129"/>
      <c r="U52" s="129"/>
      <c r="V52" s="129"/>
      <c r="W52" s="129"/>
      <c r="X52" s="29"/>
      <c r="Y52" s="129"/>
      <c r="Z52" s="29"/>
      <c r="AA52" s="37"/>
      <c r="AB52" s="129"/>
      <c r="AC52" s="29"/>
      <c r="AD52" s="37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7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4"/>
      <c r="BB52" s="24"/>
      <c r="BC52" s="24"/>
      <c r="BD52" s="24"/>
      <c r="BE52" s="24"/>
      <c r="BF52" s="24"/>
      <c r="BG52" s="24"/>
      <c r="BH52" s="24"/>
      <c r="BX52" s="44"/>
      <c r="CA52" s="44"/>
      <c r="CB52" s="44"/>
      <c r="CC52" s="44"/>
      <c r="CD52" s="44"/>
      <c r="CE52" s="44"/>
      <c r="CF52" s="44"/>
    </row>
    <row r="53" spans="1:84" s="6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30"/>
      <c r="T53" s="130"/>
      <c r="U53" s="130"/>
      <c r="V53" s="130"/>
      <c r="W53" s="130"/>
      <c r="X53" s="5"/>
      <c r="Y53" s="130"/>
      <c r="Z53" s="5"/>
      <c r="AA53" s="5"/>
      <c r="AB53" s="130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X53" s="44"/>
      <c r="CA53" s="44"/>
      <c r="CB53" s="44"/>
      <c r="CC53" s="44"/>
      <c r="CD53" s="44"/>
      <c r="CE53" s="44"/>
      <c r="CF53" s="44"/>
    </row>
    <row r="54" spans="1:84" s="6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30"/>
      <c r="T54" s="130"/>
      <c r="U54" s="130"/>
      <c r="V54" s="130"/>
      <c r="W54" s="130"/>
      <c r="X54" s="5"/>
      <c r="Y54" s="130"/>
      <c r="Z54" s="5"/>
      <c r="AA54" s="5"/>
      <c r="AB54" s="130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X54" s="44"/>
      <c r="CA54" s="44"/>
      <c r="CB54" s="44"/>
      <c r="CC54" s="44"/>
      <c r="CD54" s="44"/>
      <c r="CE54" s="44"/>
      <c r="CF54" s="44"/>
    </row>
    <row r="55" spans="1:84" s="6" customForma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30"/>
      <c r="T55" s="130"/>
      <c r="U55" s="130"/>
      <c r="V55" s="130"/>
      <c r="W55" s="130"/>
      <c r="X55" s="5"/>
      <c r="Y55" s="130"/>
      <c r="Z55" s="5"/>
      <c r="AA55" s="5"/>
      <c r="AB55" s="130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X55" s="44"/>
      <c r="CA55" s="44"/>
      <c r="CB55" s="44"/>
      <c r="CC55" s="44"/>
      <c r="CD55" s="44"/>
      <c r="CE55" s="44"/>
      <c r="CF55" s="44"/>
    </row>
    <row r="56" spans="1:84" s="6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30"/>
      <c r="T56" s="130"/>
      <c r="U56" s="130"/>
      <c r="V56" s="130"/>
      <c r="W56" s="130"/>
      <c r="X56" s="5"/>
      <c r="Y56" s="130"/>
      <c r="Z56" s="5"/>
      <c r="AA56" s="5"/>
      <c r="AB56" s="130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X56" s="44"/>
      <c r="CA56" s="44"/>
      <c r="CB56" s="44"/>
      <c r="CC56" s="44"/>
      <c r="CD56" s="44"/>
      <c r="CE56" s="44"/>
      <c r="CF56" s="44"/>
    </row>
    <row r="57" spans="1:84" s="6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30"/>
      <c r="T57" s="130"/>
      <c r="U57" s="130"/>
      <c r="V57" s="130"/>
      <c r="W57" s="130"/>
      <c r="X57" s="5"/>
      <c r="Y57" s="130"/>
      <c r="Z57" s="5"/>
      <c r="AA57" s="5"/>
      <c r="AB57" s="130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X57" s="44"/>
      <c r="CA57" s="44"/>
      <c r="CB57" s="44"/>
      <c r="CC57" s="44"/>
      <c r="CD57" s="44"/>
      <c r="CE57" s="44"/>
      <c r="CF57" s="44"/>
    </row>
    <row r="58" spans="1:84" s="6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30"/>
      <c r="T58" s="130"/>
      <c r="U58" s="130"/>
      <c r="V58" s="130"/>
      <c r="W58" s="130"/>
      <c r="X58" s="5"/>
      <c r="Y58" s="130"/>
      <c r="Z58" s="5"/>
      <c r="AA58" s="5"/>
      <c r="AB58" s="130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X58" s="44"/>
      <c r="CA58" s="44"/>
      <c r="CB58" s="44"/>
      <c r="CC58" s="44"/>
      <c r="CD58" s="44"/>
      <c r="CE58" s="44"/>
      <c r="CF58" s="44"/>
    </row>
    <row r="59" spans="1:84" s="6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30"/>
      <c r="T59" s="130"/>
      <c r="U59" s="130"/>
      <c r="V59" s="130"/>
      <c r="W59" s="130"/>
      <c r="X59" s="5"/>
      <c r="Y59" s="130"/>
      <c r="Z59" s="5"/>
      <c r="AA59" s="5"/>
      <c r="AB59" s="130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X59" s="44"/>
      <c r="CA59" s="44"/>
      <c r="CB59" s="44"/>
      <c r="CC59" s="44"/>
      <c r="CD59" s="44"/>
      <c r="CE59" s="44"/>
      <c r="CF59" s="44"/>
    </row>
    <row r="60" spans="1:84" s="6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30"/>
      <c r="T60" s="130"/>
      <c r="U60" s="130"/>
      <c r="V60" s="130"/>
      <c r="W60" s="130"/>
      <c r="X60" s="5"/>
      <c r="Y60" s="130"/>
      <c r="Z60" s="5"/>
      <c r="AA60" s="5"/>
      <c r="AB60" s="130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X60" s="44"/>
      <c r="CA60" s="44"/>
      <c r="CB60" s="44"/>
      <c r="CC60" s="44"/>
      <c r="CD60" s="44"/>
      <c r="CE60" s="44"/>
      <c r="CF60" s="44"/>
    </row>
    <row r="61" spans="1:84" s="6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30"/>
      <c r="T61" s="130"/>
      <c r="U61" s="130"/>
      <c r="V61" s="130"/>
      <c r="W61" s="130"/>
      <c r="X61" s="5"/>
      <c r="Y61" s="130"/>
      <c r="Z61" s="5"/>
      <c r="AA61" s="5"/>
      <c r="AB61" s="13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X61" s="44"/>
      <c r="CA61" s="44"/>
      <c r="CB61" s="44"/>
      <c r="CC61" s="44"/>
      <c r="CD61" s="44"/>
      <c r="CE61" s="44"/>
      <c r="CF61" s="44"/>
    </row>
    <row r="62" spans="1:84" s="6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30"/>
      <c r="T62" s="130"/>
      <c r="U62" s="130"/>
      <c r="V62" s="130"/>
      <c r="W62" s="130"/>
      <c r="X62" s="5"/>
      <c r="Y62" s="130"/>
      <c r="Z62" s="5"/>
      <c r="AA62" s="5"/>
      <c r="AB62" s="13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X62" s="44"/>
      <c r="CA62" s="44"/>
      <c r="CB62" s="44"/>
      <c r="CC62" s="44"/>
      <c r="CD62" s="44"/>
      <c r="CE62" s="44"/>
      <c r="CF62" s="44"/>
    </row>
    <row r="63" spans="1:84">
      <c r="A63" s="8"/>
      <c r="B63" s="8"/>
      <c r="C63" s="8"/>
      <c r="D63" s="8"/>
      <c r="E63" s="8"/>
      <c r="F63" s="8"/>
      <c r="G63" s="8"/>
      <c r="H63" s="8"/>
      <c r="I63" s="8"/>
      <c r="AU63" s="8"/>
      <c r="AV63" s="8"/>
      <c r="AW63" s="8"/>
      <c r="AX63" s="8"/>
      <c r="AY63" s="8"/>
      <c r="AZ63" s="8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84">
      <c r="A64" s="8"/>
      <c r="B64" s="8"/>
      <c r="C64" s="8"/>
      <c r="D64" s="8"/>
      <c r="E64" s="8"/>
      <c r="F64" s="8"/>
      <c r="G64" s="8"/>
      <c r="H64" s="8"/>
      <c r="I64" s="8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>
      <c r="A65" s="8"/>
      <c r="B65" s="8"/>
      <c r="C65" s="8"/>
      <c r="D65" s="8"/>
      <c r="E65" s="8"/>
      <c r="F65" s="8"/>
      <c r="G65" s="8"/>
      <c r="H65" s="8"/>
      <c r="I65" s="8"/>
      <c r="AU65" s="8"/>
      <c r="AV65" s="8"/>
      <c r="AW65" s="8"/>
      <c r="AX65" s="8"/>
      <c r="AY65" s="8"/>
      <c r="AZ65" s="8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7:73"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7:73"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7:73"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7:73"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7:73"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57:73"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57:73"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57:73"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57:73"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57:73"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57:73"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7:73"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57:73"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223" spans="1:73">
      <c r="A223" s="8"/>
      <c r="B223" s="8"/>
      <c r="C223" s="8"/>
      <c r="D223" s="8"/>
      <c r="E223" s="8"/>
      <c r="F223" s="8"/>
      <c r="G223" s="8"/>
      <c r="H223" s="8"/>
      <c r="I223" s="8"/>
      <c r="AU223" s="8"/>
      <c r="AV223" s="8"/>
      <c r="AW223" s="8"/>
      <c r="AX223" s="8"/>
      <c r="AY223" s="8"/>
      <c r="AZ223" s="8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A224" s="8"/>
      <c r="B224" s="8"/>
      <c r="C224" s="8"/>
      <c r="D224" s="8"/>
      <c r="E224" s="8"/>
      <c r="F224" s="8"/>
      <c r="G224" s="8"/>
      <c r="H224" s="8"/>
      <c r="I224" s="8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>
      <c r="A225" s="8"/>
      <c r="B225" s="8"/>
      <c r="C225" s="8"/>
      <c r="D225" s="8"/>
      <c r="E225" s="8"/>
      <c r="F225" s="8"/>
      <c r="G225" s="8"/>
      <c r="H225" s="8"/>
      <c r="I225" s="8"/>
      <c r="AU225" s="8"/>
      <c r="AV225" s="8"/>
      <c r="AW225" s="8"/>
      <c r="AX225" s="8"/>
      <c r="AY225" s="8"/>
      <c r="AZ225" s="8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57:73"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57:73"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57:73"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57:73"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57:73"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57:73"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57:73"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57:73"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57:73"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57:73"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57:73"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57:73"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57:73"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R45:R47 R10:R14" unlockedFormula="1"/>
    <ignoredError sqref="D48:K48 T48:V48 AH48:BE48 CQ48:CR48 M48:Q48 S48 BI48:BW48 BZ48 CB48:CD48 CG48:CH48 CK48:CP48 CU48:DB48 X4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1"/>
  <sheetViews>
    <sheetView tabSelected="1" zoomScale="60" zoomScaleNormal="60" workbookViewId="0">
      <pane xSplit="9" ySplit="8" topLeftCell="S9" activePane="bottomRight" state="frozen"/>
      <selection pane="topRight" activeCell="J1" sqref="J1"/>
      <selection pane="bottomLeft" activeCell="A9" sqref="A9"/>
      <selection pane="bottomRight" activeCell="D15" sqref="D15"/>
    </sheetView>
  </sheetViews>
  <sheetFormatPr defaultRowHeight="12.75"/>
  <cols>
    <col min="1" max="1" width="21.7109375" style="2" customWidth="1"/>
    <col min="2" max="2" width="18.140625" style="2" customWidth="1"/>
    <col min="3" max="3" width="14.140625" style="2" customWidth="1"/>
    <col min="4" max="4" width="16.5703125" style="9" customWidth="1"/>
    <col min="5" max="5" width="11.140625" style="9" customWidth="1"/>
    <col min="6" max="6" width="11" style="9" customWidth="1"/>
    <col min="7" max="7" width="8.140625" style="8" customWidth="1"/>
    <col min="8" max="8" width="9.85546875" style="8" customWidth="1"/>
    <col min="9" max="9" width="9.7109375" style="2" customWidth="1"/>
    <col min="10" max="10" width="10.7109375" style="2" customWidth="1"/>
    <col min="11" max="11" width="8.7109375" style="2" customWidth="1"/>
    <col min="12" max="12" width="10" style="2" customWidth="1"/>
    <col min="13" max="13" width="11.140625" style="2" customWidth="1"/>
    <col min="14" max="14" width="10.85546875" style="2" customWidth="1"/>
    <col min="15" max="15" width="15.28515625" style="41" customWidth="1"/>
    <col min="16" max="16" width="12.28515625" style="41" customWidth="1"/>
    <col min="17" max="17" width="11.140625" style="41" customWidth="1"/>
    <col min="18" max="18" width="10.28515625" style="41" customWidth="1"/>
    <col min="19" max="19" width="11.28515625" style="33" customWidth="1"/>
    <col min="20" max="20" width="11.42578125" style="33" customWidth="1"/>
    <col min="21" max="21" width="11.28515625" style="33" customWidth="1"/>
    <col min="22" max="22" width="13.7109375" style="33" customWidth="1"/>
    <col min="23" max="23" width="12.7109375" style="33" customWidth="1"/>
    <col min="24" max="24" width="12.85546875" style="33" customWidth="1"/>
    <col min="25" max="25" width="15.42578125" style="137" customWidth="1"/>
    <col min="26" max="26" width="14" style="33" customWidth="1"/>
    <col min="27" max="27" width="14.42578125" style="137" customWidth="1"/>
    <col min="28" max="28" width="13.85546875" style="33" customWidth="1"/>
    <col min="29" max="29" width="14.85546875" style="33" customWidth="1"/>
    <col min="30" max="30" width="13.7109375" style="33" customWidth="1"/>
    <col min="31" max="31" width="13.5703125" style="33" customWidth="1"/>
    <col min="32" max="32" width="12.7109375" style="33" customWidth="1"/>
    <col min="33" max="33" width="9.140625" style="33"/>
    <col min="34" max="34" width="14" style="33" customWidth="1"/>
    <col min="35" max="35" width="11" style="33" customWidth="1"/>
    <col min="36" max="36" width="12" style="33" customWidth="1"/>
    <col min="37" max="37" width="13.7109375" style="33" customWidth="1"/>
    <col min="38" max="38" width="12.42578125" style="33" customWidth="1"/>
    <col min="39" max="41" width="11.5703125" style="33" customWidth="1"/>
    <col min="42" max="42" width="13.42578125" style="33" customWidth="1"/>
    <col min="43" max="45" width="10.140625" style="33" customWidth="1"/>
    <col min="46" max="48" width="10.28515625" style="33" customWidth="1"/>
    <col min="49" max="50" width="11.7109375" style="33" customWidth="1"/>
    <col min="51" max="52" width="12.140625" style="33" customWidth="1"/>
    <col min="53" max="53" width="10.42578125" style="2" customWidth="1"/>
    <col min="54" max="54" width="8" style="2" customWidth="1"/>
    <col min="55" max="55" width="9.140625" style="2"/>
    <col min="56" max="56" width="11.140625" style="2" customWidth="1"/>
    <col min="57" max="57" width="9.140625" style="2"/>
    <col min="58" max="58" width="15.85546875" style="2" customWidth="1"/>
    <col min="59" max="59" width="14.85546875" style="2" customWidth="1"/>
    <col min="60" max="60" width="15" style="2" customWidth="1"/>
    <col min="61" max="61" width="13.85546875" style="2" customWidth="1"/>
    <col min="62" max="62" width="15.140625" style="2" customWidth="1"/>
    <col min="63" max="63" width="12.5703125" style="2" customWidth="1"/>
    <col min="64" max="64" width="13.7109375" style="2" customWidth="1"/>
    <col min="65" max="67" width="9.140625" style="2"/>
    <col min="68" max="68" width="13.5703125" style="2" customWidth="1"/>
    <col min="69" max="69" width="11.7109375" style="2" customWidth="1"/>
    <col min="70" max="70" width="12.140625" style="2" customWidth="1"/>
    <col min="71" max="74" width="9.140625" style="2"/>
    <col min="75" max="75" width="9.140625" style="39"/>
    <col min="76" max="76" width="19.140625" style="2" customWidth="1"/>
    <col min="77" max="77" width="17.5703125" style="2" customWidth="1"/>
    <col min="78" max="78" width="16.28515625" style="2" customWidth="1"/>
    <col min="79" max="79" width="11.7109375" style="2" customWidth="1"/>
    <col min="80" max="80" width="15.42578125" style="2" customWidth="1"/>
    <col min="81" max="81" width="10.85546875" style="2" customWidth="1"/>
    <col min="82" max="82" width="9.140625" style="2"/>
    <col min="83" max="83" width="14.7109375" style="2" customWidth="1"/>
    <col min="84" max="84" width="13.5703125" style="2" customWidth="1"/>
    <col min="85" max="85" width="9.140625" style="2"/>
    <col min="86" max="86" width="13.7109375" style="2" customWidth="1"/>
    <col min="87" max="87" width="9.140625" style="2"/>
    <col min="88" max="88" width="12.85546875" style="2" customWidth="1"/>
    <col min="89" max="16384" width="9.140625" style="2"/>
  </cols>
  <sheetData>
    <row r="1" spans="1:106" ht="24.75" customHeight="1">
      <c r="A1" s="278" t="s">
        <v>106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80"/>
    </row>
    <row r="2" spans="1:106" ht="47.25" customHeight="1">
      <c r="A2" s="284" t="s">
        <v>328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6"/>
    </row>
    <row r="3" spans="1:106" ht="35.25" customHeight="1">
      <c r="A3" s="138" t="s">
        <v>40</v>
      </c>
      <c r="B3" s="141" t="s">
        <v>41</v>
      </c>
      <c r="C3" s="143" t="s">
        <v>42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5" t="s">
        <v>43</v>
      </c>
      <c r="Z3" s="145"/>
      <c r="AA3" s="145"/>
      <c r="AB3" s="146" t="s">
        <v>44</v>
      </c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8"/>
      <c r="CI3" s="149" t="s">
        <v>45</v>
      </c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</row>
    <row r="4" spans="1:106" s="6" customFormat="1" ht="42" customHeight="1">
      <c r="A4" s="139"/>
      <c r="B4" s="141"/>
      <c r="C4" s="150" t="s">
        <v>46</v>
      </c>
      <c r="D4" s="153" t="s">
        <v>47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 t="s">
        <v>48</v>
      </c>
      <c r="S4" s="158" t="s">
        <v>49</v>
      </c>
      <c r="T4" s="159"/>
      <c r="U4" s="159"/>
      <c r="V4" s="159"/>
      <c r="W4" s="159"/>
      <c r="X4" s="160"/>
      <c r="Y4" s="281" t="s">
        <v>50</v>
      </c>
      <c r="Z4" s="180" t="s">
        <v>51</v>
      </c>
      <c r="AA4" s="271" t="s">
        <v>52</v>
      </c>
      <c r="AB4" s="181" t="s">
        <v>53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3"/>
      <c r="BX4" s="187" t="s">
        <v>54</v>
      </c>
      <c r="BY4" s="188"/>
      <c r="BZ4" s="188"/>
      <c r="CA4" s="188"/>
      <c r="CB4" s="188"/>
      <c r="CC4" s="188"/>
      <c r="CD4" s="188"/>
      <c r="CE4" s="188"/>
      <c r="CF4" s="188"/>
      <c r="CG4" s="188"/>
      <c r="CH4" s="189"/>
      <c r="CI4" s="193" t="s">
        <v>2</v>
      </c>
      <c r="CJ4" s="193"/>
      <c r="CK4" s="161" t="s">
        <v>55</v>
      </c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</row>
    <row r="5" spans="1:106" s="24" customFormat="1" ht="27.75" customHeight="1">
      <c r="A5" s="139"/>
      <c r="B5" s="141"/>
      <c r="C5" s="151"/>
      <c r="D5" s="163" t="s">
        <v>56</v>
      </c>
      <c r="E5" s="164"/>
      <c r="F5" s="169" t="s">
        <v>57</v>
      </c>
      <c r="G5" s="170"/>
      <c r="H5" s="163" t="s">
        <v>58</v>
      </c>
      <c r="I5" s="164"/>
      <c r="J5" s="169" t="s">
        <v>57</v>
      </c>
      <c r="K5" s="170"/>
      <c r="L5" s="163" t="s">
        <v>59</v>
      </c>
      <c r="M5" s="164"/>
      <c r="N5" s="171" t="s">
        <v>24</v>
      </c>
      <c r="O5" s="48" t="s">
        <v>28</v>
      </c>
      <c r="P5" s="171" t="s">
        <v>27</v>
      </c>
      <c r="Q5" s="48" t="s">
        <v>60</v>
      </c>
      <c r="R5" s="156"/>
      <c r="S5" s="174" t="s">
        <v>61</v>
      </c>
      <c r="T5" s="174" t="s">
        <v>62</v>
      </c>
      <c r="U5" s="174" t="s">
        <v>63</v>
      </c>
      <c r="V5" s="174" t="s">
        <v>64</v>
      </c>
      <c r="W5" s="174" t="s">
        <v>65</v>
      </c>
      <c r="X5" s="174" t="s">
        <v>25</v>
      </c>
      <c r="Y5" s="282"/>
      <c r="Z5" s="180"/>
      <c r="AA5" s="271"/>
      <c r="AB5" s="184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6"/>
      <c r="BX5" s="190"/>
      <c r="BY5" s="191"/>
      <c r="BZ5" s="191"/>
      <c r="CA5" s="191"/>
      <c r="CB5" s="191"/>
      <c r="CC5" s="191"/>
      <c r="CD5" s="191"/>
      <c r="CE5" s="191"/>
      <c r="CF5" s="191"/>
      <c r="CG5" s="191"/>
      <c r="CH5" s="192"/>
      <c r="CI5" s="193"/>
      <c r="CJ5" s="193"/>
      <c r="CK5" s="212" t="s">
        <v>56</v>
      </c>
      <c r="CL5" s="213"/>
      <c r="CM5" s="218" t="s">
        <v>57</v>
      </c>
      <c r="CN5" s="219"/>
      <c r="CO5" s="212" t="s">
        <v>58</v>
      </c>
      <c r="CP5" s="213"/>
      <c r="CQ5" s="241" t="s">
        <v>57</v>
      </c>
      <c r="CR5" s="227"/>
      <c r="CS5" s="212" t="s">
        <v>59</v>
      </c>
      <c r="CT5" s="213"/>
      <c r="CU5" s="212" t="s">
        <v>24</v>
      </c>
      <c r="CV5" s="213"/>
      <c r="CW5" s="241" t="s">
        <v>57</v>
      </c>
      <c r="CX5" s="227"/>
      <c r="CY5" s="212" t="s">
        <v>27</v>
      </c>
      <c r="CZ5" s="243"/>
      <c r="DA5" s="226" t="s">
        <v>57</v>
      </c>
      <c r="DB5" s="227"/>
    </row>
    <row r="6" spans="1:106" s="24" customFormat="1" ht="13.5" customHeight="1">
      <c r="A6" s="139"/>
      <c r="B6" s="141"/>
      <c r="C6" s="151"/>
      <c r="D6" s="165"/>
      <c r="E6" s="166"/>
      <c r="F6" s="230" t="s">
        <v>22</v>
      </c>
      <c r="G6" s="233" t="s">
        <v>66</v>
      </c>
      <c r="H6" s="165"/>
      <c r="I6" s="166"/>
      <c r="J6" s="230" t="s">
        <v>22</v>
      </c>
      <c r="K6" s="233" t="s">
        <v>66</v>
      </c>
      <c r="L6" s="165"/>
      <c r="M6" s="166"/>
      <c r="N6" s="172"/>
      <c r="O6" s="236" t="s">
        <v>67</v>
      </c>
      <c r="P6" s="172"/>
      <c r="Q6" s="236" t="s">
        <v>67</v>
      </c>
      <c r="R6" s="156"/>
      <c r="S6" s="175"/>
      <c r="T6" s="175"/>
      <c r="U6" s="175"/>
      <c r="V6" s="175"/>
      <c r="W6" s="175"/>
      <c r="X6" s="175"/>
      <c r="Y6" s="282"/>
      <c r="Z6" s="180"/>
      <c r="AA6" s="271"/>
      <c r="AB6" s="194" t="s">
        <v>26</v>
      </c>
      <c r="AC6" s="195"/>
      <c r="AD6" s="195"/>
      <c r="AE6" s="49" t="s">
        <v>55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50"/>
      <c r="BX6" s="198" t="s">
        <v>26</v>
      </c>
      <c r="BY6" s="199"/>
      <c r="BZ6" s="199"/>
      <c r="CA6" s="202" t="s">
        <v>68</v>
      </c>
      <c r="CB6" s="203"/>
      <c r="CC6" s="203"/>
      <c r="CD6" s="203"/>
      <c r="CE6" s="203"/>
      <c r="CF6" s="203"/>
      <c r="CG6" s="203"/>
      <c r="CH6" s="204"/>
      <c r="CI6" s="193"/>
      <c r="CJ6" s="193"/>
      <c r="CK6" s="214"/>
      <c r="CL6" s="215"/>
      <c r="CM6" s="220"/>
      <c r="CN6" s="221"/>
      <c r="CO6" s="214"/>
      <c r="CP6" s="215"/>
      <c r="CQ6" s="242"/>
      <c r="CR6" s="229"/>
      <c r="CS6" s="214"/>
      <c r="CT6" s="215"/>
      <c r="CU6" s="214"/>
      <c r="CV6" s="215"/>
      <c r="CW6" s="242"/>
      <c r="CX6" s="229"/>
      <c r="CY6" s="214"/>
      <c r="CZ6" s="244"/>
      <c r="DA6" s="228"/>
      <c r="DB6" s="229"/>
    </row>
    <row r="7" spans="1:106" s="24" customFormat="1" ht="33.75" customHeight="1">
      <c r="A7" s="139"/>
      <c r="B7" s="141"/>
      <c r="C7" s="151"/>
      <c r="D7" s="167"/>
      <c r="E7" s="168"/>
      <c r="F7" s="231"/>
      <c r="G7" s="234"/>
      <c r="H7" s="167"/>
      <c r="I7" s="168"/>
      <c r="J7" s="231"/>
      <c r="K7" s="234"/>
      <c r="L7" s="167"/>
      <c r="M7" s="168"/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282"/>
      <c r="Z7" s="180"/>
      <c r="AA7" s="271"/>
      <c r="AB7" s="196"/>
      <c r="AC7" s="197"/>
      <c r="AD7" s="197"/>
      <c r="AE7" s="208" t="s">
        <v>69</v>
      </c>
      <c r="AF7" s="208"/>
      <c r="AG7" s="208"/>
      <c r="AH7" s="180" t="s">
        <v>70</v>
      </c>
      <c r="AI7" s="180"/>
      <c r="AJ7" s="180"/>
      <c r="AK7" s="180"/>
      <c r="AL7" s="180"/>
      <c r="AM7" s="180"/>
      <c r="AN7" s="222" t="s">
        <v>71</v>
      </c>
      <c r="AO7" s="223"/>
      <c r="AP7" s="223"/>
      <c r="AQ7" s="223"/>
      <c r="AR7" s="223"/>
      <c r="AS7" s="224"/>
      <c r="AT7" s="180" t="s">
        <v>72</v>
      </c>
      <c r="AU7" s="180"/>
      <c r="AV7" s="180"/>
      <c r="AW7" s="180"/>
      <c r="AX7" s="180"/>
      <c r="AY7" s="180"/>
      <c r="AZ7" s="222" t="s">
        <v>73</v>
      </c>
      <c r="BA7" s="223"/>
      <c r="BB7" s="223"/>
      <c r="BC7" s="223"/>
      <c r="BD7" s="223"/>
      <c r="BE7" s="224"/>
      <c r="BF7" s="239" t="s">
        <v>74</v>
      </c>
      <c r="BG7" s="180"/>
      <c r="BH7" s="180"/>
      <c r="BI7" s="180"/>
      <c r="BJ7" s="180"/>
      <c r="BK7" s="180"/>
      <c r="BL7" s="180" t="s">
        <v>75</v>
      </c>
      <c r="BM7" s="180"/>
      <c r="BN7" s="180"/>
      <c r="BO7" s="240" t="s">
        <v>76</v>
      </c>
      <c r="BP7" s="240"/>
      <c r="BQ7" s="240"/>
      <c r="BR7" s="180" t="s">
        <v>77</v>
      </c>
      <c r="BS7" s="180"/>
      <c r="BT7" s="180"/>
      <c r="BU7" s="225" t="s">
        <v>78</v>
      </c>
      <c r="BV7" s="225"/>
      <c r="BW7" s="225"/>
      <c r="BX7" s="200"/>
      <c r="BY7" s="201"/>
      <c r="BZ7" s="201"/>
      <c r="CA7" s="205"/>
      <c r="CB7" s="206"/>
      <c r="CC7" s="206"/>
      <c r="CD7" s="206"/>
      <c r="CE7" s="206"/>
      <c r="CF7" s="206"/>
      <c r="CG7" s="206"/>
      <c r="CH7" s="207"/>
      <c r="CI7" s="193"/>
      <c r="CJ7" s="193"/>
      <c r="CK7" s="216"/>
      <c r="CL7" s="217"/>
      <c r="CM7" s="209" t="s">
        <v>0</v>
      </c>
      <c r="CN7" s="209" t="s">
        <v>21</v>
      </c>
      <c r="CO7" s="216"/>
      <c r="CP7" s="217"/>
      <c r="CQ7" s="209" t="s">
        <v>0</v>
      </c>
      <c r="CR7" s="209" t="s">
        <v>21</v>
      </c>
      <c r="CS7" s="216"/>
      <c r="CT7" s="217"/>
      <c r="CU7" s="216"/>
      <c r="CV7" s="217"/>
      <c r="CW7" s="209" t="s">
        <v>0</v>
      </c>
      <c r="CX7" s="209" t="s">
        <v>21</v>
      </c>
      <c r="CY7" s="216"/>
      <c r="CZ7" s="245"/>
      <c r="DA7" s="209" t="s">
        <v>0</v>
      </c>
      <c r="DB7" s="209" t="s">
        <v>21</v>
      </c>
    </row>
    <row r="8" spans="1:106" s="24" customFormat="1" ht="75.75" customHeight="1">
      <c r="A8" s="139"/>
      <c r="B8" s="141"/>
      <c r="C8" s="151"/>
      <c r="D8" s="246" t="s">
        <v>22</v>
      </c>
      <c r="E8" s="246" t="s">
        <v>66</v>
      </c>
      <c r="F8" s="231"/>
      <c r="G8" s="234"/>
      <c r="H8" s="246" t="s">
        <v>22</v>
      </c>
      <c r="I8" s="246" t="s">
        <v>29</v>
      </c>
      <c r="J8" s="231"/>
      <c r="K8" s="234"/>
      <c r="L8" s="246" t="s">
        <v>22</v>
      </c>
      <c r="M8" s="247" t="s">
        <v>29</v>
      </c>
      <c r="N8" s="172"/>
      <c r="O8" s="237"/>
      <c r="P8" s="172"/>
      <c r="Q8" s="237"/>
      <c r="R8" s="156"/>
      <c r="S8" s="175"/>
      <c r="T8" s="175"/>
      <c r="U8" s="175"/>
      <c r="V8" s="175"/>
      <c r="W8" s="175"/>
      <c r="X8" s="175"/>
      <c r="Y8" s="282"/>
      <c r="Z8" s="180"/>
      <c r="AA8" s="271"/>
      <c r="AB8" s="253" t="s">
        <v>79</v>
      </c>
      <c r="AC8" s="253" t="s">
        <v>80</v>
      </c>
      <c r="AD8" s="253" t="s">
        <v>81</v>
      </c>
      <c r="AE8" s="254" t="s">
        <v>82</v>
      </c>
      <c r="AF8" s="254" t="s">
        <v>83</v>
      </c>
      <c r="AG8" s="254" t="s">
        <v>84</v>
      </c>
      <c r="AH8" s="180" t="s">
        <v>22</v>
      </c>
      <c r="AI8" s="180"/>
      <c r="AJ8" s="180"/>
      <c r="AK8" s="248" t="s">
        <v>23</v>
      </c>
      <c r="AL8" s="249"/>
      <c r="AM8" s="250"/>
      <c r="AN8" s="240" t="s">
        <v>22</v>
      </c>
      <c r="AO8" s="240"/>
      <c r="AP8" s="240"/>
      <c r="AQ8" s="251" t="s">
        <v>30</v>
      </c>
      <c r="AR8" s="251"/>
      <c r="AS8" s="251"/>
      <c r="AT8" s="180" t="s">
        <v>22</v>
      </c>
      <c r="AU8" s="180"/>
      <c r="AV8" s="180"/>
      <c r="AW8" s="252" t="s">
        <v>23</v>
      </c>
      <c r="AX8" s="252"/>
      <c r="AY8" s="252"/>
      <c r="AZ8" s="240" t="s">
        <v>22</v>
      </c>
      <c r="BA8" s="240"/>
      <c r="BB8" s="240"/>
      <c r="BC8" s="251" t="s">
        <v>30</v>
      </c>
      <c r="BD8" s="251"/>
      <c r="BE8" s="251"/>
      <c r="BF8" s="180" t="s">
        <v>22</v>
      </c>
      <c r="BG8" s="180"/>
      <c r="BH8" s="180"/>
      <c r="BI8" s="252" t="s">
        <v>30</v>
      </c>
      <c r="BJ8" s="252"/>
      <c r="BK8" s="252"/>
      <c r="BL8" s="180" t="s">
        <v>85</v>
      </c>
      <c r="BM8" s="180" t="s">
        <v>86</v>
      </c>
      <c r="BN8" s="180" t="s">
        <v>87</v>
      </c>
      <c r="BO8" s="225" t="s">
        <v>85</v>
      </c>
      <c r="BP8" s="225" t="s">
        <v>86</v>
      </c>
      <c r="BQ8" s="225" t="s">
        <v>87</v>
      </c>
      <c r="BR8" s="180" t="s">
        <v>85</v>
      </c>
      <c r="BS8" s="180" t="s">
        <v>86</v>
      </c>
      <c r="BT8" s="180" t="s">
        <v>87</v>
      </c>
      <c r="BU8" s="225" t="s">
        <v>85</v>
      </c>
      <c r="BV8" s="225" t="s">
        <v>86</v>
      </c>
      <c r="BW8" s="225" t="s">
        <v>87</v>
      </c>
      <c r="BX8" s="253" t="s">
        <v>88</v>
      </c>
      <c r="BY8" s="253" t="s">
        <v>89</v>
      </c>
      <c r="BZ8" s="253" t="s">
        <v>90</v>
      </c>
      <c r="CA8" s="180" t="s">
        <v>91</v>
      </c>
      <c r="CB8" s="180" t="s">
        <v>92</v>
      </c>
      <c r="CC8" s="180" t="s">
        <v>93</v>
      </c>
      <c r="CD8" s="261" t="s">
        <v>64</v>
      </c>
      <c r="CE8" s="180" t="s">
        <v>94</v>
      </c>
      <c r="CF8" s="180"/>
      <c r="CG8" s="180"/>
      <c r="CH8" s="180" t="s">
        <v>25</v>
      </c>
      <c r="CI8" s="263" t="s">
        <v>95</v>
      </c>
      <c r="CJ8" s="263" t="s">
        <v>96</v>
      </c>
      <c r="CK8" s="255" t="s">
        <v>0</v>
      </c>
      <c r="CL8" s="255" t="s">
        <v>21</v>
      </c>
      <c r="CM8" s="210"/>
      <c r="CN8" s="210"/>
      <c r="CO8" s="255" t="s">
        <v>0</v>
      </c>
      <c r="CP8" s="255" t="s">
        <v>21</v>
      </c>
      <c r="CQ8" s="210"/>
      <c r="CR8" s="210"/>
      <c r="CS8" s="255" t="s">
        <v>0</v>
      </c>
      <c r="CT8" s="255" t="s">
        <v>21</v>
      </c>
      <c r="CU8" s="255" t="s">
        <v>0</v>
      </c>
      <c r="CV8" s="255" t="s">
        <v>21</v>
      </c>
      <c r="CW8" s="210"/>
      <c r="CX8" s="210"/>
      <c r="CY8" s="255" t="s">
        <v>0</v>
      </c>
      <c r="CZ8" s="256" t="s">
        <v>21</v>
      </c>
      <c r="DA8" s="210"/>
      <c r="DB8" s="210"/>
    </row>
    <row r="9" spans="1:106" s="24" customFormat="1" ht="64.5" customHeight="1">
      <c r="A9" s="139"/>
      <c r="B9" s="142"/>
      <c r="C9" s="152"/>
      <c r="D9" s="246"/>
      <c r="E9" s="246"/>
      <c r="F9" s="232"/>
      <c r="G9" s="235"/>
      <c r="H9" s="246"/>
      <c r="I9" s="246"/>
      <c r="J9" s="232"/>
      <c r="K9" s="235"/>
      <c r="L9" s="246"/>
      <c r="M9" s="247"/>
      <c r="N9" s="173"/>
      <c r="O9" s="238"/>
      <c r="P9" s="173"/>
      <c r="Q9" s="238"/>
      <c r="R9" s="157"/>
      <c r="S9" s="176"/>
      <c r="T9" s="176"/>
      <c r="U9" s="176"/>
      <c r="V9" s="176"/>
      <c r="W9" s="176"/>
      <c r="X9" s="176"/>
      <c r="Y9" s="283"/>
      <c r="Z9" s="180"/>
      <c r="AA9" s="271"/>
      <c r="AB9" s="253"/>
      <c r="AC9" s="253"/>
      <c r="AD9" s="253"/>
      <c r="AE9" s="254"/>
      <c r="AF9" s="254"/>
      <c r="AG9" s="254"/>
      <c r="AH9" s="51" t="s">
        <v>97</v>
      </c>
      <c r="AI9" s="51" t="s">
        <v>98</v>
      </c>
      <c r="AJ9" s="51" t="s">
        <v>99</v>
      </c>
      <c r="AK9" s="52" t="s">
        <v>97</v>
      </c>
      <c r="AL9" s="52" t="s">
        <v>98</v>
      </c>
      <c r="AM9" s="52" t="s">
        <v>99</v>
      </c>
      <c r="AN9" s="53" t="s">
        <v>100</v>
      </c>
      <c r="AO9" s="53" t="s">
        <v>98</v>
      </c>
      <c r="AP9" s="53" t="s">
        <v>99</v>
      </c>
      <c r="AQ9" s="54" t="s">
        <v>97</v>
      </c>
      <c r="AR9" s="54" t="s">
        <v>98</v>
      </c>
      <c r="AS9" s="54" t="s">
        <v>99</v>
      </c>
      <c r="AT9" s="51" t="s">
        <v>97</v>
      </c>
      <c r="AU9" s="51" t="s">
        <v>98</v>
      </c>
      <c r="AV9" s="51" t="s">
        <v>99</v>
      </c>
      <c r="AW9" s="52" t="s">
        <v>97</v>
      </c>
      <c r="AX9" s="52" t="s">
        <v>98</v>
      </c>
      <c r="AY9" s="52" t="s">
        <v>99</v>
      </c>
      <c r="AZ9" s="53" t="s">
        <v>97</v>
      </c>
      <c r="BA9" s="53" t="s">
        <v>98</v>
      </c>
      <c r="BB9" s="53" t="s">
        <v>99</v>
      </c>
      <c r="BC9" s="54" t="s">
        <v>97</v>
      </c>
      <c r="BD9" s="54" t="s">
        <v>98</v>
      </c>
      <c r="BE9" s="54" t="s">
        <v>99</v>
      </c>
      <c r="BF9" s="51" t="s">
        <v>97</v>
      </c>
      <c r="BG9" s="51" t="s">
        <v>98</v>
      </c>
      <c r="BH9" s="51" t="s">
        <v>99</v>
      </c>
      <c r="BI9" s="52" t="s">
        <v>97</v>
      </c>
      <c r="BJ9" s="52" t="s">
        <v>98</v>
      </c>
      <c r="BK9" s="52" t="s">
        <v>99</v>
      </c>
      <c r="BL9" s="180"/>
      <c r="BM9" s="180"/>
      <c r="BN9" s="180"/>
      <c r="BO9" s="225"/>
      <c r="BP9" s="225"/>
      <c r="BQ9" s="225"/>
      <c r="BR9" s="180"/>
      <c r="BS9" s="180"/>
      <c r="BT9" s="180"/>
      <c r="BU9" s="225"/>
      <c r="BV9" s="225"/>
      <c r="BW9" s="225"/>
      <c r="BX9" s="253"/>
      <c r="BY9" s="253"/>
      <c r="BZ9" s="253"/>
      <c r="CA9" s="180"/>
      <c r="CB9" s="180"/>
      <c r="CC9" s="180"/>
      <c r="CD9" s="262"/>
      <c r="CE9" s="51" t="s">
        <v>101</v>
      </c>
      <c r="CF9" s="51" t="s">
        <v>98</v>
      </c>
      <c r="CG9" s="51" t="s">
        <v>99</v>
      </c>
      <c r="CH9" s="180"/>
      <c r="CI9" s="264"/>
      <c r="CJ9" s="264"/>
      <c r="CK9" s="255"/>
      <c r="CL9" s="255"/>
      <c r="CM9" s="211"/>
      <c r="CN9" s="211"/>
      <c r="CO9" s="255"/>
      <c r="CP9" s="255"/>
      <c r="CQ9" s="211"/>
      <c r="CR9" s="211"/>
      <c r="CS9" s="255"/>
      <c r="CT9" s="255"/>
      <c r="CU9" s="255"/>
      <c r="CV9" s="255"/>
      <c r="CW9" s="211"/>
      <c r="CX9" s="211"/>
      <c r="CY9" s="255"/>
      <c r="CZ9" s="256"/>
      <c r="DA9" s="211"/>
      <c r="DB9" s="211"/>
    </row>
    <row r="10" spans="1:106" s="24" customFormat="1" ht="1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134">
        <v>25</v>
      </c>
      <c r="Z10" s="55">
        <v>26</v>
      </c>
      <c r="AA10" s="134">
        <v>27</v>
      </c>
      <c r="AB10" s="55">
        <v>28</v>
      </c>
      <c r="AC10" s="55">
        <v>29</v>
      </c>
      <c r="AD10" s="55">
        <v>30</v>
      </c>
      <c r="AE10" s="55">
        <v>31</v>
      </c>
      <c r="AF10" s="55">
        <v>32</v>
      </c>
      <c r="AG10" s="55">
        <v>33</v>
      </c>
      <c r="AH10" s="55">
        <v>34</v>
      </c>
      <c r="AI10" s="55">
        <v>35</v>
      </c>
      <c r="AJ10" s="55">
        <v>36</v>
      </c>
      <c r="AK10" s="55">
        <v>37</v>
      </c>
      <c r="AL10" s="55">
        <v>38</v>
      </c>
      <c r="AM10" s="55">
        <v>39</v>
      </c>
      <c r="AN10" s="55">
        <v>40</v>
      </c>
      <c r="AO10" s="55">
        <v>41</v>
      </c>
      <c r="AP10" s="55">
        <v>42</v>
      </c>
      <c r="AQ10" s="55">
        <v>43</v>
      </c>
      <c r="AR10" s="55">
        <v>44</v>
      </c>
      <c r="AS10" s="55">
        <v>45</v>
      </c>
      <c r="AT10" s="55">
        <v>46</v>
      </c>
      <c r="AU10" s="55">
        <v>47</v>
      </c>
      <c r="AV10" s="55">
        <v>48</v>
      </c>
      <c r="AW10" s="55">
        <v>49</v>
      </c>
      <c r="AX10" s="55">
        <v>50</v>
      </c>
      <c r="AY10" s="55">
        <v>51</v>
      </c>
      <c r="AZ10" s="55">
        <v>52</v>
      </c>
      <c r="BA10" s="55">
        <v>53</v>
      </c>
      <c r="BB10" s="55">
        <v>54</v>
      </c>
      <c r="BC10" s="55">
        <v>55</v>
      </c>
      <c r="BD10" s="55">
        <v>56</v>
      </c>
      <c r="BE10" s="55">
        <v>57</v>
      </c>
      <c r="BF10" s="55">
        <v>58</v>
      </c>
      <c r="BG10" s="55">
        <v>59</v>
      </c>
      <c r="BH10" s="55">
        <v>60</v>
      </c>
      <c r="BI10" s="55">
        <v>61</v>
      </c>
      <c r="BJ10" s="55">
        <v>62</v>
      </c>
      <c r="BK10" s="55">
        <v>63</v>
      </c>
      <c r="BL10" s="55">
        <v>64</v>
      </c>
      <c r="BM10" s="55">
        <v>65</v>
      </c>
      <c r="BN10" s="55">
        <v>66</v>
      </c>
      <c r="BO10" s="55">
        <v>67</v>
      </c>
      <c r="BP10" s="55">
        <v>68</v>
      </c>
      <c r="BQ10" s="55">
        <v>69</v>
      </c>
      <c r="BR10" s="55">
        <v>70</v>
      </c>
      <c r="BS10" s="55">
        <v>71</v>
      </c>
      <c r="BT10" s="55">
        <v>72</v>
      </c>
      <c r="BU10" s="55">
        <v>73</v>
      </c>
      <c r="BV10" s="55">
        <v>74</v>
      </c>
      <c r="BW10" s="55">
        <v>75</v>
      </c>
      <c r="BX10" s="55">
        <v>76</v>
      </c>
      <c r="BY10" s="55">
        <v>77</v>
      </c>
      <c r="BZ10" s="55">
        <v>78</v>
      </c>
      <c r="CA10" s="55">
        <v>79</v>
      </c>
      <c r="CB10" s="55">
        <v>80</v>
      </c>
      <c r="CC10" s="55">
        <v>81</v>
      </c>
      <c r="CD10" s="55">
        <v>82</v>
      </c>
      <c r="CE10" s="55">
        <v>83</v>
      </c>
      <c r="CF10" s="55">
        <v>84</v>
      </c>
      <c r="CG10" s="55">
        <v>85</v>
      </c>
      <c r="CH10" s="55">
        <v>86</v>
      </c>
      <c r="CI10" s="55">
        <v>87</v>
      </c>
      <c r="CJ10" s="55">
        <v>88</v>
      </c>
      <c r="CK10" s="55">
        <v>89</v>
      </c>
      <c r="CL10" s="55">
        <v>90</v>
      </c>
      <c r="CM10" s="55">
        <v>91</v>
      </c>
      <c r="CN10" s="55">
        <v>92</v>
      </c>
      <c r="CO10" s="55">
        <v>93</v>
      </c>
      <c r="CP10" s="55">
        <v>94</v>
      </c>
      <c r="CQ10" s="55">
        <v>95</v>
      </c>
      <c r="CR10" s="55">
        <v>96</v>
      </c>
      <c r="CS10" s="55">
        <v>97</v>
      </c>
      <c r="CT10" s="55">
        <v>98</v>
      </c>
      <c r="CU10" s="55">
        <v>99</v>
      </c>
      <c r="CV10" s="55">
        <v>100</v>
      </c>
      <c r="CW10" s="55">
        <v>101</v>
      </c>
      <c r="CX10" s="55">
        <v>102</v>
      </c>
      <c r="CY10" s="55">
        <v>103</v>
      </c>
      <c r="CZ10" s="55">
        <v>104</v>
      </c>
      <c r="DA10" s="55">
        <v>105</v>
      </c>
      <c r="DB10" s="55">
        <v>106</v>
      </c>
    </row>
    <row r="11" spans="1:106" s="12" customFormat="1" ht="24.95" customHeight="1">
      <c r="A11" s="21" t="s">
        <v>3</v>
      </c>
      <c r="B11" s="40">
        <f>Январь!B32</f>
        <v>497</v>
      </c>
      <c r="C11" s="40">
        <f>Январь!C32</f>
        <v>6</v>
      </c>
      <c r="D11" s="40">
        <f>Январь!D32</f>
        <v>0</v>
      </c>
      <c r="E11" s="40">
        <f>Январь!E32</f>
        <v>0</v>
      </c>
      <c r="F11" s="40">
        <f>Январь!F32</f>
        <v>0</v>
      </c>
      <c r="G11" s="40">
        <f>Январь!G32</f>
        <v>0</v>
      </c>
      <c r="H11" s="40">
        <f>Январь!H32</f>
        <v>0</v>
      </c>
      <c r="I11" s="40">
        <f>Январь!I32</f>
        <v>0</v>
      </c>
      <c r="J11" s="40">
        <f>Январь!J32</f>
        <v>0</v>
      </c>
      <c r="K11" s="40">
        <f>Январь!K32</f>
        <v>0</v>
      </c>
      <c r="L11" s="40">
        <f>Январь!L32</f>
        <v>6</v>
      </c>
      <c r="M11" s="40">
        <f>Январь!M32</f>
        <v>0</v>
      </c>
      <c r="N11" s="40">
        <f>Январь!N32</f>
        <v>0</v>
      </c>
      <c r="O11" s="40">
        <f>Январь!O32</f>
        <v>0</v>
      </c>
      <c r="P11" s="40">
        <f>Январь!P32</f>
        <v>0</v>
      </c>
      <c r="Q11" s="40">
        <f>Январь!Q32</f>
        <v>0</v>
      </c>
      <c r="R11" s="40">
        <f>Январь!R32</f>
        <v>491</v>
      </c>
      <c r="S11" s="40">
        <f>Январь!S32</f>
        <v>58</v>
      </c>
      <c r="T11" s="40">
        <f>Январь!T32</f>
        <v>405</v>
      </c>
      <c r="U11" s="40">
        <f>Январь!U32</f>
        <v>22</v>
      </c>
      <c r="V11" s="40">
        <f>Январь!V32</f>
        <v>0</v>
      </c>
      <c r="W11" s="40">
        <f>Январь!W32</f>
        <v>6</v>
      </c>
      <c r="X11" s="40">
        <f>Январь!X32</f>
        <v>0</v>
      </c>
      <c r="Y11" s="135">
        <f>Январь!Y32</f>
        <v>37265.18</v>
      </c>
      <c r="Z11" s="59">
        <f>Январь!Z32</f>
        <v>36973.93</v>
      </c>
      <c r="AA11" s="135">
        <f>Январь!AA32</f>
        <v>291.25</v>
      </c>
      <c r="AB11" s="59">
        <f>Январь!AB32</f>
        <v>695.32</v>
      </c>
      <c r="AC11" s="59">
        <f>Январь!AC32</f>
        <v>404.07</v>
      </c>
      <c r="AD11" s="59">
        <f>Январь!AD32</f>
        <v>291.25</v>
      </c>
      <c r="AE11" s="59">
        <f>Январь!AE32</f>
        <v>0</v>
      </c>
      <c r="AF11" s="59">
        <f>Январь!AF32</f>
        <v>0</v>
      </c>
      <c r="AG11" s="59">
        <f>Январь!AG32</f>
        <v>0</v>
      </c>
      <c r="AH11" s="59">
        <f>Январь!AH32</f>
        <v>0</v>
      </c>
      <c r="AI11" s="59">
        <f>Январь!AI32</f>
        <v>0</v>
      </c>
      <c r="AJ11" s="59">
        <f>Январь!AJ32</f>
        <v>0</v>
      </c>
      <c r="AK11" s="59">
        <f>Январь!AK32</f>
        <v>0</v>
      </c>
      <c r="AL11" s="59">
        <f>Январь!AL32</f>
        <v>0</v>
      </c>
      <c r="AM11" s="59">
        <f>Январь!AM32</f>
        <v>0</v>
      </c>
      <c r="AN11" s="59">
        <f>Январь!AN32</f>
        <v>0</v>
      </c>
      <c r="AO11" s="59">
        <f>Январь!AO32</f>
        <v>0</v>
      </c>
      <c r="AP11" s="59">
        <f>Январь!AP32</f>
        <v>0</v>
      </c>
      <c r="AQ11" s="59">
        <f>Январь!AQ32</f>
        <v>0</v>
      </c>
      <c r="AR11" s="59">
        <f>Январь!AR32</f>
        <v>0</v>
      </c>
      <c r="AS11" s="59">
        <f>Январь!AS32</f>
        <v>0</v>
      </c>
      <c r="AT11" s="59">
        <f>Январь!AT32</f>
        <v>0</v>
      </c>
      <c r="AU11" s="59">
        <f>Январь!AU32</f>
        <v>0</v>
      </c>
      <c r="AV11" s="59">
        <f>Январь!AV32</f>
        <v>0</v>
      </c>
      <c r="AW11" s="59">
        <f>Январь!AW32</f>
        <v>0</v>
      </c>
      <c r="AX11" s="59">
        <f>Январь!AX32</f>
        <v>0</v>
      </c>
      <c r="AY11" s="59">
        <f>Январь!AY32</f>
        <v>0</v>
      </c>
      <c r="AZ11" s="59">
        <f>Январь!AZ32</f>
        <v>0</v>
      </c>
      <c r="BA11" s="59">
        <f>Январь!BA32</f>
        <v>0</v>
      </c>
      <c r="BB11" s="59">
        <f>Январь!BB32</f>
        <v>0</v>
      </c>
      <c r="BC11" s="59">
        <f>Январь!BC32</f>
        <v>0</v>
      </c>
      <c r="BD11" s="59">
        <f>Январь!BD32</f>
        <v>0</v>
      </c>
      <c r="BE11" s="59">
        <f>Январь!BE32</f>
        <v>0</v>
      </c>
      <c r="BF11" s="59">
        <f>Январь!BF32</f>
        <v>695.32</v>
      </c>
      <c r="BG11" s="59">
        <f>Январь!BG32</f>
        <v>404.07</v>
      </c>
      <c r="BH11" s="59">
        <f>Январь!BH32</f>
        <v>291.25</v>
      </c>
      <c r="BI11" s="59">
        <f>Январь!BI32</f>
        <v>0</v>
      </c>
      <c r="BJ11" s="59">
        <f>Январь!BJ32</f>
        <v>0</v>
      </c>
      <c r="BK11" s="59">
        <f>Январь!BK32</f>
        <v>0</v>
      </c>
      <c r="BL11" s="59">
        <f>Январь!BL32</f>
        <v>0</v>
      </c>
      <c r="BM11" s="59">
        <f>Январь!BM32</f>
        <v>0</v>
      </c>
      <c r="BN11" s="59">
        <f>Январь!BN32</f>
        <v>0</v>
      </c>
      <c r="BO11" s="59">
        <f>Январь!BO32</f>
        <v>0</v>
      </c>
      <c r="BP11" s="59">
        <f>Январь!BP32</f>
        <v>0</v>
      </c>
      <c r="BQ11" s="59">
        <f>Январь!BQ32</f>
        <v>0</v>
      </c>
      <c r="BR11" s="59">
        <f>Январь!BR32</f>
        <v>0</v>
      </c>
      <c r="BS11" s="59">
        <f>Январь!BS32</f>
        <v>0</v>
      </c>
      <c r="BT11" s="59">
        <f>Январь!BT32</f>
        <v>0</v>
      </c>
      <c r="BU11" s="59">
        <f>Январь!BU32</f>
        <v>0</v>
      </c>
      <c r="BV11" s="59">
        <f>Январь!BV32</f>
        <v>0</v>
      </c>
      <c r="BW11" s="59">
        <f>Январь!BW32</f>
        <v>0</v>
      </c>
      <c r="BX11" s="59">
        <f>Январь!BX32</f>
        <v>36569.86</v>
      </c>
      <c r="BY11" s="59">
        <f>Январь!BY32</f>
        <v>36569.86</v>
      </c>
      <c r="BZ11" s="59">
        <f>Январь!BZ32</f>
        <v>0</v>
      </c>
      <c r="CA11" s="59">
        <f>Январь!CA32</f>
        <v>15293.04</v>
      </c>
      <c r="CB11" s="59">
        <f>Январь!CB32</f>
        <v>14429.09</v>
      </c>
      <c r="CC11" s="59">
        <f>Январь!CC32</f>
        <v>3778.03</v>
      </c>
      <c r="CD11" s="59">
        <f>Январь!CD32</f>
        <v>0</v>
      </c>
      <c r="CE11" s="59">
        <f>Январь!CE32</f>
        <v>3069.7000000000003</v>
      </c>
      <c r="CF11" s="59">
        <f>Январь!CF32</f>
        <v>3069.7000000000003</v>
      </c>
      <c r="CG11" s="59">
        <f>Январь!CG32</f>
        <v>0</v>
      </c>
      <c r="CH11" s="59">
        <f>Январь!CH32</f>
        <v>0</v>
      </c>
      <c r="CI11" s="40">
        <f>Январь!CI32</f>
        <v>33</v>
      </c>
      <c r="CJ11" s="40">
        <f>Январь!CJ32</f>
        <v>30</v>
      </c>
      <c r="CK11" s="40">
        <f>Январь!CK32</f>
        <v>0</v>
      </c>
      <c r="CL11" s="40">
        <f>Январь!CL32</f>
        <v>0</v>
      </c>
      <c r="CM11" s="40">
        <f>Январь!CM32</f>
        <v>0</v>
      </c>
      <c r="CN11" s="40">
        <f>Январь!CN32</f>
        <v>0</v>
      </c>
      <c r="CO11" s="40">
        <f>Январь!CO32</f>
        <v>0</v>
      </c>
      <c r="CP11" s="40">
        <f>Январь!CP32</f>
        <v>0</v>
      </c>
      <c r="CQ11" s="40">
        <f>Январь!CQ32</f>
        <v>0</v>
      </c>
      <c r="CR11" s="40">
        <f>Январь!CR32</f>
        <v>0</v>
      </c>
      <c r="CS11" s="40">
        <f>Январь!CS32</f>
        <v>30</v>
      </c>
      <c r="CT11" s="40">
        <f>Январь!CT32</f>
        <v>27</v>
      </c>
      <c r="CU11" s="40">
        <f>Январь!CU32</f>
        <v>3</v>
      </c>
      <c r="CV11" s="40">
        <f>Январь!CV32</f>
        <v>3</v>
      </c>
      <c r="CW11" s="40">
        <f>Январь!CW32</f>
        <v>0</v>
      </c>
      <c r="CX11" s="40">
        <f>Январь!CX32</f>
        <v>0</v>
      </c>
      <c r="CY11" s="40">
        <f>Январь!CY32</f>
        <v>0</v>
      </c>
      <c r="CZ11" s="40">
        <f>Январь!CZ32</f>
        <v>0</v>
      </c>
      <c r="DA11" s="40">
        <f>Январь!DA32</f>
        <v>0</v>
      </c>
      <c r="DB11" s="40">
        <f>Январь!DB32</f>
        <v>0</v>
      </c>
    </row>
    <row r="12" spans="1:106" s="12" customFormat="1" ht="24.95" customHeight="1">
      <c r="A12" s="21" t="s">
        <v>4</v>
      </c>
      <c r="B12" s="40">
        <f>Февраль!B21</f>
        <v>254</v>
      </c>
      <c r="C12" s="40">
        <f>Февраль!C21</f>
        <v>0</v>
      </c>
      <c r="D12" s="40">
        <f>Февраль!D21</f>
        <v>0</v>
      </c>
      <c r="E12" s="40">
        <f>Февраль!E21</f>
        <v>0</v>
      </c>
      <c r="F12" s="40">
        <f>Февраль!F21</f>
        <v>0</v>
      </c>
      <c r="G12" s="40">
        <f>Февраль!G21</f>
        <v>0</v>
      </c>
      <c r="H12" s="40">
        <f>Февраль!H21</f>
        <v>0</v>
      </c>
      <c r="I12" s="40">
        <f>Февраль!I21</f>
        <v>0</v>
      </c>
      <c r="J12" s="40">
        <f>Февраль!J21</f>
        <v>0</v>
      </c>
      <c r="K12" s="40">
        <f>Февраль!K21</f>
        <v>0</v>
      </c>
      <c r="L12" s="40">
        <f>Февраль!L21</f>
        <v>0</v>
      </c>
      <c r="M12" s="40">
        <f>Февраль!M21</f>
        <v>0</v>
      </c>
      <c r="N12" s="40">
        <f>Февраль!N21</f>
        <v>0</v>
      </c>
      <c r="O12" s="40">
        <f>Февраль!O21</f>
        <v>0</v>
      </c>
      <c r="P12" s="40">
        <f>Февраль!P21</f>
        <v>0</v>
      </c>
      <c r="Q12" s="40">
        <f>Февраль!Q21</f>
        <v>0</v>
      </c>
      <c r="R12" s="40">
        <f>Февраль!R21</f>
        <v>254</v>
      </c>
      <c r="S12" s="40">
        <f>Февраль!S21</f>
        <v>12</v>
      </c>
      <c r="T12" s="40">
        <f>Февраль!T21</f>
        <v>229</v>
      </c>
      <c r="U12" s="40">
        <f>Февраль!U21</f>
        <v>11</v>
      </c>
      <c r="V12" s="40">
        <f>Февраль!V21</f>
        <v>0</v>
      </c>
      <c r="W12" s="40">
        <f>Февраль!W21</f>
        <v>2</v>
      </c>
      <c r="X12" s="40">
        <f>Февраль!X21</f>
        <v>0</v>
      </c>
      <c r="Y12" s="136">
        <f>Февраль!Y21</f>
        <v>9801.9</v>
      </c>
      <c r="Z12" s="40">
        <f>Февраль!Z21</f>
        <v>9801.9</v>
      </c>
      <c r="AA12" s="136">
        <f>Февраль!AA21</f>
        <v>0</v>
      </c>
      <c r="AB12" s="40">
        <f>Февраль!AB21</f>
        <v>0</v>
      </c>
      <c r="AC12" s="40">
        <f>Февраль!AC21</f>
        <v>0</v>
      </c>
      <c r="AD12" s="40">
        <f>Февраль!AD21</f>
        <v>0</v>
      </c>
      <c r="AE12" s="40">
        <f>Февраль!AE21</f>
        <v>0</v>
      </c>
      <c r="AF12" s="40">
        <f>Февраль!AF21</f>
        <v>0</v>
      </c>
      <c r="AG12" s="40">
        <f>Февраль!AG21</f>
        <v>0</v>
      </c>
      <c r="AH12" s="40">
        <f>Февраль!AH21</f>
        <v>0</v>
      </c>
      <c r="AI12" s="40">
        <f>Февраль!AI21</f>
        <v>0</v>
      </c>
      <c r="AJ12" s="40">
        <f>Февраль!AJ21</f>
        <v>0</v>
      </c>
      <c r="AK12" s="40">
        <f>Февраль!AK21</f>
        <v>0</v>
      </c>
      <c r="AL12" s="40">
        <f>Февраль!AL21</f>
        <v>0</v>
      </c>
      <c r="AM12" s="40">
        <f>Февраль!AM21</f>
        <v>0</v>
      </c>
      <c r="AN12" s="40">
        <f>Февраль!AN21</f>
        <v>0</v>
      </c>
      <c r="AO12" s="40">
        <f>Февраль!AO21</f>
        <v>0</v>
      </c>
      <c r="AP12" s="40">
        <f>Февраль!AP21</f>
        <v>0</v>
      </c>
      <c r="AQ12" s="40">
        <f>Февраль!AQ21</f>
        <v>0</v>
      </c>
      <c r="AR12" s="40">
        <f>Февраль!AR21</f>
        <v>0</v>
      </c>
      <c r="AS12" s="40">
        <f>Февраль!AS21</f>
        <v>0</v>
      </c>
      <c r="AT12" s="40">
        <f>Февраль!AT21</f>
        <v>0</v>
      </c>
      <c r="AU12" s="40">
        <f>Февраль!AU21</f>
        <v>0</v>
      </c>
      <c r="AV12" s="40">
        <f>Февраль!AV21</f>
        <v>0</v>
      </c>
      <c r="AW12" s="40">
        <f>Февраль!AW21</f>
        <v>0</v>
      </c>
      <c r="AX12" s="40">
        <f>Февраль!AX21</f>
        <v>0</v>
      </c>
      <c r="AY12" s="40">
        <f>Февраль!AY21</f>
        <v>0</v>
      </c>
      <c r="AZ12" s="40">
        <f>Февраль!AZ21</f>
        <v>0</v>
      </c>
      <c r="BA12" s="40">
        <f>Февраль!BA21</f>
        <v>0</v>
      </c>
      <c r="BB12" s="40">
        <f>Февраль!BB21</f>
        <v>0</v>
      </c>
      <c r="BC12" s="40">
        <f>Февраль!BC21</f>
        <v>0</v>
      </c>
      <c r="BD12" s="40">
        <f>Февраль!BD21</f>
        <v>0</v>
      </c>
      <c r="BE12" s="40">
        <f>Февраль!BE21</f>
        <v>0</v>
      </c>
      <c r="BF12" s="40">
        <f>Февраль!BF21</f>
        <v>0</v>
      </c>
      <c r="BG12" s="40">
        <f>Февраль!BG21</f>
        <v>0</v>
      </c>
      <c r="BH12" s="40">
        <f>Февраль!BH21</f>
        <v>0</v>
      </c>
      <c r="BI12" s="40">
        <f>Февраль!BI21</f>
        <v>0</v>
      </c>
      <c r="BJ12" s="40">
        <f>Февраль!BJ21</f>
        <v>0</v>
      </c>
      <c r="BK12" s="40">
        <f>Февраль!BK21</f>
        <v>0</v>
      </c>
      <c r="BL12" s="40">
        <f>Февраль!BL21</f>
        <v>0</v>
      </c>
      <c r="BM12" s="40">
        <f>Февраль!BM21</f>
        <v>0</v>
      </c>
      <c r="BN12" s="40">
        <f>Февраль!BN21</f>
        <v>0</v>
      </c>
      <c r="BO12" s="40">
        <f>Февраль!BO21</f>
        <v>0</v>
      </c>
      <c r="BP12" s="40">
        <f>Февраль!BP21</f>
        <v>0</v>
      </c>
      <c r="BQ12" s="40">
        <f>Февраль!BQ21</f>
        <v>0</v>
      </c>
      <c r="BR12" s="40">
        <f>Февраль!BR21</f>
        <v>0</v>
      </c>
      <c r="BS12" s="40">
        <f>Февраль!BS21</f>
        <v>0</v>
      </c>
      <c r="BT12" s="40">
        <f>Февраль!BT21</f>
        <v>0</v>
      </c>
      <c r="BU12" s="40">
        <f>Февраль!BU21</f>
        <v>0</v>
      </c>
      <c r="BV12" s="40">
        <f>Февраль!BV21</f>
        <v>0</v>
      </c>
      <c r="BW12" s="40">
        <f>Февраль!BW21</f>
        <v>0</v>
      </c>
      <c r="BX12" s="40">
        <f>Февраль!BX21</f>
        <v>9801.9</v>
      </c>
      <c r="BY12" s="40">
        <f>Февраль!BY21</f>
        <v>9801.9</v>
      </c>
      <c r="BZ12" s="40">
        <f>Февраль!BZ21</f>
        <v>0</v>
      </c>
      <c r="CA12" s="40">
        <f>Февраль!CA21</f>
        <v>1247.3700000000001</v>
      </c>
      <c r="CB12" s="40">
        <f>Февраль!CB21</f>
        <v>5797.75</v>
      </c>
      <c r="CC12" s="40">
        <f>Февраль!CC21</f>
        <v>2426.65</v>
      </c>
      <c r="CD12" s="40">
        <f>Февраль!CD21</f>
        <v>0</v>
      </c>
      <c r="CE12" s="110">
        <f>Февраль!CE21</f>
        <v>330.13</v>
      </c>
      <c r="CF12" s="110">
        <f>Февраль!CF21</f>
        <v>330.13</v>
      </c>
      <c r="CG12" s="40">
        <f>Февраль!CG21</f>
        <v>0</v>
      </c>
      <c r="CH12" s="40">
        <f>Февраль!CH21</f>
        <v>0</v>
      </c>
      <c r="CI12" s="40">
        <f>Февраль!CI21</f>
        <v>2</v>
      </c>
      <c r="CJ12" s="40">
        <f>Февраль!CJ21</f>
        <v>2</v>
      </c>
      <c r="CK12" s="40">
        <f>Февраль!CK21</f>
        <v>0</v>
      </c>
      <c r="CL12" s="40">
        <f>Февраль!CL21</f>
        <v>0</v>
      </c>
      <c r="CM12" s="40">
        <f>Февраль!CM21</f>
        <v>0</v>
      </c>
      <c r="CN12" s="40">
        <f>Февраль!CN21</f>
        <v>0</v>
      </c>
      <c r="CO12" s="40">
        <f>Февраль!CO21</f>
        <v>0</v>
      </c>
      <c r="CP12" s="40">
        <f>Февраль!CP21</f>
        <v>0</v>
      </c>
      <c r="CQ12" s="40">
        <f>Февраль!CQ21</f>
        <v>0</v>
      </c>
      <c r="CR12" s="40">
        <f>Февраль!CR21</f>
        <v>0</v>
      </c>
      <c r="CS12" s="40">
        <f>Февраль!CS21</f>
        <v>1</v>
      </c>
      <c r="CT12" s="40">
        <f>Февраль!CT21</f>
        <v>1</v>
      </c>
      <c r="CU12" s="40">
        <f>Февраль!CU21</f>
        <v>1</v>
      </c>
      <c r="CV12" s="40">
        <f>Февраль!CV21</f>
        <v>1</v>
      </c>
      <c r="CW12" s="40">
        <f>Февраль!CW21</f>
        <v>0</v>
      </c>
      <c r="CX12" s="40">
        <f>Февраль!CX21</f>
        <v>0</v>
      </c>
      <c r="CY12" s="40">
        <f>Февраль!CY21</f>
        <v>0</v>
      </c>
      <c r="CZ12" s="40">
        <f>Февраль!CZ21</f>
        <v>0</v>
      </c>
      <c r="DA12" s="40">
        <f>Февраль!DA21</f>
        <v>0</v>
      </c>
      <c r="DB12" s="40">
        <f>Февраль!DB21</f>
        <v>0</v>
      </c>
    </row>
    <row r="13" spans="1:106" s="12" customFormat="1" ht="24.95" customHeight="1">
      <c r="A13" s="21" t="s">
        <v>5</v>
      </c>
      <c r="B13" s="40">
        <f>Март!B35</f>
        <v>220</v>
      </c>
      <c r="C13" s="40">
        <f>Март!C35</f>
        <v>19</v>
      </c>
      <c r="D13" s="40">
        <f>Март!D35</f>
        <v>0</v>
      </c>
      <c r="E13" s="40">
        <f>Март!E35</f>
        <v>0</v>
      </c>
      <c r="F13" s="40">
        <f>Март!F35</f>
        <v>0</v>
      </c>
      <c r="G13" s="40">
        <f>Март!G35</f>
        <v>0</v>
      </c>
      <c r="H13" s="40">
        <f>Март!H35</f>
        <v>0</v>
      </c>
      <c r="I13" s="40">
        <f>Март!I35</f>
        <v>0</v>
      </c>
      <c r="J13" s="40">
        <f>Март!J35</f>
        <v>0</v>
      </c>
      <c r="K13" s="40">
        <f>Март!K35</f>
        <v>0</v>
      </c>
      <c r="L13" s="40">
        <f>Март!L35</f>
        <v>19</v>
      </c>
      <c r="M13" s="40">
        <f>Март!M35</f>
        <v>0</v>
      </c>
      <c r="N13" s="40">
        <f>Март!N35</f>
        <v>0</v>
      </c>
      <c r="O13" s="40">
        <f>Март!O35</f>
        <v>0</v>
      </c>
      <c r="P13" s="40">
        <f>Март!P35</f>
        <v>0</v>
      </c>
      <c r="Q13" s="40">
        <f>Март!Q35</f>
        <v>0</v>
      </c>
      <c r="R13" s="40">
        <f>Март!R35</f>
        <v>201</v>
      </c>
      <c r="S13" s="40">
        <f>Март!S35</f>
        <v>6</v>
      </c>
      <c r="T13" s="40">
        <f>Март!T35</f>
        <v>188</v>
      </c>
      <c r="U13" s="40">
        <f>Март!U35</f>
        <v>4</v>
      </c>
      <c r="V13" s="40">
        <f>Март!V35</f>
        <v>0</v>
      </c>
      <c r="W13" s="40">
        <f>Март!W35</f>
        <v>3</v>
      </c>
      <c r="X13" s="40">
        <f>Март!X35</f>
        <v>0</v>
      </c>
      <c r="Y13" s="135">
        <f>Март!Y35</f>
        <v>89034.29</v>
      </c>
      <c r="Z13" s="59">
        <f>Март!Z35</f>
        <v>70589.899999999994</v>
      </c>
      <c r="AA13" s="135">
        <f>Март!AA35</f>
        <v>18444.39</v>
      </c>
      <c r="AB13" s="59">
        <f>Март!AB35</f>
        <v>78701.06</v>
      </c>
      <c r="AC13" s="59">
        <f>Март!AC35</f>
        <v>60256.67</v>
      </c>
      <c r="AD13" s="59">
        <f>Март!AD35</f>
        <v>18444.39</v>
      </c>
      <c r="AE13" s="59">
        <f>Март!AE35</f>
        <v>0</v>
      </c>
      <c r="AF13" s="59">
        <f>Март!AF35</f>
        <v>0</v>
      </c>
      <c r="AG13" s="59">
        <f>Март!AG35</f>
        <v>0</v>
      </c>
      <c r="AH13" s="59">
        <f>Март!AH35</f>
        <v>0</v>
      </c>
      <c r="AI13" s="59">
        <f>Март!AI35</f>
        <v>0</v>
      </c>
      <c r="AJ13" s="59">
        <f>Март!AJ35</f>
        <v>0</v>
      </c>
      <c r="AK13" s="59">
        <f>Март!AK35</f>
        <v>0</v>
      </c>
      <c r="AL13" s="59">
        <f>Март!AL35</f>
        <v>0</v>
      </c>
      <c r="AM13" s="59">
        <f>Март!AM35</f>
        <v>0</v>
      </c>
      <c r="AN13" s="59">
        <f>Март!AN35</f>
        <v>0</v>
      </c>
      <c r="AO13" s="59">
        <f>Март!AO35</f>
        <v>0</v>
      </c>
      <c r="AP13" s="59">
        <f>Март!AP35</f>
        <v>0</v>
      </c>
      <c r="AQ13" s="59">
        <f>Март!AQ35</f>
        <v>0</v>
      </c>
      <c r="AR13" s="59">
        <f>Март!AR35</f>
        <v>0</v>
      </c>
      <c r="AS13" s="59">
        <f>Март!AS35</f>
        <v>0</v>
      </c>
      <c r="AT13" s="59">
        <f>Март!AT35</f>
        <v>0</v>
      </c>
      <c r="AU13" s="59">
        <f>Март!AU35</f>
        <v>0</v>
      </c>
      <c r="AV13" s="59">
        <f>Март!AV35</f>
        <v>0</v>
      </c>
      <c r="AW13" s="59">
        <f>Март!AW35</f>
        <v>0</v>
      </c>
      <c r="AX13" s="59">
        <f>Март!AX35</f>
        <v>0</v>
      </c>
      <c r="AY13" s="59">
        <f>Март!AY35</f>
        <v>0</v>
      </c>
      <c r="AZ13" s="59">
        <f>Март!AZ35</f>
        <v>0</v>
      </c>
      <c r="BA13" s="59">
        <f>Март!BA35</f>
        <v>0</v>
      </c>
      <c r="BB13" s="59">
        <f>Март!BB35</f>
        <v>0</v>
      </c>
      <c r="BC13" s="59">
        <f>Март!BC35</f>
        <v>0</v>
      </c>
      <c r="BD13" s="59">
        <f>Март!BD35</f>
        <v>0</v>
      </c>
      <c r="BE13" s="59">
        <f>Март!BE35</f>
        <v>0</v>
      </c>
      <c r="BF13" s="59">
        <f>Март!BF35</f>
        <v>78701.06</v>
      </c>
      <c r="BG13" s="59">
        <f>Март!BG35</f>
        <v>60256.67</v>
      </c>
      <c r="BH13" s="59">
        <f>Март!BH35</f>
        <v>18444.39</v>
      </c>
      <c r="BI13" s="59">
        <f>Март!BI35</f>
        <v>0</v>
      </c>
      <c r="BJ13" s="59">
        <f>Март!BJ35</f>
        <v>0</v>
      </c>
      <c r="BK13" s="59">
        <f>Март!BK35</f>
        <v>0</v>
      </c>
      <c r="BL13" s="59">
        <f>Март!BL35</f>
        <v>0</v>
      </c>
      <c r="BM13" s="59">
        <f>Март!BM35</f>
        <v>0</v>
      </c>
      <c r="BN13" s="59">
        <f>Март!BN35</f>
        <v>0</v>
      </c>
      <c r="BO13" s="59">
        <f>Март!BO35</f>
        <v>0</v>
      </c>
      <c r="BP13" s="59">
        <f>Март!BP35</f>
        <v>0</v>
      </c>
      <c r="BQ13" s="59">
        <f>Март!BQ35</f>
        <v>0</v>
      </c>
      <c r="BR13" s="59">
        <f>Март!BR35</f>
        <v>0</v>
      </c>
      <c r="BS13" s="59">
        <f>Март!BS35</f>
        <v>0</v>
      </c>
      <c r="BT13" s="59">
        <f>Март!BT35</f>
        <v>0</v>
      </c>
      <c r="BU13" s="59">
        <f>Март!BU35</f>
        <v>0</v>
      </c>
      <c r="BV13" s="59">
        <f>Март!BV35</f>
        <v>0</v>
      </c>
      <c r="BW13" s="59">
        <f>Март!BW35</f>
        <v>0</v>
      </c>
      <c r="BX13" s="59">
        <f>Март!BX35</f>
        <v>10333.23</v>
      </c>
      <c r="BY13" s="59">
        <f>Март!BY35</f>
        <v>10333.23</v>
      </c>
      <c r="BZ13" s="59">
        <f>Март!BZ35</f>
        <v>0</v>
      </c>
      <c r="CA13" s="59">
        <f>Март!CA35</f>
        <v>112.26</v>
      </c>
      <c r="CB13" s="59">
        <f>Март!CB35</f>
        <v>7775.21</v>
      </c>
      <c r="CC13" s="59">
        <f>Март!CC35</f>
        <v>612.07000000000005</v>
      </c>
      <c r="CD13" s="59">
        <f>Март!CD35</f>
        <v>0</v>
      </c>
      <c r="CE13" s="59">
        <f>Март!CE35</f>
        <v>1833.69</v>
      </c>
      <c r="CF13" s="59">
        <f>Март!CF35</f>
        <v>1833.69</v>
      </c>
      <c r="CG13" s="59">
        <f>Март!CG35</f>
        <v>0</v>
      </c>
      <c r="CH13" s="59">
        <f>Март!CH35</f>
        <v>0</v>
      </c>
      <c r="CI13" s="40">
        <f>Март!CI35</f>
        <v>146</v>
      </c>
      <c r="CJ13" s="40">
        <f>Март!CJ35</f>
        <v>106</v>
      </c>
      <c r="CK13" s="40">
        <f>Март!CK35</f>
        <v>0</v>
      </c>
      <c r="CL13" s="40">
        <f>Март!CL35</f>
        <v>0</v>
      </c>
      <c r="CM13" s="40">
        <f>Март!CM35</f>
        <v>0</v>
      </c>
      <c r="CN13" s="40">
        <f>Март!CN35</f>
        <v>0</v>
      </c>
      <c r="CO13" s="40">
        <f>Март!CO35</f>
        <v>0</v>
      </c>
      <c r="CP13" s="40">
        <f>Март!CP35</f>
        <v>0</v>
      </c>
      <c r="CQ13" s="40">
        <f>Март!CQ35</f>
        <v>0</v>
      </c>
      <c r="CR13" s="40">
        <f>Март!CR35</f>
        <v>0</v>
      </c>
      <c r="CS13" s="40">
        <f>Март!CS35</f>
        <v>145</v>
      </c>
      <c r="CT13" s="40">
        <f>Март!CT35</f>
        <v>105</v>
      </c>
      <c r="CU13" s="40">
        <f>Март!CU35</f>
        <v>1</v>
      </c>
      <c r="CV13" s="40">
        <f>Март!CV35</f>
        <v>1</v>
      </c>
      <c r="CW13" s="40">
        <f>Март!CW35</f>
        <v>0</v>
      </c>
      <c r="CX13" s="40">
        <f>Март!CX35</f>
        <v>0</v>
      </c>
      <c r="CY13" s="40">
        <f>Март!CY35</f>
        <v>0</v>
      </c>
      <c r="CZ13" s="40">
        <f>Март!CZ35</f>
        <v>0</v>
      </c>
      <c r="DA13" s="40">
        <f>Март!DA35</f>
        <v>0</v>
      </c>
      <c r="DB13" s="40">
        <f>Март!DB35</f>
        <v>0</v>
      </c>
    </row>
    <row r="14" spans="1:106" s="12" customFormat="1" ht="24.95" customHeight="1">
      <c r="A14" s="21" t="s">
        <v>6</v>
      </c>
      <c r="B14" s="40">
        <f>Апрель!B40</f>
        <v>97</v>
      </c>
      <c r="C14" s="40">
        <f>Апрель!C40</f>
        <v>22</v>
      </c>
      <c r="D14" s="40">
        <f>Апрель!D40</f>
        <v>0</v>
      </c>
      <c r="E14" s="40">
        <f>Апрель!E40</f>
        <v>0</v>
      </c>
      <c r="F14" s="40">
        <f>Апрель!F40</f>
        <v>0</v>
      </c>
      <c r="G14" s="40">
        <f>Апрель!G40</f>
        <v>0</v>
      </c>
      <c r="H14" s="40">
        <f>Апрель!H40</f>
        <v>0</v>
      </c>
      <c r="I14" s="40">
        <f>Апрель!I40</f>
        <v>0</v>
      </c>
      <c r="J14" s="40">
        <f>Апрель!J40</f>
        <v>0</v>
      </c>
      <c r="K14" s="40">
        <f>Апрель!K40</f>
        <v>0</v>
      </c>
      <c r="L14" s="40">
        <f>Апрель!L40</f>
        <v>22</v>
      </c>
      <c r="M14" s="40">
        <f>Апрель!M40</f>
        <v>0</v>
      </c>
      <c r="N14" s="40">
        <f>Апрель!N40</f>
        <v>0</v>
      </c>
      <c r="O14" s="40">
        <f>Апрель!O40</f>
        <v>0</v>
      </c>
      <c r="P14" s="40">
        <f>Апрель!P40</f>
        <v>0</v>
      </c>
      <c r="Q14" s="40">
        <f>Апрель!Q40</f>
        <v>0</v>
      </c>
      <c r="R14" s="40">
        <f>Апрель!R40</f>
        <v>75</v>
      </c>
      <c r="S14" s="40">
        <f>Апрель!S40</f>
        <v>4</v>
      </c>
      <c r="T14" s="40">
        <f>Апрель!T40</f>
        <v>57</v>
      </c>
      <c r="U14" s="40">
        <f>Апрель!U40</f>
        <v>9</v>
      </c>
      <c r="V14" s="40">
        <f>Апрель!V40</f>
        <v>2</v>
      </c>
      <c r="W14" s="40">
        <f>Апрель!W40</f>
        <v>3</v>
      </c>
      <c r="X14" s="40">
        <f>Апрель!X40</f>
        <v>0</v>
      </c>
      <c r="Y14" s="135">
        <f>Апрель!Y40</f>
        <v>35716.339999999997</v>
      </c>
      <c r="Z14" s="59">
        <f>Апрель!Z40</f>
        <v>30349.230000000003</v>
      </c>
      <c r="AA14" s="135">
        <f>Апрель!AA40</f>
        <v>5367.1099999999979</v>
      </c>
      <c r="AB14" s="59">
        <f>Апрель!AB40</f>
        <v>25803.519999999997</v>
      </c>
      <c r="AC14" s="59">
        <f>Апрель!AC40</f>
        <v>20436.409999999996</v>
      </c>
      <c r="AD14" s="59">
        <f>Апрель!AD40</f>
        <v>5367.1099999999979</v>
      </c>
      <c r="AE14" s="59">
        <f>Апрель!AE40</f>
        <v>0</v>
      </c>
      <c r="AF14" s="59">
        <f>Апрель!AF40</f>
        <v>0</v>
      </c>
      <c r="AG14" s="59">
        <f>Апрель!AG40</f>
        <v>0</v>
      </c>
      <c r="AH14" s="59">
        <f>Апрель!AH40</f>
        <v>0</v>
      </c>
      <c r="AI14" s="59">
        <f>Апрель!AI40</f>
        <v>0</v>
      </c>
      <c r="AJ14" s="59">
        <f>Апрель!AJ40</f>
        <v>0</v>
      </c>
      <c r="AK14" s="59">
        <f>Апрель!AK40</f>
        <v>0</v>
      </c>
      <c r="AL14" s="59">
        <f>Апрель!AL40</f>
        <v>0</v>
      </c>
      <c r="AM14" s="59">
        <f>Апрель!AM40</f>
        <v>0</v>
      </c>
      <c r="AN14" s="59">
        <f>Апрель!AN40</f>
        <v>0</v>
      </c>
      <c r="AO14" s="59">
        <f>Апрель!AO40</f>
        <v>0</v>
      </c>
      <c r="AP14" s="59">
        <f>Апрель!AP40</f>
        <v>0</v>
      </c>
      <c r="AQ14" s="59">
        <f>Апрель!AQ40</f>
        <v>0</v>
      </c>
      <c r="AR14" s="59">
        <f>Апрель!AR40</f>
        <v>0</v>
      </c>
      <c r="AS14" s="59">
        <f>Апрель!AS40</f>
        <v>0</v>
      </c>
      <c r="AT14" s="59">
        <f>Апрель!AT40</f>
        <v>0</v>
      </c>
      <c r="AU14" s="59">
        <f>Апрель!AU40</f>
        <v>0</v>
      </c>
      <c r="AV14" s="59">
        <f>Апрель!AV40</f>
        <v>0</v>
      </c>
      <c r="AW14" s="59">
        <f>Апрель!AW40</f>
        <v>0</v>
      </c>
      <c r="AX14" s="59">
        <f>Апрель!AX40</f>
        <v>0</v>
      </c>
      <c r="AY14" s="59">
        <f>Апрель!AY40</f>
        <v>0</v>
      </c>
      <c r="AZ14" s="59">
        <f>Апрель!AZ40</f>
        <v>0</v>
      </c>
      <c r="BA14" s="59">
        <f>Апрель!BA40</f>
        <v>0</v>
      </c>
      <c r="BB14" s="59">
        <f>Апрель!BB40</f>
        <v>0</v>
      </c>
      <c r="BC14" s="59">
        <f>Апрель!BC40</f>
        <v>0</v>
      </c>
      <c r="BD14" s="59">
        <f>Апрель!BD40</f>
        <v>0</v>
      </c>
      <c r="BE14" s="59">
        <f>Апрель!BE40</f>
        <v>0</v>
      </c>
      <c r="BF14" s="59">
        <f>Апрель!BF40</f>
        <v>25803.519999999997</v>
      </c>
      <c r="BG14" s="59">
        <f>Апрель!BG40</f>
        <v>20436.409999999996</v>
      </c>
      <c r="BH14" s="59">
        <f>Апрель!BH40</f>
        <v>5367.1099999999979</v>
      </c>
      <c r="BI14" s="59">
        <f>Апрель!BI40</f>
        <v>0</v>
      </c>
      <c r="BJ14" s="59">
        <f>Апрель!BJ40</f>
        <v>0</v>
      </c>
      <c r="BK14" s="59">
        <f>Апрель!BK40</f>
        <v>0</v>
      </c>
      <c r="BL14" s="59">
        <f>Апрель!BL40</f>
        <v>0</v>
      </c>
      <c r="BM14" s="59">
        <f>Апрель!BM40</f>
        <v>0</v>
      </c>
      <c r="BN14" s="59">
        <f>Апрель!BN40</f>
        <v>0</v>
      </c>
      <c r="BO14" s="59">
        <f>Апрель!BO40</f>
        <v>0</v>
      </c>
      <c r="BP14" s="59">
        <f>Апрель!BP40</f>
        <v>0</v>
      </c>
      <c r="BQ14" s="59">
        <f>Апрель!BQ40</f>
        <v>0</v>
      </c>
      <c r="BR14" s="59">
        <f>Апрель!BR40</f>
        <v>0</v>
      </c>
      <c r="BS14" s="59">
        <f>Апрель!BS40</f>
        <v>0</v>
      </c>
      <c r="BT14" s="59">
        <f>Апрель!BT40</f>
        <v>0</v>
      </c>
      <c r="BU14" s="59">
        <f>Апрель!BU40</f>
        <v>0</v>
      </c>
      <c r="BV14" s="59">
        <f>Апрель!BV40</f>
        <v>0</v>
      </c>
      <c r="BW14" s="59">
        <f>Апрель!BW40</f>
        <v>0</v>
      </c>
      <c r="BX14" s="59">
        <f>Апрель!BX40</f>
        <v>9912.82</v>
      </c>
      <c r="BY14" s="59">
        <f>Апрель!BY40</f>
        <v>9912.82</v>
      </c>
      <c r="BZ14" s="59">
        <f>Апрель!BZ40</f>
        <v>0</v>
      </c>
      <c r="CA14" s="59">
        <f>Апрель!CA40</f>
        <v>20.98</v>
      </c>
      <c r="CB14" s="59">
        <f>Апрель!CB40</f>
        <v>2620.33</v>
      </c>
      <c r="CC14" s="59">
        <f>Апрель!CC40</f>
        <v>1242.4000000000001</v>
      </c>
      <c r="CD14" s="59">
        <f>Апрель!CD40</f>
        <v>53.120000000000005</v>
      </c>
      <c r="CE14" s="59">
        <f>Апрель!CE40</f>
        <v>5975.99</v>
      </c>
      <c r="CF14" s="59">
        <f>Апрель!CF40</f>
        <v>5975.99</v>
      </c>
      <c r="CG14" s="59">
        <f>Апрель!CG40</f>
        <v>0</v>
      </c>
      <c r="CH14" s="59">
        <f>Апрель!CH40</f>
        <v>0</v>
      </c>
      <c r="CI14" s="40">
        <f>Апрель!CI40</f>
        <v>142</v>
      </c>
      <c r="CJ14" s="40">
        <f>Апрель!CJ40</f>
        <v>133</v>
      </c>
      <c r="CK14" s="40">
        <f>Апрель!CK40</f>
        <v>0</v>
      </c>
      <c r="CL14" s="40">
        <f>Апрель!CL40</f>
        <v>0</v>
      </c>
      <c r="CM14" s="40">
        <f>Апрель!CM40</f>
        <v>0</v>
      </c>
      <c r="CN14" s="40">
        <f>Апрель!CN40</f>
        <v>0</v>
      </c>
      <c r="CO14" s="40">
        <f>Апрель!CO40</f>
        <v>0</v>
      </c>
      <c r="CP14" s="40">
        <f>Апрель!CP40</f>
        <v>0</v>
      </c>
      <c r="CQ14" s="40">
        <f>Апрель!CQ40</f>
        <v>0</v>
      </c>
      <c r="CR14" s="40">
        <f>Апрель!CR40</f>
        <v>0</v>
      </c>
      <c r="CS14" s="40">
        <f>Апрель!CS40</f>
        <v>142</v>
      </c>
      <c r="CT14" s="40">
        <f>Апрель!CT40</f>
        <v>133</v>
      </c>
      <c r="CU14" s="40">
        <f>Апрель!CU40</f>
        <v>0</v>
      </c>
      <c r="CV14" s="40">
        <f>Апрель!CV40</f>
        <v>0</v>
      </c>
      <c r="CW14" s="40">
        <f>Апрель!CW40</f>
        <v>0</v>
      </c>
      <c r="CX14" s="40">
        <f>Апрель!CX40</f>
        <v>0</v>
      </c>
      <c r="CY14" s="40">
        <f>Апрель!CY40</f>
        <v>0</v>
      </c>
      <c r="CZ14" s="40">
        <f>Апрель!CZ40</f>
        <v>0</v>
      </c>
      <c r="DA14" s="40">
        <f>Апрель!DA40</f>
        <v>0</v>
      </c>
      <c r="DB14" s="40">
        <f>Апрель!DB40</f>
        <v>0</v>
      </c>
    </row>
    <row r="15" spans="1:106" s="12" customFormat="1" ht="24.95" customHeight="1">
      <c r="A15" s="21" t="s">
        <v>7</v>
      </c>
      <c r="B15" s="40">
        <f>Май!B44</f>
        <v>168</v>
      </c>
      <c r="C15" s="40">
        <f>Май!C44</f>
        <v>26</v>
      </c>
      <c r="D15" s="40">
        <f>Май!D44</f>
        <v>0</v>
      </c>
      <c r="E15" s="40">
        <f>Май!E44</f>
        <v>0</v>
      </c>
      <c r="F15" s="40">
        <f>Май!F44</f>
        <v>0</v>
      </c>
      <c r="G15" s="40">
        <f>Май!G44</f>
        <v>0</v>
      </c>
      <c r="H15" s="40">
        <f>Май!H44</f>
        <v>0</v>
      </c>
      <c r="I15" s="40">
        <f>Май!I44</f>
        <v>0</v>
      </c>
      <c r="J15" s="40">
        <f>Май!J44</f>
        <v>0</v>
      </c>
      <c r="K15" s="40">
        <f>Май!K44</f>
        <v>0</v>
      </c>
      <c r="L15" s="40">
        <f>Май!L44</f>
        <v>26</v>
      </c>
      <c r="M15" s="40">
        <f>Май!M44</f>
        <v>0</v>
      </c>
      <c r="N15" s="40">
        <f>Май!N44</f>
        <v>0</v>
      </c>
      <c r="O15" s="40">
        <f>Май!O44</f>
        <v>0</v>
      </c>
      <c r="P15" s="40">
        <f>Май!P44</f>
        <v>0</v>
      </c>
      <c r="Q15" s="40">
        <f>Май!Q44</f>
        <v>0</v>
      </c>
      <c r="R15" s="40">
        <f>Май!R44</f>
        <v>142</v>
      </c>
      <c r="S15" s="40">
        <f>Май!S44</f>
        <v>9</v>
      </c>
      <c r="T15" s="40">
        <f>Май!T44</f>
        <v>101</v>
      </c>
      <c r="U15" s="40">
        <f>Май!U44</f>
        <v>14</v>
      </c>
      <c r="V15" s="40">
        <f>Май!V44</f>
        <v>1</v>
      </c>
      <c r="W15" s="40">
        <f>Май!W44</f>
        <v>4</v>
      </c>
      <c r="X15" s="40">
        <f>Май!X44</f>
        <v>13</v>
      </c>
      <c r="Y15" s="135">
        <f>Май!Y44</f>
        <v>66740.61</v>
      </c>
      <c r="Z15" s="59">
        <f>Май!Z44</f>
        <v>51092.529999999984</v>
      </c>
      <c r="AA15" s="135">
        <f>Май!AA44</f>
        <v>15648.080000000004</v>
      </c>
      <c r="AB15" s="59">
        <f>Май!AB44</f>
        <v>56103.35</v>
      </c>
      <c r="AC15" s="59">
        <f>Май!AC44</f>
        <v>40455.26999999999</v>
      </c>
      <c r="AD15" s="59">
        <f>Май!AD44</f>
        <v>15648.080000000004</v>
      </c>
      <c r="AE15" s="59">
        <f>Май!AE44</f>
        <v>0</v>
      </c>
      <c r="AF15" s="59">
        <f>Май!AF44</f>
        <v>0</v>
      </c>
      <c r="AG15" s="59">
        <f>Май!AG44</f>
        <v>0</v>
      </c>
      <c r="AH15" s="59">
        <f>Май!AH44</f>
        <v>0</v>
      </c>
      <c r="AI15" s="59">
        <f>Май!AI44</f>
        <v>0</v>
      </c>
      <c r="AJ15" s="59">
        <f>Май!AJ44</f>
        <v>0</v>
      </c>
      <c r="AK15" s="59">
        <f>Май!AK44</f>
        <v>0</v>
      </c>
      <c r="AL15" s="59">
        <f>Май!AL44</f>
        <v>0</v>
      </c>
      <c r="AM15" s="59">
        <f>Май!AM44</f>
        <v>0</v>
      </c>
      <c r="AN15" s="59">
        <f>Май!AN44</f>
        <v>0</v>
      </c>
      <c r="AO15" s="59">
        <f>Май!AO44</f>
        <v>0</v>
      </c>
      <c r="AP15" s="59">
        <f>Май!AP44</f>
        <v>0</v>
      </c>
      <c r="AQ15" s="59">
        <f>Май!AQ44</f>
        <v>0</v>
      </c>
      <c r="AR15" s="59">
        <f>Май!AR44</f>
        <v>0</v>
      </c>
      <c r="AS15" s="59">
        <f>Май!AS44</f>
        <v>0</v>
      </c>
      <c r="AT15" s="59">
        <f>Май!AT44</f>
        <v>0</v>
      </c>
      <c r="AU15" s="59">
        <f>Май!AU44</f>
        <v>0</v>
      </c>
      <c r="AV15" s="59">
        <f>Май!AV44</f>
        <v>0</v>
      </c>
      <c r="AW15" s="59">
        <f>Май!AW44</f>
        <v>0</v>
      </c>
      <c r="AX15" s="59">
        <f>Май!AX44</f>
        <v>0</v>
      </c>
      <c r="AY15" s="59">
        <f>Май!AY44</f>
        <v>0</v>
      </c>
      <c r="AZ15" s="59">
        <f>Май!AZ44</f>
        <v>0</v>
      </c>
      <c r="BA15" s="59">
        <f>Май!BA44</f>
        <v>0</v>
      </c>
      <c r="BB15" s="59">
        <f>Май!BB44</f>
        <v>0</v>
      </c>
      <c r="BC15" s="59">
        <f>Май!BC44</f>
        <v>0</v>
      </c>
      <c r="BD15" s="59">
        <f>Май!BD44</f>
        <v>0</v>
      </c>
      <c r="BE15" s="59">
        <f>Май!BE44</f>
        <v>0</v>
      </c>
      <c r="BF15" s="59">
        <f>Май!BF44</f>
        <v>56103.35</v>
      </c>
      <c r="BG15" s="59">
        <f>Май!BG44</f>
        <v>40455.26999999999</v>
      </c>
      <c r="BH15" s="59">
        <f>Май!BH44</f>
        <v>15648.080000000004</v>
      </c>
      <c r="BI15" s="59">
        <f>Май!BI44</f>
        <v>0</v>
      </c>
      <c r="BJ15" s="59">
        <f>Май!BJ44</f>
        <v>0</v>
      </c>
      <c r="BK15" s="59">
        <f>Май!BK44</f>
        <v>0</v>
      </c>
      <c r="BL15" s="59">
        <f>Май!BL44</f>
        <v>0</v>
      </c>
      <c r="BM15" s="59">
        <f>Май!BM44</f>
        <v>0</v>
      </c>
      <c r="BN15" s="59">
        <f>Май!BN44</f>
        <v>0</v>
      </c>
      <c r="BO15" s="59">
        <f>Май!BO44</f>
        <v>0</v>
      </c>
      <c r="BP15" s="59">
        <f>Май!BP44</f>
        <v>0</v>
      </c>
      <c r="BQ15" s="59">
        <f>Май!BQ44</f>
        <v>0</v>
      </c>
      <c r="BR15" s="59">
        <f>Май!BR44</f>
        <v>0</v>
      </c>
      <c r="BS15" s="59">
        <f>Май!BS44</f>
        <v>0</v>
      </c>
      <c r="BT15" s="59">
        <f>Май!BT44</f>
        <v>0</v>
      </c>
      <c r="BU15" s="59">
        <f>Май!BU44</f>
        <v>0</v>
      </c>
      <c r="BV15" s="59">
        <f>Май!BV44</f>
        <v>0</v>
      </c>
      <c r="BW15" s="59">
        <f>Май!BW44</f>
        <v>0</v>
      </c>
      <c r="BX15" s="59">
        <f>Май!BX44</f>
        <v>10637.26</v>
      </c>
      <c r="BY15" s="59">
        <f>Май!BY44</f>
        <v>10637.26</v>
      </c>
      <c r="BZ15" s="59">
        <f>Май!BZ44</f>
        <v>0</v>
      </c>
      <c r="CA15" s="59">
        <f>Май!CA44</f>
        <v>578.33000000000004</v>
      </c>
      <c r="CB15" s="59">
        <f>Май!CB44</f>
        <v>3384.96</v>
      </c>
      <c r="CC15" s="59">
        <f>Май!CC44</f>
        <v>1846.22</v>
      </c>
      <c r="CD15" s="59">
        <f>Май!CD44</f>
        <v>99</v>
      </c>
      <c r="CE15" s="59">
        <f>Май!CE44</f>
        <v>2549.67</v>
      </c>
      <c r="CF15" s="59">
        <f>Май!CF44</f>
        <v>2549.67</v>
      </c>
      <c r="CG15" s="59">
        <f>Май!CG44</f>
        <v>0</v>
      </c>
      <c r="CH15" s="59">
        <f>Май!CH44</f>
        <v>2179.08</v>
      </c>
      <c r="CI15" s="40">
        <f>Май!CI44</f>
        <v>154</v>
      </c>
      <c r="CJ15" s="40">
        <f>Май!CJ44</f>
        <v>153</v>
      </c>
      <c r="CK15" s="40">
        <f>Май!CK44</f>
        <v>0</v>
      </c>
      <c r="CL15" s="40">
        <f>Май!CL44</f>
        <v>0</v>
      </c>
      <c r="CM15" s="40">
        <f>Май!CM44</f>
        <v>0</v>
      </c>
      <c r="CN15" s="40">
        <f>Май!CN44</f>
        <v>0</v>
      </c>
      <c r="CO15" s="40">
        <f>Май!CO44</f>
        <v>0</v>
      </c>
      <c r="CP15" s="40">
        <f>Май!CP44</f>
        <v>0</v>
      </c>
      <c r="CQ15" s="40">
        <f>Май!CQ44</f>
        <v>0</v>
      </c>
      <c r="CR15" s="40">
        <f>Май!CR44</f>
        <v>0</v>
      </c>
      <c r="CS15" s="40">
        <f>Май!CS44</f>
        <v>154</v>
      </c>
      <c r="CT15" s="40">
        <f>Май!CT44</f>
        <v>153</v>
      </c>
      <c r="CU15" s="40">
        <f>Май!CU44</f>
        <v>0</v>
      </c>
      <c r="CV15" s="40">
        <f>Май!CV44</f>
        <v>0</v>
      </c>
      <c r="CW15" s="40">
        <f>Май!CW44</f>
        <v>0</v>
      </c>
      <c r="CX15" s="40">
        <f>Май!CX44</f>
        <v>0</v>
      </c>
      <c r="CY15" s="40">
        <f>Май!CY44</f>
        <v>0</v>
      </c>
      <c r="CZ15" s="40">
        <f>Май!CZ44</f>
        <v>0</v>
      </c>
      <c r="DA15" s="40">
        <f>Май!DA44</f>
        <v>0</v>
      </c>
      <c r="DB15" s="40">
        <f>Май!DB44</f>
        <v>0</v>
      </c>
    </row>
    <row r="16" spans="1:106" s="12" customFormat="1" ht="24.95" customHeight="1">
      <c r="A16" s="21" t="s">
        <v>8</v>
      </c>
      <c r="B16" s="40">
        <f>Июнь!B57</f>
        <v>318</v>
      </c>
      <c r="C16" s="40">
        <f>Июнь!C57</f>
        <v>64</v>
      </c>
      <c r="D16" s="40">
        <f>Июнь!D57</f>
        <v>0</v>
      </c>
      <c r="E16" s="40">
        <f>Июнь!E57</f>
        <v>0</v>
      </c>
      <c r="F16" s="40">
        <f>Июнь!F57</f>
        <v>0</v>
      </c>
      <c r="G16" s="40">
        <f>Июнь!G57</f>
        <v>0</v>
      </c>
      <c r="H16" s="40">
        <f>Июнь!H57</f>
        <v>0</v>
      </c>
      <c r="I16" s="40">
        <f>Июнь!I57</f>
        <v>0</v>
      </c>
      <c r="J16" s="40">
        <f>Июнь!J57</f>
        <v>0</v>
      </c>
      <c r="K16" s="40">
        <f>Июнь!K57</f>
        <v>0</v>
      </c>
      <c r="L16" s="40">
        <f>Июнь!L57</f>
        <v>63</v>
      </c>
      <c r="M16" s="40">
        <f>Июнь!M57</f>
        <v>0</v>
      </c>
      <c r="N16" s="40">
        <f>Июнь!N57</f>
        <v>1</v>
      </c>
      <c r="O16" s="40">
        <f>Июнь!O57</f>
        <v>0</v>
      </c>
      <c r="P16" s="40">
        <f>Июнь!P57</f>
        <v>0</v>
      </c>
      <c r="Q16" s="40">
        <f>Июнь!Q57</f>
        <v>0</v>
      </c>
      <c r="R16" s="40">
        <f>Июнь!R57</f>
        <v>254</v>
      </c>
      <c r="S16" s="40">
        <f>Июнь!S57</f>
        <v>9</v>
      </c>
      <c r="T16" s="40">
        <f>Июнь!T57</f>
        <v>207</v>
      </c>
      <c r="U16" s="40">
        <f>Июнь!U57</f>
        <v>27</v>
      </c>
      <c r="V16" s="40">
        <f>Июнь!V57</f>
        <v>0</v>
      </c>
      <c r="W16" s="40">
        <f>Июнь!W57</f>
        <v>7</v>
      </c>
      <c r="X16" s="40">
        <f>Июнь!X57</f>
        <v>4</v>
      </c>
      <c r="Y16" s="135">
        <f>Июнь!Y57</f>
        <v>98331.26</v>
      </c>
      <c r="Z16" s="59">
        <f>Июнь!Z57</f>
        <v>88313.459999999977</v>
      </c>
      <c r="AA16" s="135">
        <f>Июнь!AA57</f>
        <v>10017.799999999999</v>
      </c>
      <c r="AB16" s="59">
        <f>Июнь!AB57</f>
        <v>31698.129999999997</v>
      </c>
      <c r="AC16" s="59">
        <f>Июнь!AC57</f>
        <v>21680.329999999991</v>
      </c>
      <c r="AD16" s="59">
        <f>Июнь!AD57</f>
        <v>10017.799999999999</v>
      </c>
      <c r="AE16" s="59">
        <f>Июнь!AE57</f>
        <v>0</v>
      </c>
      <c r="AF16" s="59">
        <f>Июнь!AF57</f>
        <v>0</v>
      </c>
      <c r="AG16" s="59">
        <f>Июнь!AG57</f>
        <v>0</v>
      </c>
      <c r="AH16" s="59">
        <f>Июнь!AH57</f>
        <v>0</v>
      </c>
      <c r="AI16" s="59">
        <f>Июнь!AI57</f>
        <v>0</v>
      </c>
      <c r="AJ16" s="59">
        <f>Июнь!AJ57</f>
        <v>0</v>
      </c>
      <c r="AK16" s="59">
        <f>Июнь!AK57</f>
        <v>0</v>
      </c>
      <c r="AL16" s="59">
        <f>Июнь!AL57</f>
        <v>0</v>
      </c>
      <c r="AM16" s="59">
        <f>Июнь!AM57</f>
        <v>0</v>
      </c>
      <c r="AN16" s="59">
        <f>Июнь!AN57</f>
        <v>0</v>
      </c>
      <c r="AO16" s="59">
        <f>Июнь!AO57</f>
        <v>0</v>
      </c>
      <c r="AP16" s="59">
        <f>Июнь!AP57</f>
        <v>0</v>
      </c>
      <c r="AQ16" s="59">
        <f>Июнь!AQ57</f>
        <v>0</v>
      </c>
      <c r="AR16" s="59">
        <f>Июнь!AR57</f>
        <v>0</v>
      </c>
      <c r="AS16" s="59">
        <f>Июнь!AS57</f>
        <v>0</v>
      </c>
      <c r="AT16" s="59">
        <f>Июнь!AT57</f>
        <v>0</v>
      </c>
      <c r="AU16" s="59">
        <f>Июнь!AU57</f>
        <v>0</v>
      </c>
      <c r="AV16" s="59">
        <f>Июнь!AV57</f>
        <v>0</v>
      </c>
      <c r="AW16" s="59">
        <f>Июнь!AW57</f>
        <v>0</v>
      </c>
      <c r="AX16" s="59">
        <f>Июнь!AX57</f>
        <v>0</v>
      </c>
      <c r="AY16" s="59">
        <f>Июнь!AY57</f>
        <v>0</v>
      </c>
      <c r="AZ16" s="59">
        <f>Июнь!AZ57</f>
        <v>0</v>
      </c>
      <c r="BA16" s="59">
        <f>Июнь!BA57</f>
        <v>0</v>
      </c>
      <c r="BB16" s="59">
        <f>Июнь!BB57</f>
        <v>0</v>
      </c>
      <c r="BC16" s="59">
        <f>Июнь!BC57</f>
        <v>0</v>
      </c>
      <c r="BD16" s="59">
        <f>Июнь!BD57</f>
        <v>0</v>
      </c>
      <c r="BE16" s="59">
        <f>Июнь!BE57</f>
        <v>0</v>
      </c>
      <c r="BF16" s="59">
        <f>Июнь!BF57</f>
        <v>31644.129999999997</v>
      </c>
      <c r="BG16" s="59">
        <f>Июнь!BG57</f>
        <v>21650.329999999991</v>
      </c>
      <c r="BH16" s="59">
        <f>Июнь!BH57</f>
        <v>9993.7999999999993</v>
      </c>
      <c r="BI16" s="59">
        <f>Июнь!BI57</f>
        <v>0</v>
      </c>
      <c r="BJ16" s="59">
        <f>Июнь!BJ57</f>
        <v>0</v>
      </c>
      <c r="BK16" s="59">
        <f>Июнь!BK57</f>
        <v>0</v>
      </c>
      <c r="BL16" s="59">
        <f>Июнь!BL57</f>
        <v>54</v>
      </c>
      <c r="BM16" s="59">
        <f>Июнь!BM57</f>
        <v>30</v>
      </c>
      <c r="BN16" s="59">
        <f>Июнь!BN57</f>
        <v>24</v>
      </c>
      <c r="BO16" s="59">
        <f>Июнь!BO57</f>
        <v>0</v>
      </c>
      <c r="BP16" s="59">
        <f>Июнь!BP57</f>
        <v>0</v>
      </c>
      <c r="BQ16" s="59">
        <f>Июнь!BQ57</f>
        <v>0</v>
      </c>
      <c r="BR16" s="59">
        <f>Июнь!BR57</f>
        <v>0</v>
      </c>
      <c r="BS16" s="59">
        <f>Июнь!BS57</f>
        <v>0</v>
      </c>
      <c r="BT16" s="59">
        <f>Июнь!BT57</f>
        <v>0</v>
      </c>
      <c r="BU16" s="59">
        <f>Июнь!BU57</f>
        <v>0</v>
      </c>
      <c r="BV16" s="59">
        <f>Июнь!BV57</f>
        <v>0</v>
      </c>
      <c r="BW16" s="59">
        <f>Июнь!BW57</f>
        <v>0</v>
      </c>
      <c r="BX16" s="59">
        <f>Июнь!BX57</f>
        <v>66633.12999999999</v>
      </c>
      <c r="BY16" s="59">
        <f>Июнь!BY57</f>
        <v>66633.12999999999</v>
      </c>
      <c r="BZ16" s="59">
        <f>Июнь!BZ57</f>
        <v>0</v>
      </c>
      <c r="CA16" s="59">
        <f>Июнь!CA57</f>
        <v>2706.9999999999995</v>
      </c>
      <c r="CB16" s="59">
        <f>Июнь!CB57</f>
        <v>5269.33</v>
      </c>
      <c r="CC16" s="59">
        <f>Июнь!CC57</f>
        <v>1489.76</v>
      </c>
      <c r="CD16" s="59">
        <f>Июнь!CD57</f>
        <v>0</v>
      </c>
      <c r="CE16" s="59">
        <f>Июнь!CE57</f>
        <v>55098.389999999992</v>
      </c>
      <c r="CF16" s="59">
        <f>Июнь!CF57</f>
        <v>55098.389999999992</v>
      </c>
      <c r="CG16" s="59">
        <f>Июнь!CG57</f>
        <v>0</v>
      </c>
      <c r="CH16" s="59">
        <f>Июнь!CH57</f>
        <v>2068.65</v>
      </c>
      <c r="CI16" s="40">
        <f>Июнь!CI57</f>
        <v>348</v>
      </c>
      <c r="CJ16" s="40">
        <f>Июнь!CJ57</f>
        <v>324</v>
      </c>
      <c r="CK16" s="40">
        <f>Июнь!CK57</f>
        <v>0</v>
      </c>
      <c r="CL16" s="40">
        <f>Июнь!CL57</f>
        <v>0</v>
      </c>
      <c r="CM16" s="40">
        <f>Июнь!CM57</f>
        <v>0</v>
      </c>
      <c r="CN16" s="40">
        <f>Июнь!CN57</f>
        <v>0</v>
      </c>
      <c r="CO16" s="40">
        <f>Июнь!CO57</f>
        <v>0</v>
      </c>
      <c r="CP16" s="40">
        <f>Июнь!CP57</f>
        <v>0</v>
      </c>
      <c r="CQ16" s="40">
        <f>Июнь!CQ57</f>
        <v>0</v>
      </c>
      <c r="CR16" s="40">
        <f>Июнь!CR57</f>
        <v>0</v>
      </c>
      <c r="CS16" s="40">
        <f>Июнь!CS57</f>
        <v>346</v>
      </c>
      <c r="CT16" s="40">
        <f>Июнь!CT57</f>
        <v>322</v>
      </c>
      <c r="CU16" s="40">
        <f>Июнь!CU57</f>
        <v>2</v>
      </c>
      <c r="CV16" s="40">
        <f>Июнь!CV57</f>
        <v>2</v>
      </c>
      <c r="CW16" s="40">
        <f>Июнь!CW57</f>
        <v>0</v>
      </c>
      <c r="CX16" s="40">
        <f>Июнь!CX57</f>
        <v>0</v>
      </c>
      <c r="CY16" s="40">
        <f>Июнь!CY57</f>
        <v>0</v>
      </c>
      <c r="CZ16" s="40">
        <f>Июнь!CZ57</f>
        <v>0</v>
      </c>
      <c r="DA16" s="40">
        <f>Июнь!DA57</f>
        <v>0</v>
      </c>
      <c r="DB16" s="40">
        <f>Июнь!DB57</f>
        <v>0</v>
      </c>
    </row>
    <row r="17" spans="1:106" s="12" customFormat="1" ht="24.95" customHeight="1">
      <c r="A17" s="21" t="s">
        <v>9</v>
      </c>
      <c r="B17" s="40">
        <f>Июль!B61</f>
        <v>268</v>
      </c>
      <c r="C17" s="40">
        <f>Июль!C61</f>
        <v>23</v>
      </c>
      <c r="D17" s="40">
        <f>Июль!D61</f>
        <v>0</v>
      </c>
      <c r="E17" s="40">
        <f>Июль!E61</f>
        <v>0</v>
      </c>
      <c r="F17" s="40">
        <f>Июль!F61</f>
        <v>0</v>
      </c>
      <c r="G17" s="40">
        <f>Июль!G61</f>
        <v>0</v>
      </c>
      <c r="H17" s="40">
        <f>Июль!H61</f>
        <v>0</v>
      </c>
      <c r="I17" s="40">
        <f>Июль!I61</f>
        <v>0</v>
      </c>
      <c r="J17" s="40">
        <f>Июль!J61</f>
        <v>0</v>
      </c>
      <c r="K17" s="40">
        <f>Июль!K61</f>
        <v>0</v>
      </c>
      <c r="L17" s="40">
        <f>Июль!L61</f>
        <v>23</v>
      </c>
      <c r="M17" s="40">
        <f>Июль!M61</f>
        <v>0</v>
      </c>
      <c r="N17" s="40">
        <f>Июль!N61</f>
        <v>0</v>
      </c>
      <c r="O17" s="40">
        <f>Июль!O61</f>
        <v>0</v>
      </c>
      <c r="P17" s="40">
        <f>Июль!P61</f>
        <v>0</v>
      </c>
      <c r="Q17" s="40">
        <f>Июль!Q61</f>
        <v>0</v>
      </c>
      <c r="R17" s="40">
        <f>Июль!R61</f>
        <v>245</v>
      </c>
      <c r="S17" s="40">
        <f>Июль!S61</f>
        <v>9</v>
      </c>
      <c r="T17" s="40">
        <f>Июль!T61</f>
        <v>182</v>
      </c>
      <c r="U17" s="40">
        <f>Июль!U61</f>
        <v>36</v>
      </c>
      <c r="V17" s="40">
        <f>Июль!V61</f>
        <v>0</v>
      </c>
      <c r="W17" s="40">
        <f>Июль!W61</f>
        <v>5</v>
      </c>
      <c r="X17" s="40">
        <f>Июль!X61</f>
        <v>13</v>
      </c>
      <c r="Y17" s="135">
        <f>Июль!Y61</f>
        <v>33938.549999999996</v>
      </c>
      <c r="Z17" s="59">
        <f>Июль!Z61</f>
        <v>28786.94</v>
      </c>
      <c r="AA17" s="135">
        <f>Июль!AA61</f>
        <v>5151.6099999999997</v>
      </c>
      <c r="AB17" s="59">
        <f>Июль!AB61</f>
        <v>20451.719999999998</v>
      </c>
      <c r="AC17" s="59">
        <f>Июль!AC61</f>
        <v>15303.54</v>
      </c>
      <c r="AD17" s="59">
        <f>Июль!AD61</f>
        <v>5148.18</v>
      </c>
      <c r="AE17" s="59">
        <f>Июль!AE61</f>
        <v>0</v>
      </c>
      <c r="AF17" s="59">
        <f>Июль!AF61</f>
        <v>0</v>
      </c>
      <c r="AG17" s="59">
        <f>Июль!AG61</f>
        <v>0</v>
      </c>
      <c r="AH17" s="59">
        <f>Июль!AH61</f>
        <v>0</v>
      </c>
      <c r="AI17" s="59">
        <f>Июль!AI61</f>
        <v>0</v>
      </c>
      <c r="AJ17" s="59">
        <f>Июль!AJ61</f>
        <v>0</v>
      </c>
      <c r="AK17" s="59">
        <f>Июль!AK61</f>
        <v>0</v>
      </c>
      <c r="AL17" s="59">
        <f>Июль!AL61</f>
        <v>0</v>
      </c>
      <c r="AM17" s="59">
        <f>Июль!AM61</f>
        <v>0</v>
      </c>
      <c r="AN17" s="59">
        <f>Июль!AN61</f>
        <v>0</v>
      </c>
      <c r="AO17" s="59">
        <f>Июль!AO61</f>
        <v>0</v>
      </c>
      <c r="AP17" s="59">
        <f>Июль!AP61</f>
        <v>0</v>
      </c>
      <c r="AQ17" s="59">
        <f>Июль!AQ61</f>
        <v>0</v>
      </c>
      <c r="AR17" s="59">
        <f>Июль!AR61</f>
        <v>0</v>
      </c>
      <c r="AS17" s="59">
        <f>Июль!AS61</f>
        <v>0</v>
      </c>
      <c r="AT17" s="59">
        <f>Июль!AT61</f>
        <v>0</v>
      </c>
      <c r="AU17" s="59">
        <f>Июль!AU61</f>
        <v>0</v>
      </c>
      <c r="AV17" s="59">
        <f>Июль!AV61</f>
        <v>0</v>
      </c>
      <c r="AW17" s="59">
        <f>Июль!AW61</f>
        <v>0</v>
      </c>
      <c r="AX17" s="59">
        <f>Июль!AX61</f>
        <v>0</v>
      </c>
      <c r="AY17" s="59">
        <f>Июль!AY61</f>
        <v>0</v>
      </c>
      <c r="AZ17" s="59">
        <f>Июль!AZ61</f>
        <v>0</v>
      </c>
      <c r="BA17" s="59">
        <f>Июль!BA61</f>
        <v>0</v>
      </c>
      <c r="BB17" s="59">
        <f>Июль!BB61</f>
        <v>0</v>
      </c>
      <c r="BC17" s="59">
        <f>Июль!BC61</f>
        <v>0</v>
      </c>
      <c r="BD17" s="59">
        <f>Июль!BD61</f>
        <v>0</v>
      </c>
      <c r="BE17" s="59">
        <f>Июль!BE61</f>
        <v>0</v>
      </c>
      <c r="BF17" s="59">
        <f>Июль!BF61</f>
        <v>20451.719999999998</v>
      </c>
      <c r="BG17" s="59">
        <f>Июль!BG61</f>
        <v>15303.54</v>
      </c>
      <c r="BH17" s="59">
        <f>Июль!BH61</f>
        <v>5148.18</v>
      </c>
      <c r="BI17" s="59">
        <f>Июль!BI61</f>
        <v>0</v>
      </c>
      <c r="BJ17" s="59">
        <f>Июль!BJ61</f>
        <v>0</v>
      </c>
      <c r="BK17" s="59">
        <f>Июль!BK61</f>
        <v>0</v>
      </c>
      <c r="BL17" s="59">
        <f>Июль!BL61</f>
        <v>0</v>
      </c>
      <c r="BM17" s="59">
        <f>Июль!BM61</f>
        <v>0</v>
      </c>
      <c r="BN17" s="59">
        <f>Июль!BN61</f>
        <v>0</v>
      </c>
      <c r="BO17" s="59">
        <f>Июль!BO61</f>
        <v>0</v>
      </c>
      <c r="BP17" s="59">
        <f>Июль!BP61</f>
        <v>0</v>
      </c>
      <c r="BQ17" s="59">
        <f>Июль!BQ61</f>
        <v>0</v>
      </c>
      <c r="BR17" s="59">
        <f>Июль!BR61</f>
        <v>0</v>
      </c>
      <c r="BS17" s="59">
        <f>Июль!BS61</f>
        <v>0</v>
      </c>
      <c r="BT17" s="59">
        <f>Июль!BT61</f>
        <v>0</v>
      </c>
      <c r="BU17" s="59">
        <f>Июль!BU61</f>
        <v>0</v>
      </c>
      <c r="BV17" s="59">
        <f>Июль!BV61</f>
        <v>0</v>
      </c>
      <c r="BW17" s="59">
        <f>Июль!BW61</f>
        <v>0</v>
      </c>
      <c r="BX17" s="59">
        <f>Июль!BX61</f>
        <v>13486.83</v>
      </c>
      <c r="BY17" s="59">
        <f>Июль!BY61</f>
        <v>13483.4</v>
      </c>
      <c r="BZ17" s="59">
        <f>Июль!BZ61</f>
        <v>3.42999999999995</v>
      </c>
      <c r="CA17" s="59">
        <f>Июль!CA61</f>
        <v>1388.9</v>
      </c>
      <c r="CB17" s="59">
        <f>Июль!CB61</f>
        <v>7211.2699999999995</v>
      </c>
      <c r="CC17" s="59">
        <f>Июль!CC61</f>
        <v>2696.59</v>
      </c>
      <c r="CD17" s="59">
        <f>Июль!CD61</f>
        <v>0</v>
      </c>
      <c r="CE17" s="59">
        <f>Июль!CE61</f>
        <v>1587.3</v>
      </c>
      <c r="CF17" s="59">
        <f>Июль!CF61</f>
        <v>1583.87</v>
      </c>
      <c r="CG17" s="59">
        <f>Июль!CG61</f>
        <v>3.42999999999995</v>
      </c>
      <c r="CH17" s="59">
        <f>Июль!CH61</f>
        <v>602.77</v>
      </c>
      <c r="CI17" s="40">
        <f>Июль!CI61</f>
        <v>104</v>
      </c>
      <c r="CJ17" s="40">
        <f>Июль!CJ61</f>
        <v>96</v>
      </c>
      <c r="CK17" s="40">
        <f>Июль!CK61</f>
        <v>0</v>
      </c>
      <c r="CL17" s="40">
        <f>Июль!CL61</f>
        <v>0</v>
      </c>
      <c r="CM17" s="40">
        <f>Июль!CM61</f>
        <v>0</v>
      </c>
      <c r="CN17" s="40">
        <f>Июль!CN61</f>
        <v>0</v>
      </c>
      <c r="CO17" s="40">
        <f>Июль!CO61</f>
        <v>0</v>
      </c>
      <c r="CP17" s="40">
        <f>Июль!CP61</f>
        <v>0</v>
      </c>
      <c r="CQ17" s="40">
        <f>Июль!CQ61</f>
        <v>0</v>
      </c>
      <c r="CR17" s="40">
        <f>Июль!CR61</f>
        <v>0</v>
      </c>
      <c r="CS17" s="40">
        <f>Июль!CS61</f>
        <v>104</v>
      </c>
      <c r="CT17" s="40">
        <f>Июль!CT61</f>
        <v>96</v>
      </c>
      <c r="CU17" s="40">
        <f>Июль!CU61</f>
        <v>0</v>
      </c>
      <c r="CV17" s="40">
        <f>Июль!CV61</f>
        <v>0</v>
      </c>
      <c r="CW17" s="40">
        <f>Июль!CW61</f>
        <v>0</v>
      </c>
      <c r="CX17" s="40">
        <f>Июль!CX61</f>
        <v>0</v>
      </c>
      <c r="CY17" s="40">
        <f>Июль!CY61</f>
        <v>0</v>
      </c>
      <c r="CZ17" s="40">
        <f>Июль!CZ61</f>
        <v>0</v>
      </c>
      <c r="DA17" s="40">
        <f>Июль!DA61</f>
        <v>0</v>
      </c>
      <c r="DB17" s="40">
        <f>Июль!DB61</f>
        <v>0</v>
      </c>
    </row>
    <row r="18" spans="1:106" s="12" customFormat="1" ht="24.95" customHeight="1">
      <c r="A18" s="21" t="s">
        <v>10</v>
      </c>
      <c r="B18" s="40">
        <f>Август!B26</f>
        <v>227</v>
      </c>
      <c r="C18" s="40">
        <f>Август!C26</f>
        <v>9</v>
      </c>
      <c r="D18" s="40">
        <f>Август!D26</f>
        <v>0</v>
      </c>
      <c r="E18" s="40">
        <f>Август!E26</f>
        <v>0</v>
      </c>
      <c r="F18" s="40">
        <f>Август!F26</f>
        <v>0</v>
      </c>
      <c r="G18" s="40">
        <f>Август!G26</f>
        <v>0</v>
      </c>
      <c r="H18" s="40">
        <f>Август!H26</f>
        <v>0</v>
      </c>
      <c r="I18" s="40">
        <f>Август!I26</f>
        <v>0</v>
      </c>
      <c r="J18" s="40">
        <f>Август!J26</f>
        <v>0</v>
      </c>
      <c r="K18" s="40">
        <f>Август!K26</f>
        <v>0</v>
      </c>
      <c r="L18" s="40">
        <f>Август!L26</f>
        <v>9</v>
      </c>
      <c r="M18" s="40">
        <f>Август!M26</f>
        <v>0</v>
      </c>
      <c r="N18" s="40">
        <f>Август!N26</f>
        <v>0</v>
      </c>
      <c r="O18" s="40">
        <f>Август!O26</f>
        <v>0</v>
      </c>
      <c r="P18" s="40">
        <f>Август!P26</f>
        <v>0</v>
      </c>
      <c r="Q18" s="40">
        <f>Август!Q26</f>
        <v>0</v>
      </c>
      <c r="R18" s="40">
        <f>Август!R26</f>
        <v>218</v>
      </c>
      <c r="S18" s="40">
        <f>Август!S26</f>
        <v>16</v>
      </c>
      <c r="T18" s="40">
        <f>Август!T26</f>
        <v>157</v>
      </c>
      <c r="U18" s="40">
        <f>Август!U26</f>
        <v>34</v>
      </c>
      <c r="V18" s="40">
        <f>Август!V26</f>
        <v>0</v>
      </c>
      <c r="W18" s="40">
        <f>Август!W26</f>
        <v>2</v>
      </c>
      <c r="X18" s="40">
        <f>Август!X26</f>
        <v>9</v>
      </c>
      <c r="Y18" s="135">
        <f>Август!Y26</f>
        <v>23505.77</v>
      </c>
      <c r="Z18" s="59">
        <f>Август!Z26</f>
        <v>21559.43</v>
      </c>
      <c r="AA18" s="135">
        <f>Август!AA26</f>
        <v>1946.3400000000001</v>
      </c>
      <c r="AB18" s="59">
        <f>Август!AB26</f>
        <v>5280.5399999999991</v>
      </c>
      <c r="AC18" s="59">
        <f>Август!AC26</f>
        <v>3334.2</v>
      </c>
      <c r="AD18" s="59">
        <f>Август!AD26</f>
        <v>1946.3400000000001</v>
      </c>
      <c r="AE18" s="59">
        <f>Август!AE26</f>
        <v>0</v>
      </c>
      <c r="AF18" s="59">
        <f>Август!AF26</f>
        <v>0</v>
      </c>
      <c r="AG18" s="59">
        <f>Август!AG26</f>
        <v>0</v>
      </c>
      <c r="AH18" s="59">
        <f>Август!AH26</f>
        <v>0</v>
      </c>
      <c r="AI18" s="59">
        <f>Август!AI26</f>
        <v>0</v>
      </c>
      <c r="AJ18" s="59">
        <f>Август!AJ26</f>
        <v>0</v>
      </c>
      <c r="AK18" s="59">
        <f>Август!AK26</f>
        <v>0</v>
      </c>
      <c r="AL18" s="59">
        <f>Август!AL26</f>
        <v>0</v>
      </c>
      <c r="AM18" s="59">
        <f>Август!AM26</f>
        <v>0</v>
      </c>
      <c r="AN18" s="59">
        <f>Август!AN26</f>
        <v>0</v>
      </c>
      <c r="AO18" s="59">
        <f>Август!AO26</f>
        <v>0</v>
      </c>
      <c r="AP18" s="59">
        <f>Август!AP26</f>
        <v>0</v>
      </c>
      <c r="AQ18" s="59">
        <f>Август!AQ26</f>
        <v>0</v>
      </c>
      <c r="AR18" s="59">
        <f>Август!AR26</f>
        <v>0</v>
      </c>
      <c r="AS18" s="59">
        <f>Август!AS26</f>
        <v>0</v>
      </c>
      <c r="AT18" s="59">
        <f>Август!AT26</f>
        <v>0</v>
      </c>
      <c r="AU18" s="59">
        <f>Август!AU26</f>
        <v>0</v>
      </c>
      <c r="AV18" s="59">
        <f>Август!AV26</f>
        <v>0</v>
      </c>
      <c r="AW18" s="59">
        <f>Август!AW26</f>
        <v>0</v>
      </c>
      <c r="AX18" s="59">
        <f>Август!AX26</f>
        <v>0</v>
      </c>
      <c r="AY18" s="59">
        <f>Август!AY26</f>
        <v>0</v>
      </c>
      <c r="AZ18" s="59">
        <f>Август!AZ26</f>
        <v>0</v>
      </c>
      <c r="BA18" s="59">
        <f>Август!BA26</f>
        <v>0</v>
      </c>
      <c r="BB18" s="59">
        <f>Август!BB26</f>
        <v>0</v>
      </c>
      <c r="BC18" s="59">
        <f>Август!BC26</f>
        <v>0</v>
      </c>
      <c r="BD18" s="59">
        <f>Август!BD26</f>
        <v>0</v>
      </c>
      <c r="BE18" s="59">
        <f>Август!BE26</f>
        <v>0</v>
      </c>
      <c r="BF18" s="59">
        <f>Август!BF26</f>
        <v>5280.5399999999991</v>
      </c>
      <c r="BG18" s="59">
        <f>Август!BG26</f>
        <v>3334.2</v>
      </c>
      <c r="BH18" s="59">
        <f>Август!BH26</f>
        <v>1946.3400000000001</v>
      </c>
      <c r="BI18" s="59">
        <f>Август!BI26</f>
        <v>0</v>
      </c>
      <c r="BJ18" s="59">
        <f>Август!BJ26</f>
        <v>0</v>
      </c>
      <c r="BK18" s="59">
        <f>Август!BK26</f>
        <v>0</v>
      </c>
      <c r="BL18" s="59">
        <f>Август!BL26</f>
        <v>0</v>
      </c>
      <c r="BM18" s="59">
        <f>Август!BM26</f>
        <v>0</v>
      </c>
      <c r="BN18" s="59">
        <f>Август!BN26</f>
        <v>0</v>
      </c>
      <c r="BO18" s="59">
        <f>Август!BO26</f>
        <v>0</v>
      </c>
      <c r="BP18" s="59">
        <f>Август!BP26</f>
        <v>0</v>
      </c>
      <c r="BQ18" s="59">
        <f>Август!BQ26</f>
        <v>0</v>
      </c>
      <c r="BR18" s="59">
        <f>Август!BR26</f>
        <v>0</v>
      </c>
      <c r="BS18" s="59">
        <f>Август!BS26</f>
        <v>0</v>
      </c>
      <c r="BT18" s="59">
        <f>Август!BT26</f>
        <v>0</v>
      </c>
      <c r="BU18" s="59">
        <f>Август!BU26</f>
        <v>0</v>
      </c>
      <c r="BV18" s="59">
        <f>Август!BV26</f>
        <v>0</v>
      </c>
      <c r="BW18" s="59">
        <f>Август!BW26</f>
        <v>0</v>
      </c>
      <c r="BX18" s="59">
        <f>Август!BX26</f>
        <v>18225.23</v>
      </c>
      <c r="BY18" s="59">
        <f>Август!BY26</f>
        <v>18225.23</v>
      </c>
      <c r="BZ18" s="59">
        <f>Август!BZ26</f>
        <v>0</v>
      </c>
      <c r="CA18" s="59">
        <f>Август!CA26</f>
        <v>6365.92</v>
      </c>
      <c r="CB18" s="59">
        <f>Август!CB26</f>
        <v>6107.2000000000007</v>
      </c>
      <c r="CC18" s="59">
        <f>Август!CC26</f>
        <v>2415.9499999999998</v>
      </c>
      <c r="CD18" s="59">
        <f>Август!CD26</f>
        <v>0</v>
      </c>
      <c r="CE18" s="59">
        <f>Август!CE26</f>
        <v>3042.35</v>
      </c>
      <c r="CF18" s="59">
        <f>Август!CF26</f>
        <v>3042.35</v>
      </c>
      <c r="CG18" s="59">
        <f>Август!CG26</f>
        <v>0</v>
      </c>
      <c r="CH18" s="59">
        <f>Август!CH26</f>
        <v>293.81</v>
      </c>
      <c r="CI18" s="40">
        <f>Август!CI26</f>
        <v>55</v>
      </c>
      <c r="CJ18" s="40">
        <f>Август!CJ26</f>
        <v>43</v>
      </c>
      <c r="CK18" s="40">
        <f>Август!CK26</f>
        <v>0</v>
      </c>
      <c r="CL18" s="40">
        <f>Август!CL26</f>
        <v>0</v>
      </c>
      <c r="CM18" s="40">
        <f>Август!CM26</f>
        <v>0</v>
      </c>
      <c r="CN18" s="40">
        <f>Август!CN26</f>
        <v>0</v>
      </c>
      <c r="CO18" s="40">
        <f>Август!CO26</f>
        <v>0</v>
      </c>
      <c r="CP18" s="40">
        <f>Август!CP26</f>
        <v>0</v>
      </c>
      <c r="CQ18" s="40">
        <f>Август!CQ26</f>
        <v>0</v>
      </c>
      <c r="CR18" s="40">
        <f>Август!CR26</f>
        <v>0</v>
      </c>
      <c r="CS18" s="40">
        <f>Август!CS26</f>
        <v>55</v>
      </c>
      <c r="CT18" s="40">
        <f>Август!CT26</f>
        <v>43</v>
      </c>
      <c r="CU18" s="40">
        <f>Август!CU26</f>
        <v>0</v>
      </c>
      <c r="CV18" s="40">
        <f>Август!CV26</f>
        <v>0</v>
      </c>
      <c r="CW18" s="40">
        <f>Август!CW26</f>
        <v>0</v>
      </c>
      <c r="CX18" s="40">
        <f>Август!CX26</f>
        <v>0</v>
      </c>
      <c r="CY18" s="40">
        <f>Август!CY26</f>
        <v>0</v>
      </c>
      <c r="CZ18" s="40">
        <f>Август!CZ26</f>
        <v>0</v>
      </c>
      <c r="DA18" s="40">
        <f>Август!DA26</f>
        <v>0</v>
      </c>
      <c r="DB18" s="40">
        <f>Август!DB26</f>
        <v>0</v>
      </c>
    </row>
    <row r="19" spans="1:106" s="12" customFormat="1" ht="24.95" customHeight="1">
      <c r="A19" s="21" t="s">
        <v>11</v>
      </c>
      <c r="B19" s="40">
        <f>Сентябрь!B23</f>
        <v>255</v>
      </c>
      <c r="C19" s="40">
        <f>Сентябрь!C23</f>
        <v>27</v>
      </c>
      <c r="D19" s="40">
        <f>Сентябрь!D23</f>
        <v>0</v>
      </c>
      <c r="E19" s="40">
        <f>Сентябрь!E23</f>
        <v>0</v>
      </c>
      <c r="F19" s="40">
        <f>Сентябрь!F23</f>
        <v>0</v>
      </c>
      <c r="G19" s="40">
        <f>Сентябрь!G23</f>
        <v>0</v>
      </c>
      <c r="H19" s="40">
        <f>Сентябрь!H23</f>
        <v>0</v>
      </c>
      <c r="I19" s="40">
        <f>Сентябрь!I23</f>
        <v>0</v>
      </c>
      <c r="J19" s="40">
        <f>Сентябрь!J23</f>
        <v>0</v>
      </c>
      <c r="K19" s="40">
        <f>Сентябрь!K23</f>
        <v>0</v>
      </c>
      <c r="L19" s="40">
        <f>Сентябрь!L23</f>
        <v>27</v>
      </c>
      <c r="M19" s="40">
        <f>Сентябрь!M23</f>
        <v>0</v>
      </c>
      <c r="N19" s="40">
        <f>Сентябрь!N23</f>
        <v>0</v>
      </c>
      <c r="O19" s="40">
        <f>Сентябрь!O23</f>
        <v>0</v>
      </c>
      <c r="P19" s="40">
        <f>Сентябрь!P23</f>
        <v>0</v>
      </c>
      <c r="Q19" s="40">
        <f>Сентябрь!Q23</f>
        <v>0</v>
      </c>
      <c r="R19" s="40">
        <f>Сентябрь!R23</f>
        <v>228</v>
      </c>
      <c r="S19" s="40">
        <f>Сентябрь!S23</f>
        <v>9</v>
      </c>
      <c r="T19" s="40">
        <f>Сентябрь!T23</f>
        <v>187</v>
      </c>
      <c r="U19" s="40">
        <f>Сентябрь!U23</f>
        <v>21</v>
      </c>
      <c r="V19" s="40">
        <f>Сентябрь!V23</f>
        <v>0</v>
      </c>
      <c r="W19" s="40">
        <f>Сентябрь!W23</f>
        <v>8</v>
      </c>
      <c r="X19" s="40">
        <f>Сентябрь!X23</f>
        <v>3</v>
      </c>
      <c r="Y19" s="135">
        <f>Сентябрь!Y23</f>
        <v>70174.260000000009</v>
      </c>
      <c r="Z19" s="59">
        <f>Сентябрь!Z23</f>
        <v>59066.850000000006</v>
      </c>
      <c r="AA19" s="135">
        <f>Сентябрь!AA23</f>
        <v>11107.41</v>
      </c>
      <c r="AB19" s="59">
        <f>Сентябрь!AB23</f>
        <v>50891.21</v>
      </c>
      <c r="AC19" s="59">
        <f>Сентябрь!AC23</f>
        <v>40775.85</v>
      </c>
      <c r="AD19" s="59">
        <f>Сентябрь!AD23</f>
        <v>10115.36</v>
      </c>
      <c r="AE19" s="59">
        <f>Сентябрь!AE23</f>
        <v>0</v>
      </c>
      <c r="AF19" s="59">
        <f>Сентябрь!AF23</f>
        <v>0</v>
      </c>
      <c r="AG19" s="59">
        <f>Сентябрь!AG23</f>
        <v>0</v>
      </c>
      <c r="AH19" s="59">
        <f>Сентябрь!AH23</f>
        <v>0</v>
      </c>
      <c r="AI19" s="59">
        <f>Сентябрь!AI23</f>
        <v>0</v>
      </c>
      <c r="AJ19" s="59">
        <f>Сентябрь!AJ23</f>
        <v>0</v>
      </c>
      <c r="AK19" s="59">
        <f>Сентябрь!AK23</f>
        <v>0</v>
      </c>
      <c r="AL19" s="59">
        <f>Сентябрь!AL23</f>
        <v>0</v>
      </c>
      <c r="AM19" s="59">
        <f>Сентябрь!AM23</f>
        <v>0</v>
      </c>
      <c r="AN19" s="59">
        <f>Сентябрь!AN23</f>
        <v>0</v>
      </c>
      <c r="AO19" s="59">
        <f>Сентябрь!AO23</f>
        <v>0</v>
      </c>
      <c r="AP19" s="59">
        <f>Сентябрь!AP23</f>
        <v>0</v>
      </c>
      <c r="AQ19" s="59">
        <f>Сентябрь!AQ23</f>
        <v>0</v>
      </c>
      <c r="AR19" s="59">
        <f>Сентябрь!AR23</f>
        <v>0</v>
      </c>
      <c r="AS19" s="59">
        <f>Сентябрь!AS23</f>
        <v>0</v>
      </c>
      <c r="AT19" s="59">
        <f>Сентябрь!AT23</f>
        <v>0</v>
      </c>
      <c r="AU19" s="59">
        <f>Сентябрь!AU23</f>
        <v>0</v>
      </c>
      <c r="AV19" s="59">
        <f>Сентябрь!AV23</f>
        <v>0</v>
      </c>
      <c r="AW19" s="59">
        <f>Сентябрь!AW23</f>
        <v>0</v>
      </c>
      <c r="AX19" s="59">
        <f>Сентябрь!AX23</f>
        <v>0</v>
      </c>
      <c r="AY19" s="59">
        <f>Сентябрь!AY23</f>
        <v>0</v>
      </c>
      <c r="AZ19" s="59">
        <f>Сентябрь!AZ23</f>
        <v>0</v>
      </c>
      <c r="BA19" s="59">
        <f>Сентябрь!BA23</f>
        <v>0</v>
      </c>
      <c r="BB19" s="59">
        <f>Сентябрь!BB23</f>
        <v>0</v>
      </c>
      <c r="BC19" s="59">
        <f>Сентябрь!BC23</f>
        <v>0</v>
      </c>
      <c r="BD19" s="59">
        <f>Сентябрь!BD23</f>
        <v>0</v>
      </c>
      <c r="BE19" s="59">
        <f>Сентябрь!BE23</f>
        <v>0</v>
      </c>
      <c r="BF19" s="59">
        <f>Сентябрь!BF23</f>
        <v>50891.21</v>
      </c>
      <c r="BG19" s="59">
        <f>Сентябрь!BG23</f>
        <v>40775.85</v>
      </c>
      <c r="BH19" s="59">
        <f>Сентябрь!BH23</f>
        <v>10115.36</v>
      </c>
      <c r="BI19" s="59">
        <f>Сентябрь!BI23</f>
        <v>0</v>
      </c>
      <c r="BJ19" s="59">
        <f>Сентябрь!BJ23</f>
        <v>0</v>
      </c>
      <c r="BK19" s="59">
        <f>Сентябрь!BK23</f>
        <v>0</v>
      </c>
      <c r="BL19" s="59">
        <f>Сентябрь!BL23</f>
        <v>0</v>
      </c>
      <c r="BM19" s="59">
        <f>Сентябрь!BM23</f>
        <v>0</v>
      </c>
      <c r="BN19" s="59">
        <f>Сентябрь!BN23</f>
        <v>0</v>
      </c>
      <c r="BO19" s="59">
        <f>Сентябрь!BO23</f>
        <v>0</v>
      </c>
      <c r="BP19" s="59">
        <f>Сентябрь!BP23</f>
        <v>0</v>
      </c>
      <c r="BQ19" s="59">
        <f>Сентябрь!BQ23</f>
        <v>0</v>
      </c>
      <c r="BR19" s="59">
        <f>Сентябрь!BR23</f>
        <v>0</v>
      </c>
      <c r="BS19" s="59">
        <f>Сентябрь!BS23</f>
        <v>0</v>
      </c>
      <c r="BT19" s="59">
        <f>Сентябрь!BT23</f>
        <v>0</v>
      </c>
      <c r="BU19" s="59">
        <f>Сентябрь!BU23</f>
        <v>0</v>
      </c>
      <c r="BV19" s="59">
        <f>Сентябрь!BV23</f>
        <v>0</v>
      </c>
      <c r="BW19" s="59">
        <f>Сентябрь!BW23</f>
        <v>0</v>
      </c>
      <c r="BX19" s="59">
        <f>Сентябрь!BX23</f>
        <v>19283.05</v>
      </c>
      <c r="BY19" s="59">
        <f>Сентябрь!BY23</f>
        <v>18291</v>
      </c>
      <c r="BZ19" s="59">
        <f>Сентябрь!BZ23</f>
        <v>992.04999999999984</v>
      </c>
      <c r="CA19" s="59">
        <f>Сентябрь!CA23</f>
        <v>2471.02</v>
      </c>
      <c r="CB19" s="59">
        <f>Сентябрь!CB23</f>
        <v>10463.1</v>
      </c>
      <c r="CC19" s="59">
        <f>Сентябрь!CC23</f>
        <v>1716.34</v>
      </c>
      <c r="CD19" s="59">
        <f>Сентябрь!CD23</f>
        <v>0</v>
      </c>
      <c r="CE19" s="59">
        <f>Сентябрь!CE23</f>
        <v>4526.57</v>
      </c>
      <c r="CF19" s="59">
        <f>Сентябрь!CF23</f>
        <v>3534.52</v>
      </c>
      <c r="CG19" s="59">
        <f>Сентябрь!CG23</f>
        <v>992.04999999999984</v>
      </c>
      <c r="CH19" s="59">
        <f>Сентябрь!CH23</f>
        <v>106.02</v>
      </c>
      <c r="CI19" s="40">
        <f>Сентябрь!CI23</f>
        <v>94</v>
      </c>
      <c r="CJ19" s="40">
        <f>Сентябрь!CJ23</f>
        <v>91</v>
      </c>
      <c r="CK19" s="40">
        <f>Сентябрь!CK23</f>
        <v>0</v>
      </c>
      <c r="CL19" s="40">
        <f>Сентябрь!CL23</f>
        <v>0</v>
      </c>
      <c r="CM19" s="40">
        <f>Сентябрь!CM23</f>
        <v>0</v>
      </c>
      <c r="CN19" s="40">
        <f>Сентябрь!CN23</f>
        <v>0</v>
      </c>
      <c r="CO19" s="40">
        <f>Сентябрь!CO23</f>
        <v>0</v>
      </c>
      <c r="CP19" s="40">
        <f>Сентябрь!CP23</f>
        <v>0</v>
      </c>
      <c r="CQ19" s="40">
        <f>Сентябрь!CQ23</f>
        <v>0</v>
      </c>
      <c r="CR19" s="40">
        <f>Сентябрь!CR23</f>
        <v>0</v>
      </c>
      <c r="CS19" s="40">
        <f>Сентябрь!CS23</f>
        <v>94</v>
      </c>
      <c r="CT19" s="40">
        <f>Сентябрь!CT23</f>
        <v>91</v>
      </c>
      <c r="CU19" s="40">
        <f>Сентябрь!CU23</f>
        <v>0</v>
      </c>
      <c r="CV19" s="40">
        <f>Сентябрь!CV23</f>
        <v>0</v>
      </c>
      <c r="CW19" s="40">
        <f>Сентябрь!CW23</f>
        <v>0</v>
      </c>
      <c r="CX19" s="40">
        <f>Сентябрь!CX23</f>
        <v>0</v>
      </c>
      <c r="CY19" s="40">
        <f>Сентябрь!CY23</f>
        <v>0</v>
      </c>
      <c r="CZ19" s="40">
        <f>Сентябрь!CZ23</f>
        <v>0</v>
      </c>
      <c r="DA19" s="40">
        <f>Сентябрь!DA23</f>
        <v>0</v>
      </c>
      <c r="DB19" s="40">
        <f>Сентябрь!DB23</f>
        <v>0</v>
      </c>
    </row>
    <row r="20" spans="1:106" s="12" customFormat="1" ht="24.95" customHeight="1">
      <c r="A20" s="21" t="s">
        <v>12</v>
      </c>
      <c r="B20" s="40">
        <f>Октябрь!B30</f>
        <v>261</v>
      </c>
      <c r="C20" s="40">
        <f>Октябрь!C30</f>
        <v>14</v>
      </c>
      <c r="D20" s="40">
        <f>Октябрь!D30</f>
        <v>0</v>
      </c>
      <c r="E20" s="40">
        <f>Октябрь!E30</f>
        <v>0</v>
      </c>
      <c r="F20" s="40">
        <f>Октябрь!F30</f>
        <v>0</v>
      </c>
      <c r="G20" s="40">
        <f>Октябрь!G30</f>
        <v>0</v>
      </c>
      <c r="H20" s="40">
        <f>Октябрь!H30</f>
        <v>0</v>
      </c>
      <c r="I20" s="40">
        <f>Октябрь!I30</f>
        <v>0</v>
      </c>
      <c r="J20" s="40">
        <f>Октябрь!J30</f>
        <v>0</v>
      </c>
      <c r="K20" s="40">
        <f>Октябрь!K30</f>
        <v>0</v>
      </c>
      <c r="L20" s="40">
        <f>Октябрь!L30</f>
        <v>14</v>
      </c>
      <c r="M20" s="40">
        <f>Октябрь!M30</f>
        <v>0</v>
      </c>
      <c r="N20" s="40">
        <f>Октябрь!N30</f>
        <v>0</v>
      </c>
      <c r="O20" s="40">
        <f>Октябрь!O30</f>
        <v>0</v>
      </c>
      <c r="P20" s="40">
        <f>Октябрь!P30</f>
        <v>0</v>
      </c>
      <c r="Q20" s="40">
        <f>Октябрь!Q30</f>
        <v>0</v>
      </c>
      <c r="R20" s="40">
        <f>Октябрь!R30</f>
        <v>247</v>
      </c>
      <c r="S20" s="40">
        <f>Октябрь!S30</f>
        <v>5</v>
      </c>
      <c r="T20" s="40">
        <f>Октябрь!T30</f>
        <v>181</v>
      </c>
      <c r="U20" s="40">
        <f>Октябрь!U30</f>
        <v>59</v>
      </c>
      <c r="V20" s="40">
        <f>Октябрь!V30</f>
        <v>0</v>
      </c>
      <c r="W20" s="40">
        <f>Октябрь!W30</f>
        <v>2</v>
      </c>
      <c r="X20" s="40">
        <f>Октябрь!X30</f>
        <v>0</v>
      </c>
      <c r="Y20" s="135">
        <f>Октябрь!Y30</f>
        <v>43036.539999999994</v>
      </c>
      <c r="Z20" s="59">
        <f>Октябрь!Z30</f>
        <v>38785.49</v>
      </c>
      <c r="AA20" s="135">
        <f>Октябрь!AA30</f>
        <v>4251.0500000000011</v>
      </c>
      <c r="AB20" s="59">
        <f>Октябрь!AB30</f>
        <v>22454.109999999997</v>
      </c>
      <c r="AC20" s="59">
        <f>Октябрь!AC30</f>
        <v>18343.689999999999</v>
      </c>
      <c r="AD20" s="59">
        <f>Октябрь!AD30</f>
        <v>4110.420000000001</v>
      </c>
      <c r="AE20" s="59">
        <f>Октябрь!AE30</f>
        <v>0</v>
      </c>
      <c r="AF20" s="59">
        <f>Октябрь!AF30</f>
        <v>0</v>
      </c>
      <c r="AG20" s="59">
        <f>Октябрь!AG30</f>
        <v>0</v>
      </c>
      <c r="AH20" s="59">
        <f>Октябрь!AH30</f>
        <v>0</v>
      </c>
      <c r="AI20" s="59">
        <f>Октябрь!AI30</f>
        <v>0</v>
      </c>
      <c r="AJ20" s="59">
        <f>Октябрь!AJ30</f>
        <v>0</v>
      </c>
      <c r="AK20" s="59">
        <f>Октябрь!AK30</f>
        <v>0</v>
      </c>
      <c r="AL20" s="59">
        <f>Октябрь!AL30</f>
        <v>0</v>
      </c>
      <c r="AM20" s="59">
        <f>Октябрь!AM30</f>
        <v>0</v>
      </c>
      <c r="AN20" s="59">
        <f>Октябрь!AN30</f>
        <v>0</v>
      </c>
      <c r="AO20" s="59">
        <f>Октябрь!AO30</f>
        <v>0</v>
      </c>
      <c r="AP20" s="59">
        <f>Октябрь!AP30</f>
        <v>0</v>
      </c>
      <c r="AQ20" s="59">
        <f>Октябрь!AQ30</f>
        <v>0</v>
      </c>
      <c r="AR20" s="59">
        <f>Октябрь!AR30</f>
        <v>0</v>
      </c>
      <c r="AS20" s="59">
        <f>Октябрь!AS30</f>
        <v>0</v>
      </c>
      <c r="AT20" s="59">
        <f>Октябрь!AT30</f>
        <v>0</v>
      </c>
      <c r="AU20" s="59">
        <f>Октябрь!AU30</f>
        <v>0</v>
      </c>
      <c r="AV20" s="59">
        <f>Октябрь!AV30</f>
        <v>0</v>
      </c>
      <c r="AW20" s="59">
        <f>Октябрь!AW30</f>
        <v>0</v>
      </c>
      <c r="AX20" s="59">
        <f>Октябрь!AX30</f>
        <v>0</v>
      </c>
      <c r="AY20" s="59">
        <f>Октябрь!AY30</f>
        <v>0</v>
      </c>
      <c r="AZ20" s="59">
        <f>Октябрь!AZ30</f>
        <v>0</v>
      </c>
      <c r="BA20" s="59">
        <f>Октябрь!BA30</f>
        <v>0</v>
      </c>
      <c r="BB20" s="59">
        <f>Октябрь!BB30</f>
        <v>0</v>
      </c>
      <c r="BC20" s="59">
        <f>Октябрь!BC30</f>
        <v>0</v>
      </c>
      <c r="BD20" s="59">
        <f>Октябрь!BD30</f>
        <v>0</v>
      </c>
      <c r="BE20" s="59">
        <f>Октябрь!BE30</f>
        <v>0</v>
      </c>
      <c r="BF20" s="59">
        <f>Октябрь!BF30</f>
        <v>22454.109999999997</v>
      </c>
      <c r="BG20" s="59">
        <f>Октябрь!BG30</f>
        <v>18343.689999999999</v>
      </c>
      <c r="BH20" s="59">
        <f>Октябрь!BH30</f>
        <v>4110.420000000001</v>
      </c>
      <c r="BI20" s="59">
        <f>Октябрь!BI30</f>
        <v>0</v>
      </c>
      <c r="BJ20" s="59">
        <f>Октябрь!BJ30</f>
        <v>0</v>
      </c>
      <c r="BK20" s="59">
        <f>Октябрь!BK30</f>
        <v>0</v>
      </c>
      <c r="BL20" s="59">
        <f>Октябрь!BL30</f>
        <v>0</v>
      </c>
      <c r="BM20" s="59">
        <f>Октябрь!BM30</f>
        <v>0</v>
      </c>
      <c r="BN20" s="59">
        <f>Октябрь!BN30</f>
        <v>0</v>
      </c>
      <c r="BO20" s="59">
        <f>Октябрь!BO30</f>
        <v>0</v>
      </c>
      <c r="BP20" s="59">
        <f>Октябрь!BP30</f>
        <v>0</v>
      </c>
      <c r="BQ20" s="59">
        <f>Октябрь!BQ30</f>
        <v>0</v>
      </c>
      <c r="BR20" s="59">
        <f>Октябрь!BR30</f>
        <v>0</v>
      </c>
      <c r="BS20" s="59">
        <f>Октябрь!BS30</f>
        <v>0</v>
      </c>
      <c r="BT20" s="59">
        <f>Октябрь!BT30</f>
        <v>0</v>
      </c>
      <c r="BU20" s="59">
        <f>Октябрь!BU30</f>
        <v>0</v>
      </c>
      <c r="BV20" s="59">
        <f>Октябрь!BV30</f>
        <v>0</v>
      </c>
      <c r="BW20" s="59">
        <f>Октябрь!BW30</f>
        <v>0</v>
      </c>
      <c r="BX20" s="59">
        <f>Октябрь!BX30</f>
        <v>20582.43</v>
      </c>
      <c r="BY20" s="59">
        <f>Октябрь!BY30</f>
        <v>20441.800000000003</v>
      </c>
      <c r="BZ20" s="59">
        <f>Октябрь!BZ30</f>
        <v>140.63000000000011</v>
      </c>
      <c r="CA20" s="59">
        <f>Октябрь!CA30</f>
        <v>369.16</v>
      </c>
      <c r="CB20" s="59">
        <f>Октябрь!CB30</f>
        <v>5340.4</v>
      </c>
      <c r="CC20" s="59">
        <f>Октябрь!CC30</f>
        <v>3054.15</v>
      </c>
      <c r="CD20" s="59">
        <f>Октябрь!CD30</f>
        <v>0</v>
      </c>
      <c r="CE20" s="59">
        <f>Октябрь!CE30</f>
        <v>11818.72</v>
      </c>
      <c r="CF20" s="59">
        <f>Октябрь!CF30</f>
        <v>11678.09</v>
      </c>
      <c r="CG20" s="59">
        <f>Октябрь!CG30</f>
        <v>140.63000000000011</v>
      </c>
      <c r="CH20" s="59">
        <f>Октябрь!CH30</f>
        <v>0</v>
      </c>
      <c r="CI20" s="40">
        <f>Октябрь!CI30</f>
        <v>56</v>
      </c>
      <c r="CJ20" s="40">
        <f>Октябрь!CJ30</f>
        <v>52</v>
      </c>
      <c r="CK20" s="40">
        <f>Октябрь!CK30</f>
        <v>0</v>
      </c>
      <c r="CL20" s="40">
        <f>Октябрь!CL30</f>
        <v>0</v>
      </c>
      <c r="CM20" s="40">
        <f>Октябрь!CM30</f>
        <v>0</v>
      </c>
      <c r="CN20" s="40">
        <f>Октябрь!CN30</f>
        <v>0</v>
      </c>
      <c r="CO20" s="40">
        <f>Октябрь!CO30</f>
        <v>0</v>
      </c>
      <c r="CP20" s="40">
        <f>Октябрь!CP30</f>
        <v>0</v>
      </c>
      <c r="CQ20" s="40">
        <f>Октябрь!CQ30</f>
        <v>0</v>
      </c>
      <c r="CR20" s="40">
        <f>Октябрь!CR30</f>
        <v>0</v>
      </c>
      <c r="CS20" s="40">
        <f>Октябрь!CS30</f>
        <v>56</v>
      </c>
      <c r="CT20" s="40">
        <f>Октябрь!CT30</f>
        <v>52</v>
      </c>
      <c r="CU20" s="40">
        <f>Октябрь!CU30</f>
        <v>0</v>
      </c>
      <c r="CV20" s="40">
        <f>Октябрь!CV30</f>
        <v>0</v>
      </c>
      <c r="CW20" s="40">
        <f>Октябрь!CW30</f>
        <v>0</v>
      </c>
      <c r="CX20" s="40">
        <f>Октябрь!CX30</f>
        <v>0</v>
      </c>
      <c r="CY20" s="40">
        <f>Октябрь!CY30</f>
        <v>0</v>
      </c>
      <c r="CZ20" s="40">
        <f>Октябрь!CZ30</f>
        <v>0</v>
      </c>
      <c r="DA20" s="40">
        <f>Октябрь!DA30</f>
        <v>0</v>
      </c>
      <c r="DB20" s="40">
        <f>Октябрь!DB30</f>
        <v>0</v>
      </c>
    </row>
    <row r="21" spans="1:106" s="12" customFormat="1" ht="24.95" customHeight="1">
      <c r="A21" s="21" t="s">
        <v>13</v>
      </c>
      <c r="B21" s="40">
        <f>Ноябрь!B26</f>
        <v>283</v>
      </c>
      <c r="C21" s="40">
        <f>Ноябрь!C26</f>
        <v>23</v>
      </c>
      <c r="D21" s="40">
        <f>Ноябрь!D26</f>
        <v>0</v>
      </c>
      <c r="E21" s="40">
        <f>Ноябрь!E26</f>
        <v>0</v>
      </c>
      <c r="F21" s="40">
        <f>Ноябрь!F26</f>
        <v>0</v>
      </c>
      <c r="G21" s="40">
        <f>Ноябрь!G26</f>
        <v>0</v>
      </c>
      <c r="H21" s="40">
        <f>Ноябрь!H26</f>
        <v>0</v>
      </c>
      <c r="I21" s="40">
        <f>Ноябрь!I26</f>
        <v>0</v>
      </c>
      <c r="J21" s="40">
        <f>Ноябрь!J26</f>
        <v>0</v>
      </c>
      <c r="K21" s="40">
        <f>Ноябрь!K26</f>
        <v>0</v>
      </c>
      <c r="L21" s="40">
        <f>Ноябрь!L26</f>
        <v>23</v>
      </c>
      <c r="M21" s="40">
        <f>Ноябрь!M26</f>
        <v>0</v>
      </c>
      <c r="N21" s="40">
        <f>Ноябрь!N26</f>
        <v>0</v>
      </c>
      <c r="O21" s="40">
        <f>Ноябрь!O26</f>
        <v>0</v>
      </c>
      <c r="P21" s="40">
        <f>Ноябрь!P26</f>
        <v>0</v>
      </c>
      <c r="Q21" s="40">
        <f>Ноябрь!Q26</f>
        <v>0</v>
      </c>
      <c r="R21" s="40">
        <f>Ноябрь!R26</f>
        <v>260</v>
      </c>
      <c r="S21" s="40">
        <f>Ноябрь!S26</f>
        <v>7</v>
      </c>
      <c r="T21" s="40">
        <f>Ноябрь!T26</f>
        <v>218</v>
      </c>
      <c r="U21" s="40">
        <f>Ноябрь!U26</f>
        <v>31</v>
      </c>
      <c r="V21" s="40">
        <f>Ноябрь!V26</f>
        <v>0</v>
      </c>
      <c r="W21" s="40">
        <f>Ноябрь!W26</f>
        <v>4</v>
      </c>
      <c r="X21" s="40">
        <f>Ноябрь!X26</f>
        <v>0</v>
      </c>
      <c r="Y21" s="135">
        <f>Ноябрь!Y26</f>
        <v>19148.370000000003</v>
      </c>
      <c r="Z21" s="59">
        <f>Ноябрь!Z26</f>
        <v>17052.940000000002</v>
      </c>
      <c r="AA21" s="135">
        <f>Ноябрь!AA26</f>
        <v>2095.4299999999994</v>
      </c>
      <c r="AB21" s="59">
        <f>Ноябрь!AB26</f>
        <v>8611.73</v>
      </c>
      <c r="AC21" s="59">
        <f>Ноябрь!AC26</f>
        <v>6516.3</v>
      </c>
      <c r="AD21" s="59">
        <f>Ноябрь!AD26</f>
        <v>2095.4299999999994</v>
      </c>
      <c r="AE21" s="59">
        <f>Ноябрь!AE26</f>
        <v>0</v>
      </c>
      <c r="AF21" s="59">
        <f>Ноябрь!AF26</f>
        <v>0</v>
      </c>
      <c r="AG21" s="59">
        <f>Ноябрь!AG26</f>
        <v>0</v>
      </c>
      <c r="AH21" s="59">
        <f>Ноябрь!AH26</f>
        <v>0</v>
      </c>
      <c r="AI21" s="59">
        <f>Ноябрь!AI26</f>
        <v>0</v>
      </c>
      <c r="AJ21" s="59">
        <f>Ноябрь!AJ26</f>
        <v>0</v>
      </c>
      <c r="AK21" s="59">
        <f>Ноябрь!AK26</f>
        <v>0</v>
      </c>
      <c r="AL21" s="59">
        <f>Ноябрь!AL26</f>
        <v>0</v>
      </c>
      <c r="AM21" s="59">
        <f>Ноябрь!AM26</f>
        <v>0</v>
      </c>
      <c r="AN21" s="59">
        <f>Ноябрь!AN26</f>
        <v>0</v>
      </c>
      <c r="AO21" s="59">
        <f>Ноябрь!AO26</f>
        <v>0</v>
      </c>
      <c r="AP21" s="59">
        <f>Ноябрь!AP26</f>
        <v>0</v>
      </c>
      <c r="AQ21" s="59">
        <f>Ноябрь!AQ26</f>
        <v>0</v>
      </c>
      <c r="AR21" s="59">
        <f>Ноябрь!AR26</f>
        <v>0</v>
      </c>
      <c r="AS21" s="59">
        <f>Ноябрь!AS26</f>
        <v>0</v>
      </c>
      <c r="AT21" s="59">
        <f>Ноябрь!AT26</f>
        <v>0</v>
      </c>
      <c r="AU21" s="59">
        <f>Ноябрь!AU26</f>
        <v>0</v>
      </c>
      <c r="AV21" s="59">
        <f>Ноябрь!AV26</f>
        <v>0</v>
      </c>
      <c r="AW21" s="59">
        <f>Ноябрь!AW26</f>
        <v>0</v>
      </c>
      <c r="AX21" s="59">
        <f>Ноябрь!AX26</f>
        <v>0</v>
      </c>
      <c r="AY21" s="59">
        <f>Ноябрь!AY26</f>
        <v>0</v>
      </c>
      <c r="AZ21" s="59">
        <f>Ноябрь!AZ26</f>
        <v>0</v>
      </c>
      <c r="BA21" s="59">
        <f>Ноябрь!BA26</f>
        <v>0</v>
      </c>
      <c r="BB21" s="59">
        <f>Ноябрь!BB26</f>
        <v>0</v>
      </c>
      <c r="BC21" s="59">
        <f>Ноябрь!BC26</f>
        <v>0</v>
      </c>
      <c r="BD21" s="59">
        <f>Ноябрь!BD26</f>
        <v>0</v>
      </c>
      <c r="BE21" s="59">
        <f>Ноябрь!BE26</f>
        <v>0</v>
      </c>
      <c r="BF21" s="59">
        <f>Ноябрь!BF26</f>
        <v>8611.73</v>
      </c>
      <c r="BG21" s="59">
        <f>Ноябрь!BG26</f>
        <v>6516.3</v>
      </c>
      <c r="BH21" s="59">
        <f>Ноябрь!BH26</f>
        <v>2095.4299999999994</v>
      </c>
      <c r="BI21" s="59">
        <f>Ноябрь!BI26</f>
        <v>0</v>
      </c>
      <c r="BJ21" s="59">
        <f>Ноябрь!BJ26</f>
        <v>0</v>
      </c>
      <c r="BK21" s="59">
        <f>Ноябрь!BK26</f>
        <v>0</v>
      </c>
      <c r="BL21" s="59">
        <f>Ноябрь!BL26</f>
        <v>0</v>
      </c>
      <c r="BM21" s="59">
        <f>Ноябрь!BM26</f>
        <v>0</v>
      </c>
      <c r="BN21" s="59">
        <f>Ноябрь!BN26</f>
        <v>0</v>
      </c>
      <c r="BO21" s="59">
        <f>Ноябрь!BO26</f>
        <v>0</v>
      </c>
      <c r="BP21" s="59">
        <f>Ноябрь!BP26</f>
        <v>0</v>
      </c>
      <c r="BQ21" s="59">
        <f>Ноябрь!BQ26</f>
        <v>0</v>
      </c>
      <c r="BR21" s="59">
        <f>Ноябрь!BR26</f>
        <v>0</v>
      </c>
      <c r="BS21" s="59">
        <f>Ноябрь!BS26</f>
        <v>0</v>
      </c>
      <c r="BT21" s="59">
        <f>Ноябрь!BT26</f>
        <v>0</v>
      </c>
      <c r="BU21" s="59">
        <f>Ноябрь!BU26</f>
        <v>0</v>
      </c>
      <c r="BV21" s="59">
        <f>Ноябрь!BV26</f>
        <v>0</v>
      </c>
      <c r="BW21" s="59">
        <f>Ноябрь!BW26</f>
        <v>0</v>
      </c>
      <c r="BX21" s="59">
        <f>Ноябрь!BX26</f>
        <v>10536.64</v>
      </c>
      <c r="BY21" s="59">
        <f>Ноябрь!BY26</f>
        <v>10536.64</v>
      </c>
      <c r="BZ21" s="59">
        <f>Ноябрь!BZ26</f>
        <v>0</v>
      </c>
      <c r="CA21" s="59">
        <f>Ноябрь!CA26</f>
        <v>532.96</v>
      </c>
      <c r="CB21" s="59">
        <f>Ноябрь!CB26</f>
        <v>4127.17</v>
      </c>
      <c r="CC21" s="59">
        <f>Ноябрь!CC26</f>
        <v>2462.4499999999998</v>
      </c>
      <c r="CD21" s="59">
        <f>Ноябрь!CD26</f>
        <v>0</v>
      </c>
      <c r="CE21" s="59">
        <f>Ноябрь!CE26</f>
        <v>3414.0600000000004</v>
      </c>
      <c r="CF21" s="59">
        <f>Ноябрь!CF26</f>
        <v>3414.0600000000004</v>
      </c>
      <c r="CG21" s="59">
        <f>Ноябрь!CG26</f>
        <v>0</v>
      </c>
      <c r="CH21" s="59">
        <f>Ноябрь!CH26</f>
        <v>0</v>
      </c>
      <c r="CI21" s="40">
        <f>Ноябрь!CI26</f>
        <v>97</v>
      </c>
      <c r="CJ21" s="40">
        <f>Ноябрь!CJ26</f>
        <v>87</v>
      </c>
      <c r="CK21" s="40">
        <f>Ноябрь!CK26</f>
        <v>0</v>
      </c>
      <c r="CL21" s="40">
        <f>Ноябрь!CL26</f>
        <v>0</v>
      </c>
      <c r="CM21" s="40">
        <f>Ноябрь!CM26</f>
        <v>0</v>
      </c>
      <c r="CN21" s="40">
        <f>Ноябрь!CN26</f>
        <v>0</v>
      </c>
      <c r="CO21" s="40">
        <f>Ноябрь!CO26</f>
        <v>0</v>
      </c>
      <c r="CP21" s="40">
        <f>Ноябрь!CP26</f>
        <v>0</v>
      </c>
      <c r="CQ21" s="40">
        <f>Ноябрь!CQ26</f>
        <v>0</v>
      </c>
      <c r="CR21" s="40">
        <f>Ноябрь!CR26</f>
        <v>0</v>
      </c>
      <c r="CS21" s="40">
        <f>Ноябрь!CS26</f>
        <v>97</v>
      </c>
      <c r="CT21" s="40">
        <f>Ноябрь!CT26</f>
        <v>87</v>
      </c>
      <c r="CU21" s="40">
        <f>Ноябрь!CU26</f>
        <v>0</v>
      </c>
      <c r="CV21" s="40">
        <f>Ноябрь!CV26</f>
        <v>0</v>
      </c>
      <c r="CW21" s="40">
        <f>Ноябрь!CW26</f>
        <v>0</v>
      </c>
      <c r="CX21" s="40">
        <f>Ноябрь!CX26</f>
        <v>0</v>
      </c>
      <c r="CY21" s="40">
        <f>Ноябрь!CY26</f>
        <v>0</v>
      </c>
      <c r="CZ21" s="40">
        <f>Ноябрь!CZ26</f>
        <v>0</v>
      </c>
      <c r="DA21" s="40">
        <f>Ноябрь!DA26</f>
        <v>0</v>
      </c>
      <c r="DB21" s="40">
        <f>Ноябрь!DB26</f>
        <v>0</v>
      </c>
    </row>
    <row r="22" spans="1:106" s="12" customFormat="1" ht="24.95" customHeight="1">
      <c r="A22" s="21" t="s">
        <v>14</v>
      </c>
      <c r="B22" s="40">
        <f>Декабрь!B48</f>
        <v>578</v>
      </c>
      <c r="C22" s="40">
        <f>Декабрь!C48</f>
        <v>69</v>
      </c>
      <c r="D22" s="40">
        <f>Декабрь!D48</f>
        <v>0</v>
      </c>
      <c r="E22" s="40">
        <f>Декабрь!E48</f>
        <v>0</v>
      </c>
      <c r="F22" s="40">
        <f>Декабрь!F48</f>
        <v>0</v>
      </c>
      <c r="G22" s="40">
        <f>Декабрь!G48</f>
        <v>0</v>
      </c>
      <c r="H22" s="40">
        <f>Декабрь!H48</f>
        <v>0</v>
      </c>
      <c r="I22" s="40">
        <f>Декабрь!I48</f>
        <v>0</v>
      </c>
      <c r="J22" s="40">
        <f>Декабрь!J48</f>
        <v>0</v>
      </c>
      <c r="K22" s="40">
        <f>Декабрь!K48</f>
        <v>0</v>
      </c>
      <c r="L22" s="40">
        <f>Декабрь!L48</f>
        <v>69</v>
      </c>
      <c r="M22" s="40">
        <f>Декабрь!M48</f>
        <v>0</v>
      </c>
      <c r="N22" s="40">
        <f>Декабрь!N48</f>
        <v>0</v>
      </c>
      <c r="O22" s="40">
        <f>Декабрь!O48</f>
        <v>0</v>
      </c>
      <c r="P22" s="40">
        <f>Декабрь!P48</f>
        <v>0</v>
      </c>
      <c r="Q22" s="40">
        <f>Декабрь!Q48</f>
        <v>0</v>
      </c>
      <c r="R22" s="40">
        <f>Декабрь!R48</f>
        <v>509</v>
      </c>
      <c r="S22" s="40">
        <f>Декабрь!S48</f>
        <v>49</v>
      </c>
      <c r="T22" s="40">
        <f>Декабрь!T48</f>
        <v>375</v>
      </c>
      <c r="U22" s="40">
        <f>Декабрь!U48</f>
        <v>72</v>
      </c>
      <c r="V22" s="40">
        <f>Декабрь!V48</f>
        <v>2</v>
      </c>
      <c r="W22" s="40">
        <f>Декабрь!W48</f>
        <v>11</v>
      </c>
      <c r="X22" s="40">
        <f>Декабрь!X48</f>
        <v>0</v>
      </c>
      <c r="Y22" s="135">
        <f>Декабрь!Y48</f>
        <v>89212.729999999981</v>
      </c>
      <c r="Z22" s="59">
        <f>Декабрь!Z48</f>
        <v>75305.950000000012</v>
      </c>
      <c r="AA22" s="135">
        <f>Декабрь!AA48</f>
        <v>13906.78</v>
      </c>
      <c r="AB22" s="59">
        <f>Декабрь!AB48</f>
        <v>38754.949999999997</v>
      </c>
      <c r="AC22" s="59">
        <f>Декабрь!AC48</f>
        <v>24848.18</v>
      </c>
      <c r="AD22" s="59">
        <f>Декабрь!AD48</f>
        <v>13906.77</v>
      </c>
      <c r="AE22" s="59">
        <f>Декабрь!AE48</f>
        <v>0</v>
      </c>
      <c r="AF22" s="59">
        <f>Декабрь!AF48</f>
        <v>0</v>
      </c>
      <c r="AG22" s="59">
        <f>Декабрь!AG48</f>
        <v>0</v>
      </c>
      <c r="AH22" s="59">
        <f>Декабрь!AH48</f>
        <v>0</v>
      </c>
      <c r="AI22" s="59">
        <f>Декабрь!AI48</f>
        <v>0</v>
      </c>
      <c r="AJ22" s="59">
        <f>Декабрь!AJ48</f>
        <v>0</v>
      </c>
      <c r="AK22" s="59">
        <f>Декабрь!AK48</f>
        <v>0</v>
      </c>
      <c r="AL22" s="59">
        <f>Декабрь!AL48</f>
        <v>0</v>
      </c>
      <c r="AM22" s="59">
        <f>Декабрь!AM48</f>
        <v>0</v>
      </c>
      <c r="AN22" s="59">
        <f>Декабрь!AN48</f>
        <v>0</v>
      </c>
      <c r="AO22" s="59">
        <f>Декабрь!AO48</f>
        <v>0</v>
      </c>
      <c r="AP22" s="59">
        <f>Декабрь!AP48</f>
        <v>0</v>
      </c>
      <c r="AQ22" s="59">
        <f>Декабрь!AQ48</f>
        <v>0</v>
      </c>
      <c r="AR22" s="59">
        <f>Декабрь!AR48</f>
        <v>0</v>
      </c>
      <c r="AS22" s="59">
        <f>Декабрь!AS48</f>
        <v>0</v>
      </c>
      <c r="AT22" s="59">
        <f>Декабрь!AT48</f>
        <v>0</v>
      </c>
      <c r="AU22" s="59">
        <f>Декабрь!AU48</f>
        <v>0</v>
      </c>
      <c r="AV22" s="59">
        <f>Декабрь!AV48</f>
        <v>0</v>
      </c>
      <c r="AW22" s="59">
        <f>Декабрь!AW48</f>
        <v>0</v>
      </c>
      <c r="AX22" s="59">
        <f>Декабрь!AX48</f>
        <v>0</v>
      </c>
      <c r="AY22" s="59">
        <f>Декабрь!AY48</f>
        <v>0</v>
      </c>
      <c r="AZ22" s="59">
        <f>Декабрь!AZ48</f>
        <v>0</v>
      </c>
      <c r="BA22" s="59">
        <f>Декабрь!BA48</f>
        <v>0</v>
      </c>
      <c r="BB22" s="59">
        <f>Декабрь!BB48</f>
        <v>0</v>
      </c>
      <c r="BC22" s="59">
        <f>Декабрь!BC48</f>
        <v>0</v>
      </c>
      <c r="BD22" s="59">
        <f>Декабрь!BD48</f>
        <v>0</v>
      </c>
      <c r="BE22" s="59">
        <f>Декабрь!BE48</f>
        <v>0</v>
      </c>
      <c r="BF22" s="59">
        <f>Декабрь!BF48</f>
        <v>38754.949999999997</v>
      </c>
      <c r="BG22" s="59">
        <f>Декабрь!BG48</f>
        <v>24848.18</v>
      </c>
      <c r="BH22" s="59">
        <f>Декабрь!BH48</f>
        <v>13906.77</v>
      </c>
      <c r="BI22" s="59">
        <f>Декабрь!BI48</f>
        <v>0</v>
      </c>
      <c r="BJ22" s="59">
        <f>Декабрь!BJ48</f>
        <v>0</v>
      </c>
      <c r="BK22" s="59">
        <f>Декабрь!BK48</f>
        <v>0</v>
      </c>
      <c r="BL22" s="59">
        <f>Декабрь!BL48</f>
        <v>0</v>
      </c>
      <c r="BM22" s="59">
        <f>Декабрь!BM48</f>
        <v>0</v>
      </c>
      <c r="BN22" s="59">
        <f>Декабрь!BN48</f>
        <v>0</v>
      </c>
      <c r="BO22" s="59">
        <f>Декабрь!BO48</f>
        <v>0</v>
      </c>
      <c r="BP22" s="59">
        <f>Декабрь!BP48</f>
        <v>0</v>
      </c>
      <c r="BQ22" s="59">
        <f>Декабрь!BQ48</f>
        <v>0</v>
      </c>
      <c r="BR22" s="59">
        <f>Декабрь!BR48</f>
        <v>0</v>
      </c>
      <c r="BS22" s="59">
        <f>Декабрь!BS48</f>
        <v>0</v>
      </c>
      <c r="BT22" s="59">
        <f>Декабрь!BT48</f>
        <v>0</v>
      </c>
      <c r="BU22" s="59">
        <f>Декабрь!BU48</f>
        <v>0</v>
      </c>
      <c r="BV22" s="59">
        <f>Декабрь!BV48</f>
        <v>0</v>
      </c>
      <c r="BW22" s="59">
        <f>Декабрь!BW48</f>
        <v>0</v>
      </c>
      <c r="BX22" s="59">
        <f>Декабрь!BX48</f>
        <v>50457.780000000013</v>
      </c>
      <c r="BY22" s="59">
        <f>Декабрь!BY48</f>
        <v>50457.770000000004</v>
      </c>
      <c r="BZ22" s="59">
        <f>Декабрь!BZ48</f>
        <v>1.0000000000005116E-2</v>
      </c>
      <c r="CA22" s="59">
        <f>Декабрь!CA48</f>
        <v>29027.280000000002</v>
      </c>
      <c r="CB22" s="59">
        <f>Декабрь!CB48</f>
        <v>8398.4599999999991</v>
      </c>
      <c r="CC22" s="59">
        <f>Декабрь!CC48</f>
        <v>3615.47</v>
      </c>
      <c r="CD22" s="59">
        <f>Декабрь!CD48</f>
        <v>693.17</v>
      </c>
      <c r="CE22" s="59">
        <f>Декабрь!CE48</f>
        <v>8723.4</v>
      </c>
      <c r="CF22" s="59">
        <f>Декабрь!CF48</f>
        <v>8723.3900000000012</v>
      </c>
      <c r="CG22" s="59">
        <f>Декабрь!CG48</f>
        <v>1.0000000000005116E-2</v>
      </c>
      <c r="CH22" s="59">
        <f>Декабрь!CH48</f>
        <v>0</v>
      </c>
      <c r="CI22" s="40">
        <f>Декабрь!CI48</f>
        <v>245</v>
      </c>
      <c r="CJ22" s="40">
        <f>Декабрь!CJ48</f>
        <v>242</v>
      </c>
      <c r="CK22" s="40">
        <f>Декабрь!CK48</f>
        <v>0</v>
      </c>
      <c r="CL22" s="40">
        <f>Декабрь!CL48</f>
        <v>0</v>
      </c>
      <c r="CM22" s="40">
        <f>Декабрь!CM48</f>
        <v>0</v>
      </c>
      <c r="CN22" s="40">
        <f>Декабрь!CN48</f>
        <v>0</v>
      </c>
      <c r="CO22" s="40">
        <f>Декабрь!CO48</f>
        <v>0</v>
      </c>
      <c r="CP22" s="40">
        <f>Декабрь!CP48</f>
        <v>0</v>
      </c>
      <c r="CQ22" s="40">
        <f>Декабрь!CQ48</f>
        <v>0</v>
      </c>
      <c r="CR22" s="40">
        <f>Декабрь!CR48</f>
        <v>0</v>
      </c>
      <c r="CS22" s="40">
        <f>Декабрь!CS48</f>
        <v>245</v>
      </c>
      <c r="CT22" s="40">
        <f>Декабрь!CT48</f>
        <v>242</v>
      </c>
      <c r="CU22" s="40">
        <f>Декабрь!CU48</f>
        <v>0</v>
      </c>
      <c r="CV22" s="40">
        <f>Декабрь!CV48</f>
        <v>0</v>
      </c>
      <c r="CW22" s="40">
        <f>Декабрь!CW48</f>
        <v>0</v>
      </c>
      <c r="CX22" s="40">
        <f>Декабрь!CX48</f>
        <v>0</v>
      </c>
      <c r="CY22" s="40">
        <f>Декабрь!CY48</f>
        <v>0</v>
      </c>
      <c r="CZ22" s="40">
        <f>Декабрь!CZ48</f>
        <v>0</v>
      </c>
      <c r="DA22" s="40">
        <f>Декабрь!DA48</f>
        <v>0</v>
      </c>
      <c r="DB22" s="40">
        <f>Декабрь!DB48</f>
        <v>0</v>
      </c>
    </row>
    <row r="23" spans="1:106" s="12" customFormat="1" ht="24.95" customHeight="1">
      <c r="A23" s="22" t="s">
        <v>15</v>
      </c>
      <c r="B23" s="13">
        <f>B11+B12+B13</f>
        <v>971</v>
      </c>
      <c r="C23" s="13">
        <f t="shared" ref="C23:BH23" si="0">C11+C12+C13</f>
        <v>25</v>
      </c>
      <c r="D23" s="13">
        <f t="shared" si="0"/>
        <v>0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25</v>
      </c>
      <c r="M23" s="13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946</v>
      </c>
      <c r="S23" s="13">
        <f t="shared" si="0"/>
        <v>76</v>
      </c>
      <c r="T23" s="13">
        <f t="shared" si="0"/>
        <v>822</v>
      </c>
      <c r="U23" s="13">
        <f t="shared" si="0"/>
        <v>37</v>
      </c>
      <c r="V23" s="16">
        <f t="shared" si="0"/>
        <v>0</v>
      </c>
      <c r="W23" s="16">
        <f t="shared" si="0"/>
        <v>11</v>
      </c>
      <c r="X23" s="16">
        <f t="shared" si="0"/>
        <v>0</v>
      </c>
      <c r="Y23" s="135">
        <f t="shared" si="0"/>
        <v>136101.37</v>
      </c>
      <c r="Z23" s="60">
        <f t="shared" si="0"/>
        <v>117365.73</v>
      </c>
      <c r="AA23" s="135">
        <f t="shared" si="0"/>
        <v>18735.64</v>
      </c>
      <c r="AB23" s="60">
        <f t="shared" si="0"/>
        <v>79396.38</v>
      </c>
      <c r="AC23" s="60">
        <f t="shared" si="0"/>
        <v>60660.74</v>
      </c>
      <c r="AD23" s="60">
        <f t="shared" si="0"/>
        <v>18735.64</v>
      </c>
      <c r="AE23" s="60">
        <f t="shared" si="0"/>
        <v>0</v>
      </c>
      <c r="AF23" s="60">
        <f t="shared" si="0"/>
        <v>0</v>
      </c>
      <c r="AG23" s="60">
        <f t="shared" si="0"/>
        <v>0</v>
      </c>
      <c r="AH23" s="60">
        <f t="shared" si="0"/>
        <v>0</v>
      </c>
      <c r="AI23" s="60">
        <f t="shared" si="0"/>
        <v>0</v>
      </c>
      <c r="AJ23" s="60">
        <f t="shared" si="0"/>
        <v>0</v>
      </c>
      <c r="AK23" s="60">
        <f t="shared" si="0"/>
        <v>0</v>
      </c>
      <c r="AL23" s="60">
        <f t="shared" si="0"/>
        <v>0</v>
      </c>
      <c r="AM23" s="60">
        <f t="shared" si="0"/>
        <v>0</v>
      </c>
      <c r="AN23" s="60">
        <f t="shared" si="0"/>
        <v>0</v>
      </c>
      <c r="AO23" s="60">
        <f t="shared" si="0"/>
        <v>0</v>
      </c>
      <c r="AP23" s="60">
        <f t="shared" si="0"/>
        <v>0</v>
      </c>
      <c r="AQ23" s="60">
        <f t="shared" si="0"/>
        <v>0</v>
      </c>
      <c r="AR23" s="60">
        <f t="shared" si="0"/>
        <v>0</v>
      </c>
      <c r="AS23" s="60">
        <f t="shared" si="0"/>
        <v>0</v>
      </c>
      <c r="AT23" s="60">
        <f t="shared" si="0"/>
        <v>0</v>
      </c>
      <c r="AU23" s="60">
        <f t="shared" si="0"/>
        <v>0</v>
      </c>
      <c r="AV23" s="60">
        <f t="shared" si="0"/>
        <v>0</v>
      </c>
      <c r="AW23" s="60">
        <f t="shared" si="0"/>
        <v>0</v>
      </c>
      <c r="AX23" s="60">
        <f t="shared" si="0"/>
        <v>0</v>
      </c>
      <c r="AY23" s="60">
        <f t="shared" si="0"/>
        <v>0</v>
      </c>
      <c r="AZ23" s="60">
        <f t="shared" si="0"/>
        <v>0</v>
      </c>
      <c r="BA23" s="60">
        <f t="shared" si="0"/>
        <v>0</v>
      </c>
      <c r="BB23" s="60">
        <f t="shared" si="0"/>
        <v>0</v>
      </c>
      <c r="BC23" s="60">
        <f t="shared" si="0"/>
        <v>0</v>
      </c>
      <c r="BD23" s="60">
        <f t="shared" si="0"/>
        <v>0</v>
      </c>
      <c r="BE23" s="60">
        <f t="shared" si="0"/>
        <v>0</v>
      </c>
      <c r="BF23" s="60">
        <f t="shared" si="0"/>
        <v>79396.38</v>
      </c>
      <c r="BG23" s="60">
        <f t="shared" si="0"/>
        <v>60660.74</v>
      </c>
      <c r="BH23" s="60">
        <f t="shared" si="0"/>
        <v>18735.64</v>
      </c>
      <c r="BI23" s="60">
        <f t="shared" ref="BI23:CG23" si="1">BI11+BI12+BI13</f>
        <v>0</v>
      </c>
      <c r="BJ23" s="60">
        <f t="shared" si="1"/>
        <v>0</v>
      </c>
      <c r="BK23" s="60">
        <f t="shared" si="1"/>
        <v>0</v>
      </c>
      <c r="BL23" s="60">
        <f t="shared" si="1"/>
        <v>0</v>
      </c>
      <c r="BM23" s="60">
        <f t="shared" si="1"/>
        <v>0</v>
      </c>
      <c r="BN23" s="60">
        <f t="shared" si="1"/>
        <v>0</v>
      </c>
      <c r="BO23" s="60">
        <f t="shared" si="1"/>
        <v>0</v>
      </c>
      <c r="BP23" s="60">
        <f t="shared" si="1"/>
        <v>0</v>
      </c>
      <c r="BQ23" s="60">
        <f t="shared" si="1"/>
        <v>0</v>
      </c>
      <c r="BR23" s="60">
        <f t="shared" si="1"/>
        <v>0</v>
      </c>
      <c r="BS23" s="60">
        <f t="shared" si="1"/>
        <v>0</v>
      </c>
      <c r="BT23" s="60">
        <f t="shared" si="1"/>
        <v>0</v>
      </c>
      <c r="BU23" s="60">
        <f t="shared" si="1"/>
        <v>0</v>
      </c>
      <c r="BV23" s="60">
        <f t="shared" si="1"/>
        <v>0</v>
      </c>
      <c r="BW23" s="60">
        <f t="shared" si="1"/>
        <v>0</v>
      </c>
      <c r="BX23" s="60">
        <f t="shared" si="1"/>
        <v>56704.990000000005</v>
      </c>
      <c r="BY23" s="60">
        <f t="shared" si="1"/>
        <v>56704.990000000005</v>
      </c>
      <c r="BZ23" s="60">
        <f t="shared" si="1"/>
        <v>0</v>
      </c>
      <c r="CA23" s="60">
        <f t="shared" si="1"/>
        <v>16652.669999999998</v>
      </c>
      <c r="CB23" s="60">
        <f t="shared" si="1"/>
        <v>28002.05</v>
      </c>
      <c r="CC23" s="60">
        <f t="shared" si="1"/>
        <v>6816.75</v>
      </c>
      <c r="CD23" s="60">
        <f t="shared" si="1"/>
        <v>0</v>
      </c>
      <c r="CE23" s="60">
        <f t="shared" si="1"/>
        <v>5233.5200000000004</v>
      </c>
      <c r="CF23" s="60">
        <f t="shared" si="1"/>
        <v>5233.5200000000004</v>
      </c>
      <c r="CG23" s="60">
        <f t="shared" si="1"/>
        <v>0</v>
      </c>
      <c r="CH23" s="60">
        <f t="shared" ref="CH23:DB23" si="2">CH11+CH12+CH13</f>
        <v>0</v>
      </c>
      <c r="CI23" s="13">
        <f t="shared" si="2"/>
        <v>181</v>
      </c>
      <c r="CJ23" s="13">
        <f t="shared" si="2"/>
        <v>138</v>
      </c>
      <c r="CK23" s="13">
        <f t="shared" si="2"/>
        <v>0</v>
      </c>
      <c r="CL23" s="13">
        <f t="shared" si="2"/>
        <v>0</v>
      </c>
      <c r="CM23" s="13">
        <f t="shared" si="2"/>
        <v>0</v>
      </c>
      <c r="CN23" s="13">
        <f t="shared" si="2"/>
        <v>0</v>
      </c>
      <c r="CO23" s="13">
        <f t="shared" si="2"/>
        <v>0</v>
      </c>
      <c r="CP23" s="13">
        <f t="shared" si="2"/>
        <v>0</v>
      </c>
      <c r="CQ23" s="13">
        <f t="shared" si="2"/>
        <v>0</v>
      </c>
      <c r="CR23" s="13">
        <f t="shared" si="2"/>
        <v>0</v>
      </c>
      <c r="CS23" s="13">
        <f t="shared" si="2"/>
        <v>176</v>
      </c>
      <c r="CT23" s="13">
        <f t="shared" si="2"/>
        <v>133</v>
      </c>
      <c r="CU23" s="13">
        <f t="shared" si="2"/>
        <v>5</v>
      </c>
      <c r="CV23" s="13">
        <f t="shared" si="2"/>
        <v>5</v>
      </c>
      <c r="CW23" s="13">
        <v>5</v>
      </c>
      <c r="CX23" s="13">
        <v>5</v>
      </c>
      <c r="CY23" s="13">
        <f t="shared" si="2"/>
        <v>0</v>
      </c>
      <c r="CZ23" s="13">
        <f t="shared" si="2"/>
        <v>0</v>
      </c>
      <c r="DA23" s="13">
        <f t="shared" si="2"/>
        <v>0</v>
      </c>
      <c r="DB23" s="13">
        <f t="shared" si="2"/>
        <v>0</v>
      </c>
    </row>
    <row r="24" spans="1:106" s="12" customFormat="1" ht="24.95" customHeight="1">
      <c r="A24" s="22" t="s">
        <v>16</v>
      </c>
      <c r="B24" s="13">
        <f>B14+B15+B16</f>
        <v>583</v>
      </c>
      <c r="C24" s="13">
        <f t="shared" ref="C24:BH24" si="3">C14+C15+C16</f>
        <v>112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3">
        <f t="shared" si="3"/>
        <v>111</v>
      </c>
      <c r="M24" s="13">
        <f t="shared" si="3"/>
        <v>0</v>
      </c>
      <c r="N24" s="13">
        <f t="shared" si="3"/>
        <v>1</v>
      </c>
      <c r="O24" s="13">
        <f t="shared" si="3"/>
        <v>0</v>
      </c>
      <c r="P24" s="13">
        <f t="shared" si="3"/>
        <v>0</v>
      </c>
      <c r="Q24" s="13">
        <f t="shared" si="3"/>
        <v>0</v>
      </c>
      <c r="R24" s="13">
        <f t="shared" si="3"/>
        <v>471</v>
      </c>
      <c r="S24" s="13">
        <f t="shared" si="3"/>
        <v>22</v>
      </c>
      <c r="T24" s="13">
        <f t="shared" si="3"/>
        <v>365</v>
      </c>
      <c r="U24" s="13">
        <f t="shared" si="3"/>
        <v>50</v>
      </c>
      <c r="V24" s="16">
        <f t="shared" si="3"/>
        <v>3</v>
      </c>
      <c r="W24" s="16">
        <f t="shared" si="3"/>
        <v>14</v>
      </c>
      <c r="X24" s="16">
        <f t="shared" si="3"/>
        <v>17</v>
      </c>
      <c r="Y24" s="135">
        <f t="shared" si="3"/>
        <v>200788.21</v>
      </c>
      <c r="Z24" s="60">
        <f t="shared" si="3"/>
        <v>169755.21999999997</v>
      </c>
      <c r="AA24" s="135">
        <f t="shared" si="3"/>
        <v>31032.99</v>
      </c>
      <c r="AB24" s="60">
        <f t="shared" si="3"/>
        <v>113605</v>
      </c>
      <c r="AC24" s="60">
        <f t="shared" si="3"/>
        <v>82572.00999999998</v>
      </c>
      <c r="AD24" s="60">
        <f t="shared" si="3"/>
        <v>31032.99</v>
      </c>
      <c r="AE24" s="60">
        <f t="shared" si="3"/>
        <v>0</v>
      </c>
      <c r="AF24" s="60">
        <f t="shared" si="3"/>
        <v>0</v>
      </c>
      <c r="AG24" s="60">
        <f t="shared" si="3"/>
        <v>0</v>
      </c>
      <c r="AH24" s="60">
        <f t="shared" si="3"/>
        <v>0</v>
      </c>
      <c r="AI24" s="60">
        <f t="shared" si="3"/>
        <v>0</v>
      </c>
      <c r="AJ24" s="60">
        <f t="shared" si="3"/>
        <v>0</v>
      </c>
      <c r="AK24" s="60">
        <f t="shared" si="3"/>
        <v>0</v>
      </c>
      <c r="AL24" s="60">
        <f t="shared" si="3"/>
        <v>0</v>
      </c>
      <c r="AM24" s="60">
        <f t="shared" si="3"/>
        <v>0</v>
      </c>
      <c r="AN24" s="60">
        <f t="shared" si="3"/>
        <v>0</v>
      </c>
      <c r="AO24" s="60">
        <f t="shared" si="3"/>
        <v>0</v>
      </c>
      <c r="AP24" s="60">
        <f t="shared" si="3"/>
        <v>0</v>
      </c>
      <c r="AQ24" s="60">
        <f t="shared" si="3"/>
        <v>0</v>
      </c>
      <c r="AR24" s="60">
        <f t="shared" si="3"/>
        <v>0</v>
      </c>
      <c r="AS24" s="60">
        <f t="shared" si="3"/>
        <v>0</v>
      </c>
      <c r="AT24" s="60">
        <f t="shared" si="3"/>
        <v>0</v>
      </c>
      <c r="AU24" s="60">
        <f t="shared" si="3"/>
        <v>0</v>
      </c>
      <c r="AV24" s="60">
        <f t="shared" si="3"/>
        <v>0</v>
      </c>
      <c r="AW24" s="60">
        <f t="shared" si="3"/>
        <v>0</v>
      </c>
      <c r="AX24" s="60">
        <f t="shared" si="3"/>
        <v>0</v>
      </c>
      <c r="AY24" s="60">
        <f t="shared" si="3"/>
        <v>0</v>
      </c>
      <c r="AZ24" s="60">
        <f t="shared" si="3"/>
        <v>0</v>
      </c>
      <c r="BA24" s="60">
        <f t="shared" si="3"/>
        <v>0</v>
      </c>
      <c r="BB24" s="60">
        <f t="shared" si="3"/>
        <v>0</v>
      </c>
      <c r="BC24" s="60">
        <f t="shared" si="3"/>
        <v>0</v>
      </c>
      <c r="BD24" s="60">
        <f t="shared" si="3"/>
        <v>0</v>
      </c>
      <c r="BE24" s="60">
        <f t="shared" si="3"/>
        <v>0</v>
      </c>
      <c r="BF24" s="60">
        <f t="shared" si="3"/>
        <v>113551</v>
      </c>
      <c r="BG24" s="60">
        <f t="shared" si="3"/>
        <v>82542.00999999998</v>
      </c>
      <c r="BH24" s="60">
        <f t="shared" si="3"/>
        <v>31008.99</v>
      </c>
      <c r="BI24" s="60">
        <f t="shared" ref="BI24:CG24" si="4">BI14+BI15+BI16</f>
        <v>0</v>
      </c>
      <c r="BJ24" s="60">
        <f t="shared" si="4"/>
        <v>0</v>
      </c>
      <c r="BK24" s="60">
        <f t="shared" si="4"/>
        <v>0</v>
      </c>
      <c r="BL24" s="60">
        <f t="shared" si="4"/>
        <v>54</v>
      </c>
      <c r="BM24" s="60">
        <f t="shared" si="4"/>
        <v>30</v>
      </c>
      <c r="BN24" s="60">
        <f t="shared" si="4"/>
        <v>24</v>
      </c>
      <c r="BO24" s="60">
        <f t="shared" si="4"/>
        <v>0</v>
      </c>
      <c r="BP24" s="60">
        <f t="shared" si="4"/>
        <v>0</v>
      </c>
      <c r="BQ24" s="60">
        <f t="shared" si="4"/>
        <v>0</v>
      </c>
      <c r="BR24" s="60">
        <f t="shared" si="4"/>
        <v>0</v>
      </c>
      <c r="BS24" s="60">
        <f t="shared" si="4"/>
        <v>0</v>
      </c>
      <c r="BT24" s="60">
        <f t="shared" si="4"/>
        <v>0</v>
      </c>
      <c r="BU24" s="60">
        <f t="shared" si="4"/>
        <v>0</v>
      </c>
      <c r="BV24" s="60">
        <f t="shared" si="4"/>
        <v>0</v>
      </c>
      <c r="BW24" s="60">
        <f t="shared" si="4"/>
        <v>0</v>
      </c>
      <c r="BX24" s="60">
        <f t="shared" si="4"/>
        <v>87183.209999999992</v>
      </c>
      <c r="BY24" s="60">
        <f t="shared" si="4"/>
        <v>87183.209999999992</v>
      </c>
      <c r="BZ24" s="60">
        <f t="shared" si="4"/>
        <v>0</v>
      </c>
      <c r="CA24" s="60">
        <f t="shared" si="4"/>
        <v>3306.3099999999995</v>
      </c>
      <c r="CB24" s="60">
        <f t="shared" si="4"/>
        <v>11274.619999999999</v>
      </c>
      <c r="CC24" s="60">
        <f t="shared" si="4"/>
        <v>4578.38</v>
      </c>
      <c r="CD24" s="60">
        <f t="shared" si="4"/>
        <v>152.12</v>
      </c>
      <c r="CE24" s="60">
        <f t="shared" si="4"/>
        <v>63624.049999999988</v>
      </c>
      <c r="CF24" s="60">
        <f t="shared" si="4"/>
        <v>63624.049999999988</v>
      </c>
      <c r="CG24" s="60">
        <f t="shared" si="4"/>
        <v>0</v>
      </c>
      <c r="CH24" s="60">
        <f t="shared" ref="CH24:DB24" si="5">CH14+CH15+CH16</f>
        <v>4247.7299999999996</v>
      </c>
      <c r="CI24" s="13">
        <f t="shared" si="5"/>
        <v>644</v>
      </c>
      <c r="CJ24" s="13">
        <f t="shared" si="5"/>
        <v>610</v>
      </c>
      <c r="CK24" s="13">
        <f t="shared" si="5"/>
        <v>0</v>
      </c>
      <c r="CL24" s="13">
        <f t="shared" si="5"/>
        <v>0</v>
      </c>
      <c r="CM24" s="13">
        <f t="shared" si="5"/>
        <v>0</v>
      </c>
      <c r="CN24" s="13">
        <f t="shared" si="5"/>
        <v>0</v>
      </c>
      <c r="CO24" s="13">
        <f t="shared" si="5"/>
        <v>0</v>
      </c>
      <c r="CP24" s="13">
        <f t="shared" si="5"/>
        <v>0</v>
      </c>
      <c r="CQ24" s="13">
        <f t="shared" si="5"/>
        <v>0</v>
      </c>
      <c r="CR24" s="13">
        <f t="shared" si="5"/>
        <v>0</v>
      </c>
      <c r="CS24" s="13">
        <f t="shared" si="5"/>
        <v>642</v>
      </c>
      <c r="CT24" s="13">
        <f t="shared" si="5"/>
        <v>608</v>
      </c>
      <c r="CU24" s="13">
        <f t="shared" si="5"/>
        <v>2</v>
      </c>
      <c r="CV24" s="13">
        <f t="shared" si="5"/>
        <v>2</v>
      </c>
      <c r="CW24" s="13">
        <f t="shared" si="5"/>
        <v>0</v>
      </c>
      <c r="CX24" s="13">
        <f t="shared" si="5"/>
        <v>0</v>
      </c>
      <c r="CY24" s="13">
        <f t="shared" si="5"/>
        <v>0</v>
      </c>
      <c r="CZ24" s="13">
        <f t="shared" si="5"/>
        <v>0</v>
      </c>
      <c r="DA24" s="13">
        <f t="shared" si="5"/>
        <v>0</v>
      </c>
      <c r="DB24" s="13">
        <f t="shared" si="5"/>
        <v>0</v>
      </c>
    </row>
    <row r="25" spans="1:106" s="12" customFormat="1" ht="24.95" customHeight="1">
      <c r="A25" s="22" t="s">
        <v>17</v>
      </c>
      <c r="B25" s="13">
        <f>B17+B18+B19</f>
        <v>750</v>
      </c>
      <c r="C25" s="13">
        <f t="shared" ref="C25:BH25" si="6">C17+C18+C19</f>
        <v>59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59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0</v>
      </c>
      <c r="Q25" s="13">
        <f t="shared" si="6"/>
        <v>0</v>
      </c>
      <c r="R25" s="13">
        <f t="shared" si="6"/>
        <v>691</v>
      </c>
      <c r="S25" s="13">
        <f t="shared" si="6"/>
        <v>34</v>
      </c>
      <c r="T25" s="13">
        <f t="shared" si="6"/>
        <v>526</v>
      </c>
      <c r="U25" s="13">
        <f t="shared" si="6"/>
        <v>91</v>
      </c>
      <c r="V25" s="16">
        <f t="shared" si="6"/>
        <v>0</v>
      </c>
      <c r="W25" s="16">
        <f t="shared" si="6"/>
        <v>15</v>
      </c>
      <c r="X25" s="16">
        <f t="shared" si="6"/>
        <v>25</v>
      </c>
      <c r="Y25" s="135">
        <f t="shared" si="6"/>
        <v>127618.58</v>
      </c>
      <c r="Z25" s="60">
        <f t="shared" si="6"/>
        <v>109413.22</v>
      </c>
      <c r="AA25" s="135">
        <f t="shared" si="6"/>
        <v>18205.36</v>
      </c>
      <c r="AB25" s="60">
        <f t="shared" si="6"/>
        <v>76623.47</v>
      </c>
      <c r="AC25" s="60">
        <f t="shared" si="6"/>
        <v>59413.59</v>
      </c>
      <c r="AD25" s="60">
        <f t="shared" si="6"/>
        <v>17209.88</v>
      </c>
      <c r="AE25" s="60">
        <f t="shared" si="6"/>
        <v>0</v>
      </c>
      <c r="AF25" s="60">
        <f t="shared" si="6"/>
        <v>0</v>
      </c>
      <c r="AG25" s="60">
        <f t="shared" si="6"/>
        <v>0</v>
      </c>
      <c r="AH25" s="60">
        <f t="shared" si="6"/>
        <v>0</v>
      </c>
      <c r="AI25" s="60">
        <f t="shared" si="6"/>
        <v>0</v>
      </c>
      <c r="AJ25" s="60">
        <f t="shared" si="6"/>
        <v>0</v>
      </c>
      <c r="AK25" s="60">
        <f t="shared" si="6"/>
        <v>0</v>
      </c>
      <c r="AL25" s="60">
        <f t="shared" si="6"/>
        <v>0</v>
      </c>
      <c r="AM25" s="60">
        <f t="shared" si="6"/>
        <v>0</v>
      </c>
      <c r="AN25" s="60">
        <f t="shared" si="6"/>
        <v>0</v>
      </c>
      <c r="AO25" s="60">
        <f t="shared" si="6"/>
        <v>0</v>
      </c>
      <c r="AP25" s="60">
        <f t="shared" si="6"/>
        <v>0</v>
      </c>
      <c r="AQ25" s="60">
        <f t="shared" si="6"/>
        <v>0</v>
      </c>
      <c r="AR25" s="60">
        <f t="shared" si="6"/>
        <v>0</v>
      </c>
      <c r="AS25" s="60">
        <f t="shared" si="6"/>
        <v>0</v>
      </c>
      <c r="AT25" s="60">
        <f t="shared" si="6"/>
        <v>0</v>
      </c>
      <c r="AU25" s="60">
        <f t="shared" si="6"/>
        <v>0</v>
      </c>
      <c r="AV25" s="60">
        <f t="shared" si="6"/>
        <v>0</v>
      </c>
      <c r="AW25" s="60">
        <f t="shared" si="6"/>
        <v>0</v>
      </c>
      <c r="AX25" s="60">
        <f t="shared" si="6"/>
        <v>0</v>
      </c>
      <c r="AY25" s="60">
        <f t="shared" si="6"/>
        <v>0</v>
      </c>
      <c r="AZ25" s="60">
        <f t="shared" si="6"/>
        <v>0</v>
      </c>
      <c r="BA25" s="60">
        <f t="shared" si="6"/>
        <v>0</v>
      </c>
      <c r="BB25" s="60">
        <f t="shared" si="6"/>
        <v>0</v>
      </c>
      <c r="BC25" s="60">
        <f t="shared" si="6"/>
        <v>0</v>
      </c>
      <c r="BD25" s="60">
        <f t="shared" si="6"/>
        <v>0</v>
      </c>
      <c r="BE25" s="60">
        <f t="shared" si="6"/>
        <v>0</v>
      </c>
      <c r="BF25" s="60">
        <f t="shared" si="6"/>
        <v>76623.47</v>
      </c>
      <c r="BG25" s="60">
        <f t="shared" si="6"/>
        <v>59413.59</v>
      </c>
      <c r="BH25" s="60">
        <f t="shared" si="6"/>
        <v>17209.88</v>
      </c>
      <c r="BI25" s="60">
        <f t="shared" ref="BI25:CG25" si="7">BI17+BI18+BI19</f>
        <v>0</v>
      </c>
      <c r="BJ25" s="60">
        <f t="shared" si="7"/>
        <v>0</v>
      </c>
      <c r="BK25" s="60">
        <f t="shared" si="7"/>
        <v>0</v>
      </c>
      <c r="BL25" s="60">
        <f t="shared" si="7"/>
        <v>0</v>
      </c>
      <c r="BM25" s="60">
        <f t="shared" si="7"/>
        <v>0</v>
      </c>
      <c r="BN25" s="60">
        <f t="shared" si="7"/>
        <v>0</v>
      </c>
      <c r="BO25" s="60">
        <f t="shared" si="7"/>
        <v>0</v>
      </c>
      <c r="BP25" s="60">
        <f t="shared" si="7"/>
        <v>0</v>
      </c>
      <c r="BQ25" s="60">
        <f t="shared" si="7"/>
        <v>0</v>
      </c>
      <c r="BR25" s="60">
        <f t="shared" si="7"/>
        <v>0</v>
      </c>
      <c r="BS25" s="60">
        <f t="shared" si="7"/>
        <v>0</v>
      </c>
      <c r="BT25" s="60">
        <f t="shared" si="7"/>
        <v>0</v>
      </c>
      <c r="BU25" s="60">
        <f t="shared" si="7"/>
        <v>0</v>
      </c>
      <c r="BV25" s="60">
        <f t="shared" si="7"/>
        <v>0</v>
      </c>
      <c r="BW25" s="60">
        <f t="shared" si="7"/>
        <v>0</v>
      </c>
      <c r="BX25" s="60">
        <f t="shared" si="7"/>
        <v>50995.11</v>
      </c>
      <c r="BY25" s="60">
        <f t="shared" si="7"/>
        <v>49999.63</v>
      </c>
      <c r="BZ25" s="60">
        <f t="shared" si="7"/>
        <v>995.47999999999979</v>
      </c>
      <c r="CA25" s="60">
        <f t="shared" si="7"/>
        <v>10225.84</v>
      </c>
      <c r="CB25" s="60">
        <f t="shared" si="7"/>
        <v>23781.57</v>
      </c>
      <c r="CC25" s="60">
        <f t="shared" si="7"/>
        <v>6828.88</v>
      </c>
      <c r="CD25" s="60">
        <f t="shared" si="7"/>
        <v>0</v>
      </c>
      <c r="CE25" s="60">
        <f t="shared" si="7"/>
        <v>9156.2199999999993</v>
      </c>
      <c r="CF25" s="60">
        <f t="shared" si="7"/>
        <v>8160.74</v>
      </c>
      <c r="CG25" s="60">
        <f t="shared" si="7"/>
        <v>995.47999999999979</v>
      </c>
      <c r="CH25" s="60">
        <f t="shared" ref="CH25:DB25" si="8">CH17+CH18+CH19</f>
        <v>1002.5999999999999</v>
      </c>
      <c r="CI25" s="13">
        <f t="shared" si="8"/>
        <v>253</v>
      </c>
      <c r="CJ25" s="13">
        <f t="shared" si="8"/>
        <v>230</v>
      </c>
      <c r="CK25" s="13">
        <f t="shared" si="8"/>
        <v>0</v>
      </c>
      <c r="CL25" s="13">
        <f t="shared" si="8"/>
        <v>0</v>
      </c>
      <c r="CM25" s="13">
        <f t="shared" si="8"/>
        <v>0</v>
      </c>
      <c r="CN25" s="13">
        <f t="shared" si="8"/>
        <v>0</v>
      </c>
      <c r="CO25" s="13">
        <f t="shared" si="8"/>
        <v>0</v>
      </c>
      <c r="CP25" s="13">
        <f t="shared" si="8"/>
        <v>0</v>
      </c>
      <c r="CQ25" s="13">
        <f t="shared" si="8"/>
        <v>0</v>
      </c>
      <c r="CR25" s="13">
        <f t="shared" si="8"/>
        <v>0</v>
      </c>
      <c r="CS25" s="13">
        <f t="shared" si="8"/>
        <v>253</v>
      </c>
      <c r="CT25" s="13">
        <f t="shared" si="8"/>
        <v>230</v>
      </c>
      <c r="CU25" s="13">
        <f t="shared" si="8"/>
        <v>0</v>
      </c>
      <c r="CV25" s="13">
        <f t="shared" si="8"/>
        <v>0</v>
      </c>
      <c r="CW25" s="13">
        <f t="shared" si="8"/>
        <v>0</v>
      </c>
      <c r="CX25" s="13">
        <f t="shared" si="8"/>
        <v>0</v>
      </c>
      <c r="CY25" s="13">
        <f t="shared" si="8"/>
        <v>0</v>
      </c>
      <c r="CZ25" s="13">
        <f t="shared" si="8"/>
        <v>0</v>
      </c>
      <c r="DA25" s="13">
        <f t="shared" si="8"/>
        <v>0</v>
      </c>
      <c r="DB25" s="13">
        <f t="shared" si="8"/>
        <v>0</v>
      </c>
    </row>
    <row r="26" spans="1:106" s="12" customFormat="1" ht="24.95" customHeight="1">
      <c r="A26" s="22" t="s">
        <v>18</v>
      </c>
      <c r="B26" s="13">
        <f t="shared" ref="B26:AG26" si="9">B20+B21+B22</f>
        <v>1122</v>
      </c>
      <c r="C26" s="13">
        <f t="shared" si="9"/>
        <v>106</v>
      </c>
      <c r="D26" s="13">
        <f t="shared" si="9"/>
        <v>0</v>
      </c>
      <c r="E26" s="13">
        <f t="shared" si="9"/>
        <v>0</v>
      </c>
      <c r="F26" s="13">
        <f t="shared" si="9"/>
        <v>0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106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1016</v>
      </c>
      <c r="S26" s="13">
        <f t="shared" si="9"/>
        <v>61</v>
      </c>
      <c r="T26" s="13">
        <f t="shared" si="9"/>
        <v>774</v>
      </c>
      <c r="U26" s="13">
        <f t="shared" si="9"/>
        <v>162</v>
      </c>
      <c r="V26" s="16">
        <f t="shared" si="9"/>
        <v>2</v>
      </c>
      <c r="W26" s="16">
        <f t="shared" si="9"/>
        <v>17</v>
      </c>
      <c r="X26" s="16">
        <f t="shared" si="9"/>
        <v>0</v>
      </c>
      <c r="Y26" s="135">
        <f t="shared" si="9"/>
        <v>151397.63999999998</v>
      </c>
      <c r="Z26" s="60">
        <f t="shared" si="9"/>
        <v>131144.38</v>
      </c>
      <c r="AA26" s="135">
        <f t="shared" si="9"/>
        <v>20253.260000000002</v>
      </c>
      <c r="AB26" s="60">
        <f t="shared" si="9"/>
        <v>69820.789999999994</v>
      </c>
      <c r="AC26" s="60">
        <f t="shared" si="9"/>
        <v>49708.17</v>
      </c>
      <c r="AD26" s="60">
        <f t="shared" si="9"/>
        <v>20112.620000000003</v>
      </c>
      <c r="AE26" s="60">
        <f t="shared" si="9"/>
        <v>0</v>
      </c>
      <c r="AF26" s="60">
        <f t="shared" si="9"/>
        <v>0</v>
      </c>
      <c r="AG26" s="60">
        <f t="shared" si="9"/>
        <v>0</v>
      </c>
      <c r="AH26" s="60">
        <f t="shared" ref="AH26:BM26" si="10">AH20+AH21+AH22</f>
        <v>0</v>
      </c>
      <c r="AI26" s="60">
        <f t="shared" si="10"/>
        <v>0</v>
      </c>
      <c r="AJ26" s="60">
        <f t="shared" si="10"/>
        <v>0</v>
      </c>
      <c r="AK26" s="60">
        <f t="shared" si="10"/>
        <v>0</v>
      </c>
      <c r="AL26" s="60">
        <f t="shared" si="10"/>
        <v>0</v>
      </c>
      <c r="AM26" s="60">
        <f t="shared" si="10"/>
        <v>0</v>
      </c>
      <c r="AN26" s="60">
        <f t="shared" si="10"/>
        <v>0</v>
      </c>
      <c r="AO26" s="60">
        <f t="shared" si="10"/>
        <v>0</v>
      </c>
      <c r="AP26" s="60">
        <f t="shared" si="10"/>
        <v>0</v>
      </c>
      <c r="AQ26" s="60">
        <f t="shared" si="10"/>
        <v>0</v>
      </c>
      <c r="AR26" s="60">
        <f t="shared" si="10"/>
        <v>0</v>
      </c>
      <c r="AS26" s="60">
        <f t="shared" si="10"/>
        <v>0</v>
      </c>
      <c r="AT26" s="60">
        <f t="shared" si="10"/>
        <v>0</v>
      </c>
      <c r="AU26" s="60">
        <f t="shared" si="10"/>
        <v>0</v>
      </c>
      <c r="AV26" s="60">
        <f t="shared" si="10"/>
        <v>0</v>
      </c>
      <c r="AW26" s="60">
        <f t="shared" si="10"/>
        <v>0</v>
      </c>
      <c r="AX26" s="60">
        <f t="shared" si="10"/>
        <v>0</v>
      </c>
      <c r="AY26" s="60">
        <f t="shared" si="10"/>
        <v>0</v>
      </c>
      <c r="AZ26" s="60">
        <f t="shared" si="10"/>
        <v>0</v>
      </c>
      <c r="BA26" s="60">
        <f t="shared" si="10"/>
        <v>0</v>
      </c>
      <c r="BB26" s="60">
        <f t="shared" si="10"/>
        <v>0</v>
      </c>
      <c r="BC26" s="60">
        <f t="shared" si="10"/>
        <v>0</v>
      </c>
      <c r="BD26" s="60">
        <f t="shared" si="10"/>
        <v>0</v>
      </c>
      <c r="BE26" s="60">
        <f t="shared" si="10"/>
        <v>0</v>
      </c>
      <c r="BF26" s="60">
        <f t="shared" si="10"/>
        <v>69820.789999999994</v>
      </c>
      <c r="BG26" s="60">
        <f t="shared" si="10"/>
        <v>49708.17</v>
      </c>
      <c r="BH26" s="60">
        <f t="shared" si="10"/>
        <v>20112.620000000003</v>
      </c>
      <c r="BI26" s="60">
        <f t="shared" si="10"/>
        <v>0</v>
      </c>
      <c r="BJ26" s="60">
        <f t="shared" si="10"/>
        <v>0</v>
      </c>
      <c r="BK26" s="60">
        <f t="shared" si="10"/>
        <v>0</v>
      </c>
      <c r="BL26" s="60">
        <f t="shared" si="10"/>
        <v>0</v>
      </c>
      <c r="BM26" s="60">
        <f t="shared" si="10"/>
        <v>0</v>
      </c>
      <c r="BN26" s="60">
        <f t="shared" ref="BN26:CS26" si="11">BN20+BN21+BN22</f>
        <v>0</v>
      </c>
      <c r="BO26" s="60">
        <f t="shared" si="11"/>
        <v>0</v>
      </c>
      <c r="BP26" s="60">
        <f t="shared" si="11"/>
        <v>0</v>
      </c>
      <c r="BQ26" s="60">
        <f t="shared" si="11"/>
        <v>0</v>
      </c>
      <c r="BR26" s="60">
        <f t="shared" si="11"/>
        <v>0</v>
      </c>
      <c r="BS26" s="60">
        <f t="shared" si="11"/>
        <v>0</v>
      </c>
      <c r="BT26" s="60">
        <f t="shared" si="11"/>
        <v>0</v>
      </c>
      <c r="BU26" s="60">
        <f t="shared" si="11"/>
        <v>0</v>
      </c>
      <c r="BV26" s="60">
        <f t="shared" si="11"/>
        <v>0</v>
      </c>
      <c r="BW26" s="60">
        <f t="shared" si="11"/>
        <v>0</v>
      </c>
      <c r="BX26" s="60">
        <f t="shared" si="11"/>
        <v>81576.850000000006</v>
      </c>
      <c r="BY26" s="60">
        <f t="shared" si="11"/>
        <v>81436.210000000006</v>
      </c>
      <c r="BZ26" s="60">
        <f t="shared" si="11"/>
        <v>140.6400000000001</v>
      </c>
      <c r="CA26" s="60">
        <f t="shared" si="11"/>
        <v>29929.4</v>
      </c>
      <c r="CB26" s="60">
        <f t="shared" si="11"/>
        <v>17866.03</v>
      </c>
      <c r="CC26" s="60">
        <f t="shared" si="11"/>
        <v>9132.07</v>
      </c>
      <c r="CD26" s="60">
        <f t="shared" si="11"/>
        <v>693.17</v>
      </c>
      <c r="CE26" s="60">
        <f t="shared" si="11"/>
        <v>23956.18</v>
      </c>
      <c r="CF26" s="60">
        <f t="shared" si="11"/>
        <v>23815.54</v>
      </c>
      <c r="CG26" s="60">
        <f t="shared" si="11"/>
        <v>140.6400000000001</v>
      </c>
      <c r="CH26" s="60">
        <f t="shared" si="11"/>
        <v>0</v>
      </c>
      <c r="CI26" s="13">
        <f t="shared" si="11"/>
        <v>398</v>
      </c>
      <c r="CJ26" s="13">
        <f t="shared" si="11"/>
        <v>381</v>
      </c>
      <c r="CK26" s="13">
        <f t="shared" si="11"/>
        <v>0</v>
      </c>
      <c r="CL26" s="13">
        <f t="shared" si="11"/>
        <v>0</v>
      </c>
      <c r="CM26" s="13">
        <f t="shared" si="11"/>
        <v>0</v>
      </c>
      <c r="CN26" s="13">
        <f t="shared" si="11"/>
        <v>0</v>
      </c>
      <c r="CO26" s="13">
        <f t="shared" si="11"/>
        <v>0</v>
      </c>
      <c r="CP26" s="13">
        <f t="shared" si="11"/>
        <v>0</v>
      </c>
      <c r="CQ26" s="13">
        <f t="shared" si="11"/>
        <v>0</v>
      </c>
      <c r="CR26" s="13">
        <f t="shared" si="11"/>
        <v>0</v>
      </c>
      <c r="CS26" s="13">
        <f t="shared" si="11"/>
        <v>398</v>
      </c>
      <c r="CT26" s="13">
        <f t="shared" ref="CT26:DB26" si="12">CT20+CT21+CT22</f>
        <v>381</v>
      </c>
      <c r="CU26" s="13">
        <f t="shared" si="12"/>
        <v>0</v>
      </c>
      <c r="CV26" s="13">
        <f t="shared" si="12"/>
        <v>0</v>
      </c>
      <c r="CW26" s="13">
        <f t="shared" si="12"/>
        <v>0</v>
      </c>
      <c r="CX26" s="13">
        <f t="shared" si="12"/>
        <v>0</v>
      </c>
      <c r="CY26" s="13">
        <f t="shared" si="12"/>
        <v>0</v>
      </c>
      <c r="CZ26" s="13">
        <f t="shared" si="12"/>
        <v>0</v>
      </c>
      <c r="DA26" s="13">
        <f t="shared" si="12"/>
        <v>0</v>
      </c>
      <c r="DB26" s="13">
        <f t="shared" si="12"/>
        <v>0</v>
      </c>
    </row>
    <row r="27" spans="1:106" s="12" customFormat="1" ht="24.95" customHeight="1">
      <c r="A27" s="22" t="s">
        <v>19</v>
      </c>
      <c r="B27" s="13">
        <f>B23+B24</f>
        <v>1554</v>
      </c>
      <c r="C27" s="13">
        <f t="shared" ref="C27:BH27" si="13">C23+C24</f>
        <v>137</v>
      </c>
      <c r="D27" s="13">
        <f t="shared" si="13"/>
        <v>0</v>
      </c>
      <c r="E27" s="13">
        <f t="shared" si="13"/>
        <v>0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136</v>
      </c>
      <c r="M27" s="13">
        <f t="shared" si="13"/>
        <v>0</v>
      </c>
      <c r="N27" s="13">
        <f t="shared" si="13"/>
        <v>1</v>
      </c>
      <c r="O27" s="13">
        <f t="shared" si="13"/>
        <v>0</v>
      </c>
      <c r="P27" s="13">
        <f t="shared" si="13"/>
        <v>0</v>
      </c>
      <c r="Q27" s="13">
        <f t="shared" si="13"/>
        <v>0</v>
      </c>
      <c r="R27" s="13">
        <f t="shared" si="13"/>
        <v>1417</v>
      </c>
      <c r="S27" s="13">
        <f t="shared" si="13"/>
        <v>98</v>
      </c>
      <c r="T27" s="13">
        <f t="shared" si="13"/>
        <v>1187</v>
      </c>
      <c r="U27" s="13">
        <f t="shared" si="13"/>
        <v>87</v>
      </c>
      <c r="V27" s="16">
        <f t="shared" si="13"/>
        <v>3</v>
      </c>
      <c r="W27" s="16">
        <f t="shared" si="13"/>
        <v>25</v>
      </c>
      <c r="X27" s="16">
        <f t="shared" si="13"/>
        <v>17</v>
      </c>
      <c r="Y27" s="135">
        <f t="shared" si="13"/>
        <v>336889.57999999996</v>
      </c>
      <c r="Z27" s="60">
        <f t="shared" si="13"/>
        <v>287120.94999999995</v>
      </c>
      <c r="AA27" s="135">
        <f t="shared" si="13"/>
        <v>49768.630000000005</v>
      </c>
      <c r="AB27" s="60">
        <f t="shared" si="13"/>
        <v>193001.38</v>
      </c>
      <c r="AC27" s="60">
        <f t="shared" si="13"/>
        <v>143232.74999999997</v>
      </c>
      <c r="AD27" s="60">
        <f t="shared" si="13"/>
        <v>49768.630000000005</v>
      </c>
      <c r="AE27" s="60">
        <f t="shared" si="13"/>
        <v>0</v>
      </c>
      <c r="AF27" s="60">
        <f t="shared" si="13"/>
        <v>0</v>
      </c>
      <c r="AG27" s="60">
        <f t="shared" si="13"/>
        <v>0</v>
      </c>
      <c r="AH27" s="60">
        <f t="shared" si="13"/>
        <v>0</v>
      </c>
      <c r="AI27" s="60">
        <f t="shared" si="13"/>
        <v>0</v>
      </c>
      <c r="AJ27" s="60">
        <f t="shared" si="13"/>
        <v>0</v>
      </c>
      <c r="AK27" s="60">
        <f t="shared" si="13"/>
        <v>0</v>
      </c>
      <c r="AL27" s="60">
        <f t="shared" si="13"/>
        <v>0</v>
      </c>
      <c r="AM27" s="60">
        <f t="shared" si="13"/>
        <v>0</v>
      </c>
      <c r="AN27" s="60">
        <f t="shared" si="13"/>
        <v>0</v>
      </c>
      <c r="AO27" s="60">
        <f t="shared" si="13"/>
        <v>0</v>
      </c>
      <c r="AP27" s="60">
        <f t="shared" si="13"/>
        <v>0</v>
      </c>
      <c r="AQ27" s="60">
        <f t="shared" si="13"/>
        <v>0</v>
      </c>
      <c r="AR27" s="60">
        <f t="shared" si="13"/>
        <v>0</v>
      </c>
      <c r="AS27" s="60">
        <f t="shared" si="13"/>
        <v>0</v>
      </c>
      <c r="AT27" s="60">
        <f t="shared" si="13"/>
        <v>0</v>
      </c>
      <c r="AU27" s="60">
        <f t="shared" si="13"/>
        <v>0</v>
      </c>
      <c r="AV27" s="60">
        <f t="shared" si="13"/>
        <v>0</v>
      </c>
      <c r="AW27" s="60">
        <f t="shared" si="13"/>
        <v>0</v>
      </c>
      <c r="AX27" s="60">
        <f t="shared" si="13"/>
        <v>0</v>
      </c>
      <c r="AY27" s="60">
        <f t="shared" si="13"/>
        <v>0</v>
      </c>
      <c r="AZ27" s="60">
        <f t="shared" si="13"/>
        <v>0</v>
      </c>
      <c r="BA27" s="60">
        <f t="shared" si="13"/>
        <v>0</v>
      </c>
      <c r="BB27" s="60">
        <f t="shared" si="13"/>
        <v>0</v>
      </c>
      <c r="BC27" s="60">
        <f t="shared" si="13"/>
        <v>0</v>
      </c>
      <c r="BD27" s="60">
        <f t="shared" si="13"/>
        <v>0</v>
      </c>
      <c r="BE27" s="60">
        <f t="shared" si="13"/>
        <v>0</v>
      </c>
      <c r="BF27" s="60">
        <f t="shared" si="13"/>
        <v>192947.38</v>
      </c>
      <c r="BG27" s="60">
        <f t="shared" si="13"/>
        <v>143202.74999999997</v>
      </c>
      <c r="BH27" s="60">
        <f t="shared" si="13"/>
        <v>49744.630000000005</v>
      </c>
      <c r="BI27" s="60">
        <f t="shared" ref="BI27:CG27" si="14">BI23+BI24</f>
        <v>0</v>
      </c>
      <c r="BJ27" s="60">
        <f t="shared" si="14"/>
        <v>0</v>
      </c>
      <c r="BK27" s="60">
        <f t="shared" si="14"/>
        <v>0</v>
      </c>
      <c r="BL27" s="60">
        <f t="shared" si="14"/>
        <v>54</v>
      </c>
      <c r="BM27" s="60">
        <f t="shared" si="14"/>
        <v>30</v>
      </c>
      <c r="BN27" s="60">
        <f t="shared" si="14"/>
        <v>24</v>
      </c>
      <c r="BO27" s="60">
        <f t="shared" si="14"/>
        <v>0</v>
      </c>
      <c r="BP27" s="60">
        <f t="shared" si="14"/>
        <v>0</v>
      </c>
      <c r="BQ27" s="60">
        <f t="shared" si="14"/>
        <v>0</v>
      </c>
      <c r="BR27" s="60">
        <f t="shared" si="14"/>
        <v>0</v>
      </c>
      <c r="BS27" s="60">
        <f t="shared" si="14"/>
        <v>0</v>
      </c>
      <c r="BT27" s="60">
        <f t="shared" si="14"/>
        <v>0</v>
      </c>
      <c r="BU27" s="60">
        <f t="shared" si="14"/>
        <v>0</v>
      </c>
      <c r="BV27" s="60">
        <f t="shared" si="14"/>
        <v>0</v>
      </c>
      <c r="BW27" s="60">
        <f t="shared" si="14"/>
        <v>0</v>
      </c>
      <c r="BX27" s="60">
        <f t="shared" si="14"/>
        <v>143888.20000000001</v>
      </c>
      <c r="BY27" s="60">
        <f t="shared" si="14"/>
        <v>143888.20000000001</v>
      </c>
      <c r="BZ27" s="60">
        <f t="shared" si="14"/>
        <v>0</v>
      </c>
      <c r="CA27" s="60">
        <f t="shared" si="14"/>
        <v>19958.979999999996</v>
      </c>
      <c r="CB27" s="60">
        <f t="shared" si="14"/>
        <v>39276.67</v>
      </c>
      <c r="CC27" s="60">
        <f t="shared" si="14"/>
        <v>11395.130000000001</v>
      </c>
      <c r="CD27" s="60">
        <f t="shared" si="14"/>
        <v>152.12</v>
      </c>
      <c r="CE27" s="60">
        <f t="shared" si="14"/>
        <v>68857.569999999992</v>
      </c>
      <c r="CF27" s="60">
        <f t="shared" si="14"/>
        <v>68857.569999999992</v>
      </c>
      <c r="CG27" s="60">
        <f t="shared" si="14"/>
        <v>0</v>
      </c>
      <c r="CH27" s="60">
        <f t="shared" ref="CH27:DB27" si="15">CH23+CH24</f>
        <v>4247.7299999999996</v>
      </c>
      <c r="CI27" s="13">
        <f t="shared" si="15"/>
        <v>825</v>
      </c>
      <c r="CJ27" s="13">
        <f t="shared" si="15"/>
        <v>748</v>
      </c>
      <c r="CK27" s="13">
        <f t="shared" si="15"/>
        <v>0</v>
      </c>
      <c r="CL27" s="13">
        <f t="shared" si="15"/>
        <v>0</v>
      </c>
      <c r="CM27" s="13">
        <f t="shared" si="15"/>
        <v>0</v>
      </c>
      <c r="CN27" s="13">
        <f t="shared" si="15"/>
        <v>0</v>
      </c>
      <c r="CO27" s="13">
        <f t="shared" si="15"/>
        <v>0</v>
      </c>
      <c r="CP27" s="13">
        <f t="shared" si="15"/>
        <v>0</v>
      </c>
      <c r="CQ27" s="13">
        <f t="shared" si="15"/>
        <v>0</v>
      </c>
      <c r="CR27" s="13">
        <f t="shared" si="15"/>
        <v>0</v>
      </c>
      <c r="CS27" s="13">
        <f t="shared" si="15"/>
        <v>818</v>
      </c>
      <c r="CT27" s="13">
        <f t="shared" si="15"/>
        <v>741</v>
      </c>
      <c r="CU27" s="13">
        <f t="shared" si="15"/>
        <v>7</v>
      </c>
      <c r="CV27" s="13">
        <f t="shared" si="15"/>
        <v>7</v>
      </c>
      <c r="CW27" s="13">
        <f t="shared" si="15"/>
        <v>5</v>
      </c>
      <c r="CX27" s="13">
        <f t="shared" si="15"/>
        <v>5</v>
      </c>
      <c r="CY27" s="13">
        <f t="shared" si="15"/>
        <v>0</v>
      </c>
      <c r="CZ27" s="13">
        <f t="shared" si="15"/>
        <v>0</v>
      </c>
      <c r="DA27" s="13">
        <f t="shared" si="15"/>
        <v>0</v>
      </c>
      <c r="DB27" s="13">
        <f t="shared" si="15"/>
        <v>0</v>
      </c>
    </row>
    <row r="28" spans="1:106" s="12" customFormat="1" ht="29.25" customHeight="1">
      <c r="A28" s="22" t="s">
        <v>20</v>
      </c>
      <c r="B28" s="13">
        <f>B25+B27</f>
        <v>2304</v>
      </c>
      <c r="C28" s="13">
        <f t="shared" ref="C28:BH28" si="16">C25+C27</f>
        <v>196</v>
      </c>
      <c r="D28" s="13">
        <f t="shared" si="16"/>
        <v>0</v>
      </c>
      <c r="E28" s="13">
        <f t="shared" si="16"/>
        <v>0</v>
      </c>
      <c r="F28" s="13">
        <f t="shared" si="16"/>
        <v>0</v>
      </c>
      <c r="G28" s="13">
        <f t="shared" si="16"/>
        <v>0</v>
      </c>
      <c r="H28" s="13">
        <f t="shared" si="16"/>
        <v>0</v>
      </c>
      <c r="I28" s="13">
        <f t="shared" si="16"/>
        <v>0</v>
      </c>
      <c r="J28" s="13">
        <f t="shared" si="16"/>
        <v>0</v>
      </c>
      <c r="K28" s="13">
        <f t="shared" si="16"/>
        <v>0</v>
      </c>
      <c r="L28" s="13">
        <f t="shared" si="16"/>
        <v>195</v>
      </c>
      <c r="M28" s="13">
        <f t="shared" si="16"/>
        <v>0</v>
      </c>
      <c r="N28" s="13">
        <f t="shared" si="16"/>
        <v>1</v>
      </c>
      <c r="O28" s="13">
        <f t="shared" si="16"/>
        <v>0</v>
      </c>
      <c r="P28" s="13">
        <f t="shared" si="16"/>
        <v>0</v>
      </c>
      <c r="Q28" s="13">
        <f t="shared" si="16"/>
        <v>0</v>
      </c>
      <c r="R28" s="13">
        <f t="shared" si="16"/>
        <v>2108</v>
      </c>
      <c r="S28" s="13">
        <f t="shared" si="16"/>
        <v>132</v>
      </c>
      <c r="T28" s="13">
        <f t="shared" si="16"/>
        <v>1713</v>
      </c>
      <c r="U28" s="13">
        <f t="shared" si="16"/>
        <v>178</v>
      </c>
      <c r="V28" s="16">
        <f t="shared" si="16"/>
        <v>3</v>
      </c>
      <c r="W28" s="16">
        <f t="shared" si="16"/>
        <v>40</v>
      </c>
      <c r="X28" s="16">
        <f t="shared" si="16"/>
        <v>42</v>
      </c>
      <c r="Y28" s="135">
        <f t="shared" si="16"/>
        <v>464508.15999999997</v>
      </c>
      <c r="Z28" s="60">
        <f t="shared" si="16"/>
        <v>396534.16999999993</v>
      </c>
      <c r="AA28" s="135">
        <f t="shared" si="16"/>
        <v>67973.990000000005</v>
      </c>
      <c r="AB28" s="60">
        <f t="shared" si="16"/>
        <v>269624.84999999998</v>
      </c>
      <c r="AC28" s="60">
        <f t="shared" si="16"/>
        <v>202646.33999999997</v>
      </c>
      <c r="AD28" s="60">
        <f t="shared" si="16"/>
        <v>66978.510000000009</v>
      </c>
      <c r="AE28" s="60">
        <f t="shared" si="16"/>
        <v>0</v>
      </c>
      <c r="AF28" s="60">
        <f t="shared" si="16"/>
        <v>0</v>
      </c>
      <c r="AG28" s="60">
        <f t="shared" si="16"/>
        <v>0</v>
      </c>
      <c r="AH28" s="60">
        <f t="shared" si="16"/>
        <v>0</v>
      </c>
      <c r="AI28" s="60">
        <f t="shared" si="16"/>
        <v>0</v>
      </c>
      <c r="AJ28" s="60">
        <f t="shared" si="16"/>
        <v>0</v>
      </c>
      <c r="AK28" s="60">
        <f t="shared" si="16"/>
        <v>0</v>
      </c>
      <c r="AL28" s="60">
        <f t="shared" si="16"/>
        <v>0</v>
      </c>
      <c r="AM28" s="60">
        <f t="shared" si="16"/>
        <v>0</v>
      </c>
      <c r="AN28" s="60">
        <f t="shared" si="16"/>
        <v>0</v>
      </c>
      <c r="AO28" s="60">
        <f t="shared" si="16"/>
        <v>0</v>
      </c>
      <c r="AP28" s="60">
        <f t="shared" si="16"/>
        <v>0</v>
      </c>
      <c r="AQ28" s="60">
        <f t="shared" si="16"/>
        <v>0</v>
      </c>
      <c r="AR28" s="60">
        <f t="shared" si="16"/>
        <v>0</v>
      </c>
      <c r="AS28" s="60">
        <f t="shared" si="16"/>
        <v>0</v>
      </c>
      <c r="AT28" s="60">
        <f t="shared" si="16"/>
        <v>0</v>
      </c>
      <c r="AU28" s="60">
        <f t="shared" si="16"/>
        <v>0</v>
      </c>
      <c r="AV28" s="60">
        <f t="shared" si="16"/>
        <v>0</v>
      </c>
      <c r="AW28" s="60">
        <f t="shared" si="16"/>
        <v>0</v>
      </c>
      <c r="AX28" s="60">
        <f t="shared" si="16"/>
        <v>0</v>
      </c>
      <c r="AY28" s="60">
        <f t="shared" si="16"/>
        <v>0</v>
      </c>
      <c r="AZ28" s="60">
        <f t="shared" si="16"/>
        <v>0</v>
      </c>
      <c r="BA28" s="60">
        <f t="shared" si="16"/>
        <v>0</v>
      </c>
      <c r="BB28" s="60">
        <f t="shared" si="16"/>
        <v>0</v>
      </c>
      <c r="BC28" s="60">
        <f t="shared" si="16"/>
        <v>0</v>
      </c>
      <c r="BD28" s="60">
        <f t="shared" si="16"/>
        <v>0</v>
      </c>
      <c r="BE28" s="60">
        <f t="shared" si="16"/>
        <v>0</v>
      </c>
      <c r="BF28" s="60">
        <f t="shared" si="16"/>
        <v>269570.84999999998</v>
      </c>
      <c r="BG28" s="60">
        <f t="shared" si="16"/>
        <v>202616.33999999997</v>
      </c>
      <c r="BH28" s="60">
        <f t="shared" si="16"/>
        <v>66954.510000000009</v>
      </c>
      <c r="BI28" s="60">
        <f t="shared" ref="BI28:CG28" si="17">BI25+BI27</f>
        <v>0</v>
      </c>
      <c r="BJ28" s="60">
        <f t="shared" si="17"/>
        <v>0</v>
      </c>
      <c r="BK28" s="60">
        <f t="shared" si="17"/>
        <v>0</v>
      </c>
      <c r="BL28" s="60">
        <f t="shared" si="17"/>
        <v>54</v>
      </c>
      <c r="BM28" s="60">
        <f t="shared" si="17"/>
        <v>30</v>
      </c>
      <c r="BN28" s="60">
        <f t="shared" si="17"/>
        <v>24</v>
      </c>
      <c r="BO28" s="60">
        <f t="shared" si="17"/>
        <v>0</v>
      </c>
      <c r="BP28" s="60">
        <f t="shared" si="17"/>
        <v>0</v>
      </c>
      <c r="BQ28" s="60">
        <f t="shared" si="17"/>
        <v>0</v>
      </c>
      <c r="BR28" s="60">
        <f t="shared" si="17"/>
        <v>0</v>
      </c>
      <c r="BS28" s="60">
        <f t="shared" si="17"/>
        <v>0</v>
      </c>
      <c r="BT28" s="60">
        <f t="shared" si="17"/>
        <v>0</v>
      </c>
      <c r="BU28" s="60">
        <f t="shared" si="17"/>
        <v>0</v>
      </c>
      <c r="BV28" s="60">
        <f t="shared" si="17"/>
        <v>0</v>
      </c>
      <c r="BW28" s="60">
        <f t="shared" si="17"/>
        <v>0</v>
      </c>
      <c r="BX28" s="60">
        <f t="shared" si="17"/>
        <v>194883.31</v>
      </c>
      <c r="BY28" s="60">
        <f t="shared" si="17"/>
        <v>193887.83000000002</v>
      </c>
      <c r="BZ28" s="60">
        <f t="shared" si="17"/>
        <v>995.47999999999979</v>
      </c>
      <c r="CA28" s="60">
        <f t="shared" si="17"/>
        <v>30184.819999999996</v>
      </c>
      <c r="CB28" s="60">
        <f t="shared" si="17"/>
        <v>63058.239999999998</v>
      </c>
      <c r="CC28" s="60">
        <f t="shared" si="17"/>
        <v>18224.010000000002</v>
      </c>
      <c r="CD28" s="60">
        <f t="shared" si="17"/>
        <v>152.12</v>
      </c>
      <c r="CE28" s="60">
        <f t="shared" si="17"/>
        <v>78013.789999999994</v>
      </c>
      <c r="CF28" s="60">
        <f t="shared" si="17"/>
        <v>77018.31</v>
      </c>
      <c r="CG28" s="60">
        <f t="shared" si="17"/>
        <v>995.47999999999979</v>
      </c>
      <c r="CH28" s="60">
        <f t="shared" ref="CH28:DB28" si="18">CH25+CH27</f>
        <v>5250.33</v>
      </c>
      <c r="CI28" s="13">
        <f t="shared" si="18"/>
        <v>1078</v>
      </c>
      <c r="CJ28" s="13">
        <f t="shared" si="18"/>
        <v>978</v>
      </c>
      <c r="CK28" s="13">
        <f t="shared" si="18"/>
        <v>0</v>
      </c>
      <c r="CL28" s="13">
        <f t="shared" si="18"/>
        <v>0</v>
      </c>
      <c r="CM28" s="13">
        <f t="shared" si="18"/>
        <v>0</v>
      </c>
      <c r="CN28" s="13">
        <f t="shared" si="18"/>
        <v>0</v>
      </c>
      <c r="CO28" s="13">
        <f t="shared" si="18"/>
        <v>0</v>
      </c>
      <c r="CP28" s="13">
        <f t="shared" si="18"/>
        <v>0</v>
      </c>
      <c r="CQ28" s="13">
        <f t="shared" si="18"/>
        <v>0</v>
      </c>
      <c r="CR28" s="13">
        <f t="shared" si="18"/>
        <v>0</v>
      </c>
      <c r="CS28" s="13">
        <f t="shared" si="18"/>
        <v>1071</v>
      </c>
      <c r="CT28" s="13">
        <f t="shared" si="18"/>
        <v>971</v>
      </c>
      <c r="CU28" s="13">
        <f t="shared" si="18"/>
        <v>7</v>
      </c>
      <c r="CV28" s="13">
        <f t="shared" si="18"/>
        <v>7</v>
      </c>
      <c r="CW28" s="13">
        <f t="shared" si="18"/>
        <v>5</v>
      </c>
      <c r="CX28" s="13">
        <f t="shared" si="18"/>
        <v>5</v>
      </c>
      <c r="CY28" s="13">
        <f t="shared" si="18"/>
        <v>0</v>
      </c>
      <c r="CZ28" s="13">
        <f t="shared" si="18"/>
        <v>0</v>
      </c>
      <c r="DA28" s="13">
        <f t="shared" si="18"/>
        <v>0</v>
      </c>
      <c r="DB28" s="13">
        <f t="shared" si="18"/>
        <v>0</v>
      </c>
    </row>
    <row r="29" spans="1:106" s="15" customFormat="1" ht="27.75" customHeight="1">
      <c r="A29" s="23" t="s">
        <v>1</v>
      </c>
      <c r="B29" s="14">
        <f>B26+B28</f>
        <v>3426</v>
      </c>
      <c r="C29" s="14">
        <f t="shared" ref="C29:BH29" si="19">C26+C28</f>
        <v>302</v>
      </c>
      <c r="D29" s="14">
        <f t="shared" si="19"/>
        <v>0</v>
      </c>
      <c r="E29" s="14">
        <f t="shared" si="19"/>
        <v>0</v>
      </c>
      <c r="F29" s="14">
        <f t="shared" si="19"/>
        <v>0</v>
      </c>
      <c r="G29" s="14">
        <f t="shared" si="19"/>
        <v>0</v>
      </c>
      <c r="H29" s="14">
        <f t="shared" si="19"/>
        <v>0</v>
      </c>
      <c r="I29" s="14">
        <f t="shared" si="19"/>
        <v>0</v>
      </c>
      <c r="J29" s="14">
        <f t="shared" si="19"/>
        <v>0</v>
      </c>
      <c r="K29" s="14">
        <f t="shared" si="19"/>
        <v>0</v>
      </c>
      <c r="L29" s="14">
        <f>L26+L28</f>
        <v>301</v>
      </c>
      <c r="M29" s="14">
        <f t="shared" si="19"/>
        <v>0</v>
      </c>
      <c r="N29" s="14">
        <f t="shared" si="19"/>
        <v>1</v>
      </c>
      <c r="O29" s="14">
        <f t="shared" si="19"/>
        <v>0</v>
      </c>
      <c r="P29" s="14">
        <f t="shared" si="19"/>
        <v>0</v>
      </c>
      <c r="Q29" s="14">
        <f t="shared" si="19"/>
        <v>0</v>
      </c>
      <c r="R29" s="14">
        <f t="shared" si="19"/>
        <v>3124</v>
      </c>
      <c r="S29" s="14">
        <f t="shared" si="19"/>
        <v>193</v>
      </c>
      <c r="T29" s="14">
        <f t="shared" si="19"/>
        <v>2487</v>
      </c>
      <c r="U29" s="14">
        <f t="shared" si="19"/>
        <v>340</v>
      </c>
      <c r="V29" s="17">
        <f t="shared" si="19"/>
        <v>5</v>
      </c>
      <c r="W29" s="17">
        <f t="shared" si="19"/>
        <v>57</v>
      </c>
      <c r="X29" s="17">
        <f t="shared" si="19"/>
        <v>42</v>
      </c>
      <c r="Y29" s="135">
        <f t="shared" si="19"/>
        <v>615905.79999999993</v>
      </c>
      <c r="Z29" s="61">
        <f t="shared" si="19"/>
        <v>527678.54999999993</v>
      </c>
      <c r="AA29" s="135">
        <f t="shared" si="19"/>
        <v>88227.25</v>
      </c>
      <c r="AB29" s="61">
        <f t="shared" si="19"/>
        <v>339445.63999999996</v>
      </c>
      <c r="AC29" s="61">
        <f t="shared" si="19"/>
        <v>252354.50999999995</v>
      </c>
      <c r="AD29" s="61">
        <f t="shared" si="19"/>
        <v>87091.13</v>
      </c>
      <c r="AE29" s="61">
        <f t="shared" si="19"/>
        <v>0</v>
      </c>
      <c r="AF29" s="61">
        <f t="shared" si="19"/>
        <v>0</v>
      </c>
      <c r="AG29" s="61">
        <f t="shared" si="19"/>
        <v>0</v>
      </c>
      <c r="AH29" s="61">
        <f t="shared" si="19"/>
        <v>0</v>
      </c>
      <c r="AI29" s="61">
        <f t="shared" si="19"/>
        <v>0</v>
      </c>
      <c r="AJ29" s="61">
        <f t="shared" si="19"/>
        <v>0</v>
      </c>
      <c r="AK29" s="61">
        <f t="shared" si="19"/>
        <v>0</v>
      </c>
      <c r="AL29" s="61">
        <f t="shared" si="19"/>
        <v>0</v>
      </c>
      <c r="AM29" s="61">
        <f t="shared" si="19"/>
        <v>0</v>
      </c>
      <c r="AN29" s="61">
        <f t="shared" si="19"/>
        <v>0</v>
      </c>
      <c r="AO29" s="61">
        <f t="shared" si="19"/>
        <v>0</v>
      </c>
      <c r="AP29" s="61">
        <f t="shared" si="19"/>
        <v>0</v>
      </c>
      <c r="AQ29" s="61">
        <f t="shared" si="19"/>
        <v>0</v>
      </c>
      <c r="AR29" s="61">
        <f t="shared" si="19"/>
        <v>0</v>
      </c>
      <c r="AS29" s="61">
        <f t="shared" si="19"/>
        <v>0</v>
      </c>
      <c r="AT29" s="61">
        <f t="shared" si="19"/>
        <v>0</v>
      </c>
      <c r="AU29" s="61">
        <f t="shared" si="19"/>
        <v>0</v>
      </c>
      <c r="AV29" s="61">
        <f t="shared" si="19"/>
        <v>0</v>
      </c>
      <c r="AW29" s="61">
        <f t="shared" si="19"/>
        <v>0</v>
      </c>
      <c r="AX29" s="61">
        <f t="shared" si="19"/>
        <v>0</v>
      </c>
      <c r="AY29" s="61">
        <f t="shared" si="19"/>
        <v>0</v>
      </c>
      <c r="AZ29" s="61">
        <f t="shared" si="19"/>
        <v>0</v>
      </c>
      <c r="BA29" s="61">
        <f t="shared" si="19"/>
        <v>0</v>
      </c>
      <c r="BB29" s="61">
        <f t="shared" si="19"/>
        <v>0</v>
      </c>
      <c r="BC29" s="61">
        <f t="shared" si="19"/>
        <v>0</v>
      </c>
      <c r="BD29" s="61">
        <f t="shared" si="19"/>
        <v>0</v>
      </c>
      <c r="BE29" s="61">
        <f t="shared" si="19"/>
        <v>0</v>
      </c>
      <c r="BF29" s="61">
        <f t="shared" si="19"/>
        <v>339391.63999999996</v>
      </c>
      <c r="BG29" s="61">
        <f t="shared" si="19"/>
        <v>252324.50999999995</v>
      </c>
      <c r="BH29" s="61">
        <f t="shared" si="19"/>
        <v>87067.13</v>
      </c>
      <c r="BI29" s="61">
        <f t="shared" ref="BI29:CG29" si="20">BI26+BI28</f>
        <v>0</v>
      </c>
      <c r="BJ29" s="61">
        <f t="shared" si="20"/>
        <v>0</v>
      </c>
      <c r="BK29" s="61">
        <f t="shared" si="20"/>
        <v>0</v>
      </c>
      <c r="BL29" s="61">
        <f t="shared" si="20"/>
        <v>54</v>
      </c>
      <c r="BM29" s="61">
        <f t="shared" si="20"/>
        <v>30</v>
      </c>
      <c r="BN29" s="61">
        <f t="shared" si="20"/>
        <v>24</v>
      </c>
      <c r="BO29" s="61">
        <f t="shared" si="20"/>
        <v>0</v>
      </c>
      <c r="BP29" s="61">
        <f t="shared" si="20"/>
        <v>0</v>
      </c>
      <c r="BQ29" s="61">
        <f t="shared" si="20"/>
        <v>0</v>
      </c>
      <c r="BR29" s="61">
        <f t="shared" si="20"/>
        <v>0</v>
      </c>
      <c r="BS29" s="61">
        <f t="shared" si="20"/>
        <v>0</v>
      </c>
      <c r="BT29" s="61">
        <f t="shared" si="20"/>
        <v>0</v>
      </c>
      <c r="BU29" s="61">
        <f t="shared" si="20"/>
        <v>0</v>
      </c>
      <c r="BV29" s="61">
        <f t="shared" si="20"/>
        <v>0</v>
      </c>
      <c r="BW29" s="61">
        <f t="shared" si="20"/>
        <v>0</v>
      </c>
      <c r="BX29" s="61">
        <f t="shared" si="20"/>
        <v>276460.16000000003</v>
      </c>
      <c r="BY29" s="61">
        <f t="shared" si="20"/>
        <v>275324.04000000004</v>
      </c>
      <c r="BZ29" s="61">
        <f t="shared" si="20"/>
        <v>1136.1199999999999</v>
      </c>
      <c r="CA29" s="61">
        <f t="shared" si="20"/>
        <v>60114.22</v>
      </c>
      <c r="CB29" s="61">
        <f t="shared" si="20"/>
        <v>80924.26999999999</v>
      </c>
      <c r="CC29" s="61">
        <f t="shared" si="20"/>
        <v>27356.080000000002</v>
      </c>
      <c r="CD29" s="61">
        <f t="shared" si="20"/>
        <v>845.29</v>
      </c>
      <c r="CE29" s="61">
        <f t="shared" si="20"/>
        <v>101969.97</v>
      </c>
      <c r="CF29" s="61">
        <f t="shared" si="20"/>
        <v>100833.85</v>
      </c>
      <c r="CG29" s="61">
        <f t="shared" si="20"/>
        <v>1136.1199999999999</v>
      </c>
      <c r="CH29" s="61">
        <f t="shared" ref="CH29:DB29" si="21">CH26+CH28</f>
        <v>5250.33</v>
      </c>
      <c r="CI29" s="14">
        <f t="shared" si="21"/>
        <v>1476</v>
      </c>
      <c r="CJ29" s="14">
        <f t="shared" si="21"/>
        <v>1359</v>
      </c>
      <c r="CK29" s="14">
        <f t="shared" si="21"/>
        <v>0</v>
      </c>
      <c r="CL29" s="14">
        <f t="shared" si="21"/>
        <v>0</v>
      </c>
      <c r="CM29" s="14">
        <f t="shared" si="21"/>
        <v>0</v>
      </c>
      <c r="CN29" s="14">
        <f t="shared" si="21"/>
        <v>0</v>
      </c>
      <c r="CO29" s="14">
        <f t="shared" si="21"/>
        <v>0</v>
      </c>
      <c r="CP29" s="14">
        <f t="shared" si="21"/>
        <v>0</v>
      </c>
      <c r="CQ29" s="14">
        <f t="shared" si="21"/>
        <v>0</v>
      </c>
      <c r="CR29" s="14">
        <f t="shared" si="21"/>
        <v>0</v>
      </c>
      <c r="CS29" s="14">
        <f t="shared" si="21"/>
        <v>1469</v>
      </c>
      <c r="CT29" s="14">
        <f t="shared" si="21"/>
        <v>1352</v>
      </c>
      <c r="CU29" s="14">
        <f t="shared" si="21"/>
        <v>7</v>
      </c>
      <c r="CV29" s="14">
        <f t="shared" si="21"/>
        <v>7</v>
      </c>
      <c r="CW29" s="14">
        <f t="shared" si="21"/>
        <v>5</v>
      </c>
      <c r="CX29" s="14">
        <f t="shared" si="21"/>
        <v>5</v>
      </c>
      <c r="CY29" s="14">
        <f t="shared" si="21"/>
        <v>0</v>
      </c>
      <c r="CZ29" s="14">
        <f t="shared" si="21"/>
        <v>0</v>
      </c>
      <c r="DA29" s="14">
        <f t="shared" si="21"/>
        <v>0</v>
      </c>
      <c r="DB29" s="14">
        <f t="shared" si="21"/>
        <v>0</v>
      </c>
    </row>
    <row r="30" spans="1:106" s="45" customFormat="1">
      <c r="A30" s="43"/>
      <c r="B30" s="43"/>
      <c r="C30" s="43"/>
      <c r="D30" s="43"/>
      <c r="E30" s="43"/>
      <c r="F30" s="43"/>
      <c r="G30" s="44"/>
      <c r="H30" s="44"/>
      <c r="O30" s="46"/>
      <c r="P30" s="46"/>
      <c r="Q30" s="46"/>
      <c r="R30" s="46"/>
      <c r="S30" s="47"/>
      <c r="T30" s="47"/>
      <c r="U30" s="47"/>
      <c r="V30" s="47"/>
      <c r="W30" s="47"/>
      <c r="X30" s="47"/>
      <c r="Y30" s="137"/>
      <c r="Z30" s="47"/>
      <c r="AA30" s="13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106" s="45" customFormat="1">
      <c r="A31" s="43"/>
      <c r="B31" s="43"/>
      <c r="C31" s="43"/>
      <c r="D31" s="43"/>
      <c r="E31" s="43"/>
      <c r="F31" s="43"/>
      <c r="G31" s="44"/>
      <c r="H31" s="44"/>
      <c r="O31" s="46"/>
      <c r="P31" s="46"/>
      <c r="Q31" s="46"/>
      <c r="R31" s="46"/>
      <c r="S31" s="47"/>
      <c r="T31" s="47"/>
      <c r="U31" s="47"/>
      <c r="V31" s="47"/>
      <c r="W31" s="47"/>
      <c r="X31" s="47"/>
      <c r="Y31" s="137"/>
      <c r="Z31" s="47"/>
      <c r="AA31" s="13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106" s="45" customFormat="1">
      <c r="A32" s="43"/>
      <c r="B32" s="43"/>
      <c r="C32" s="43"/>
      <c r="D32" s="43"/>
      <c r="E32" s="43"/>
      <c r="F32" s="43"/>
      <c r="G32" s="44"/>
      <c r="H32" s="44"/>
      <c r="O32" s="46"/>
      <c r="P32" s="46"/>
      <c r="Q32" s="46"/>
      <c r="R32" s="46"/>
      <c r="S32" s="47"/>
      <c r="T32" s="47"/>
      <c r="U32" s="47"/>
      <c r="V32" s="47"/>
      <c r="W32" s="47"/>
      <c r="X32" s="47"/>
      <c r="Y32" s="137"/>
      <c r="Z32" s="47"/>
      <c r="AA32" s="13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</row>
    <row r="33" spans="1:52" s="45" customFormat="1">
      <c r="A33" s="43"/>
      <c r="B33" s="43"/>
      <c r="C33" s="43"/>
      <c r="D33" s="43"/>
      <c r="E33" s="43"/>
      <c r="F33" s="43"/>
      <c r="G33" s="44"/>
      <c r="H33" s="44"/>
      <c r="O33" s="46"/>
      <c r="P33" s="46"/>
      <c r="Q33" s="46"/>
      <c r="R33" s="46"/>
      <c r="S33" s="47"/>
      <c r="T33" s="47"/>
      <c r="U33" s="47"/>
      <c r="V33" s="47"/>
      <c r="W33" s="47"/>
      <c r="X33" s="47"/>
      <c r="Y33" s="137"/>
      <c r="Z33" s="47"/>
      <c r="AA33" s="13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2" s="45" customFormat="1">
      <c r="A34" s="43"/>
      <c r="B34" s="43"/>
      <c r="C34" s="43"/>
      <c r="D34" s="43"/>
      <c r="E34" s="43"/>
      <c r="F34" s="43"/>
      <c r="G34" s="44"/>
      <c r="H34" s="44"/>
      <c r="O34" s="46"/>
      <c r="P34" s="46"/>
      <c r="Q34" s="46"/>
      <c r="R34" s="46"/>
      <c r="S34" s="47"/>
      <c r="T34" s="47"/>
      <c r="U34" s="47"/>
      <c r="V34" s="47"/>
      <c r="W34" s="47"/>
      <c r="X34" s="47"/>
      <c r="Y34" s="137"/>
      <c r="Z34" s="47"/>
      <c r="AA34" s="13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</row>
    <row r="35" spans="1:52" s="45" customFormat="1">
      <c r="A35" s="43"/>
      <c r="B35" s="43"/>
      <c r="C35" s="43"/>
      <c r="D35" s="43"/>
      <c r="E35" s="43"/>
      <c r="F35" s="43"/>
      <c r="G35" s="44"/>
      <c r="H35" s="44"/>
      <c r="O35" s="46"/>
      <c r="P35" s="46"/>
      <c r="Q35" s="46"/>
      <c r="R35" s="46"/>
      <c r="S35" s="47"/>
      <c r="T35" s="47"/>
      <c r="U35" s="47"/>
      <c r="V35" s="47"/>
      <c r="W35" s="47"/>
      <c r="X35" s="47"/>
      <c r="Y35" s="137"/>
      <c r="Z35" s="47"/>
      <c r="AA35" s="13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1:52" s="45" customFormat="1">
      <c r="A36" s="43"/>
      <c r="B36" s="43"/>
      <c r="C36" s="43"/>
      <c r="D36" s="43"/>
      <c r="E36" s="43"/>
      <c r="F36" s="43"/>
      <c r="G36" s="44"/>
      <c r="H36" s="44"/>
      <c r="O36" s="46"/>
      <c r="P36" s="46"/>
      <c r="Q36" s="46"/>
      <c r="R36" s="46"/>
      <c r="S36" s="47"/>
      <c r="T36" s="47"/>
      <c r="U36" s="47"/>
      <c r="V36" s="47"/>
      <c r="W36" s="47"/>
      <c r="X36" s="47"/>
      <c r="Y36" s="137"/>
      <c r="Z36" s="47"/>
      <c r="AA36" s="13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52" s="45" customFormat="1">
      <c r="A37" s="43"/>
      <c r="B37" s="43"/>
      <c r="C37" s="43"/>
      <c r="D37" s="43"/>
      <c r="E37" s="43"/>
      <c r="F37" s="43"/>
      <c r="G37" s="44"/>
      <c r="H37" s="44"/>
      <c r="O37" s="46"/>
      <c r="P37" s="46"/>
      <c r="Q37" s="46"/>
      <c r="R37" s="46"/>
      <c r="S37" s="47"/>
      <c r="T37" s="47"/>
      <c r="U37" s="47"/>
      <c r="V37" s="47"/>
      <c r="W37" s="47"/>
      <c r="X37" s="47"/>
      <c r="Y37" s="137"/>
      <c r="Z37" s="47"/>
      <c r="AA37" s="13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 s="45" customFormat="1">
      <c r="A38" s="43"/>
      <c r="B38" s="43"/>
      <c r="C38" s="43"/>
      <c r="D38" s="43"/>
      <c r="E38" s="43"/>
      <c r="F38" s="43"/>
      <c r="G38" s="44"/>
      <c r="H38" s="44"/>
      <c r="O38" s="46"/>
      <c r="P38" s="46"/>
      <c r="Q38" s="46"/>
      <c r="R38" s="46"/>
      <c r="S38" s="47"/>
      <c r="T38" s="47"/>
      <c r="U38" s="47"/>
      <c r="V38" s="47"/>
      <c r="W38" s="47"/>
      <c r="X38" s="47"/>
      <c r="Y38" s="137"/>
      <c r="Z38" s="47"/>
      <c r="AA38" s="13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 s="45" customFormat="1">
      <c r="A39" s="43"/>
      <c r="B39" s="43"/>
      <c r="C39" s="43"/>
      <c r="D39" s="43"/>
      <c r="E39" s="43"/>
      <c r="F39" s="43"/>
      <c r="G39" s="44"/>
      <c r="H39" s="44"/>
      <c r="O39" s="46"/>
      <c r="P39" s="46"/>
      <c r="Q39" s="46"/>
      <c r="R39" s="46"/>
      <c r="S39" s="47"/>
      <c r="T39" s="47"/>
      <c r="U39" s="47"/>
      <c r="V39" s="47"/>
      <c r="W39" s="47"/>
      <c r="X39" s="47"/>
      <c r="Y39" s="137"/>
      <c r="Z39" s="47"/>
      <c r="AA39" s="13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s="45" customFormat="1">
      <c r="A40" s="43"/>
      <c r="B40" s="43"/>
      <c r="C40" s="43"/>
      <c r="D40" s="43"/>
      <c r="E40" s="43"/>
      <c r="F40" s="43"/>
      <c r="G40" s="44"/>
      <c r="H40" s="44"/>
      <c r="O40" s="46"/>
      <c r="P40" s="46"/>
      <c r="Q40" s="46"/>
      <c r="R40" s="46"/>
      <c r="S40" s="47"/>
      <c r="T40" s="47"/>
      <c r="U40" s="47"/>
      <c r="V40" s="47"/>
      <c r="W40" s="47"/>
      <c r="X40" s="47"/>
      <c r="Y40" s="137"/>
      <c r="Z40" s="47"/>
      <c r="AA40" s="13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s="45" customFormat="1">
      <c r="A41" s="43"/>
      <c r="B41" s="43"/>
      <c r="C41" s="43"/>
      <c r="D41" s="43"/>
      <c r="E41" s="43"/>
      <c r="F41" s="43"/>
      <c r="G41" s="44"/>
      <c r="H41" s="44"/>
      <c r="O41" s="46"/>
      <c r="P41" s="46"/>
      <c r="Q41" s="46"/>
      <c r="R41" s="46"/>
      <c r="S41" s="47"/>
      <c r="T41" s="47"/>
      <c r="U41" s="47"/>
      <c r="V41" s="47"/>
      <c r="W41" s="47"/>
      <c r="X41" s="47"/>
      <c r="Y41" s="137"/>
      <c r="Z41" s="47"/>
      <c r="AA41" s="13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s="45" customFormat="1">
      <c r="A42" s="43"/>
      <c r="B42" s="43"/>
      <c r="C42" s="43"/>
      <c r="D42" s="43"/>
      <c r="E42" s="43"/>
      <c r="F42" s="43"/>
      <c r="G42" s="44"/>
      <c r="H42" s="44"/>
      <c r="O42" s="46"/>
      <c r="P42" s="46"/>
      <c r="Q42" s="46"/>
      <c r="R42" s="46"/>
      <c r="S42" s="47"/>
      <c r="T42" s="47"/>
      <c r="U42" s="47"/>
      <c r="V42" s="47"/>
      <c r="W42" s="47"/>
      <c r="X42" s="47"/>
      <c r="Y42" s="137"/>
      <c r="Z42" s="47"/>
      <c r="AA42" s="13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</row>
    <row r="43" spans="1:52" s="45" customFormat="1">
      <c r="A43" s="43"/>
      <c r="B43" s="43"/>
      <c r="C43" s="43"/>
      <c r="D43" s="43"/>
      <c r="E43" s="43"/>
      <c r="F43" s="43"/>
      <c r="G43" s="44"/>
      <c r="H43" s="44"/>
      <c r="O43" s="46"/>
      <c r="P43" s="46"/>
      <c r="Q43" s="46"/>
      <c r="R43" s="46"/>
      <c r="S43" s="47"/>
      <c r="T43" s="47"/>
      <c r="U43" s="47"/>
      <c r="V43" s="47"/>
      <c r="W43" s="47"/>
      <c r="X43" s="47"/>
      <c r="Y43" s="137"/>
      <c r="Z43" s="47"/>
      <c r="AA43" s="13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1:52" s="45" customFormat="1">
      <c r="A44" s="43"/>
      <c r="B44" s="43"/>
      <c r="C44" s="43"/>
      <c r="D44" s="43"/>
      <c r="E44" s="43"/>
      <c r="F44" s="43"/>
      <c r="G44" s="44"/>
      <c r="H44" s="44"/>
      <c r="O44" s="46"/>
      <c r="P44" s="46"/>
      <c r="Q44" s="46"/>
      <c r="R44" s="46"/>
      <c r="S44" s="47"/>
      <c r="T44" s="47"/>
      <c r="U44" s="47"/>
      <c r="V44" s="47"/>
      <c r="W44" s="47"/>
      <c r="X44" s="47"/>
      <c r="Y44" s="137"/>
      <c r="Z44" s="47"/>
      <c r="AA44" s="13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</row>
    <row r="45" spans="1:52" s="45" customFormat="1">
      <c r="A45" s="43"/>
      <c r="B45" s="43"/>
      <c r="C45" s="43"/>
      <c r="D45" s="43"/>
      <c r="E45" s="43"/>
      <c r="F45" s="43"/>
      <c r="G45" s="44"/>
      <c r="H45" s="44"/>
      <c r="O45" s="46"/>
      <c r="P45" s="46"/>
      <c r="Q45" s="46"/>
      <c r="R45" s="46"/>
      <c r="S45" s="47"/>
      <c r="T45" s="47"/>
      <c r="U45" s="47"/>
      <c r="V45" s="47"/>
      <c r="W45" s="47"/>
      <c r="X45" s="47"/>
      <c r="Y45" s="137"/>
      <c r="Z45" s="47"/>
      <c r="AA45" s="13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</row>
    <row r="46" spans="1:52" s="45" customFormat="1">
      <c r="A46" s="43"/>
      <c r="B46" s="43"/>
      <c r="C46" s="43"/>
      <c r="D46" s="43"/>
      <c r="E46" s="43"/>
      <c r="F46" s="43"/>
      <c r="G46" s="44"/>
      <c r="H46" s="44"/>
      <c r="O46" s="46"/>
      <c r="P46" s="46"/>
      <c r="Q46" s="46"/>
      <c r="R46" s="46"/>
      <c r="S46" s="47"/>
      <c r="T46" s="47"/>
      <c r="U46" s="47"/>
      <c r="V46" s="47"/>
      <c r="W46" s="47"/>
      <c r="X46" s="47"/>
      <c r="Y46" s="137"/>
      <c r="Z46" s="47"/>
      <c r="AA46" s="13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</row>
    <row r="47" spans="1:52" s="45" customFormat="1">
      <c r="A47" s="43"/>
      <c r="B47" s="43"/>
      <c r="C47" s="43"/>
      <c r="D47" s="43"/>
      <c r="E47" s="43"/>
      <c r="F47" s="43"/>
      <c r="G47" s="44"/>
      <c r="H47" s="44"/>
      <c r="O47" s="46"/>
      <c r="P47" s="46"/>
      <c r="Q47" s="46"/>
      <c r="R47" s="46"/>
      <c r="S47" s="47"/>
      <c r="T47" s="47"/>
      <c r="U47" s="47"/>
      <c r="V47" s="47"/>
      <c r="W47" s="47"/>
      <c r="X47" s="47"/>
      <c r="Y47" s="137"/>
      <c r="Z47" s="47"/>
      <c r="AA47" s="13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</row>
    <row r="48" spans="1:52" s="45" customFormat="1">
      <c r="A48" s="43"/>
      <c r="B48" s="43"/>
      <c r="C48" s="43"/>
      <c r="D48" s="43"/>
      <c r="E48" s="43"/>
      <c r="F48" s="43"/>
      <c r="G48" s="44"/>
      <c r="H48" s="44"/>
      <c r="O48" s="46"/>
      <c r="P48" s="46"/>
      <c r="Q48" s="46"/>
      <c r="R48" s="46"/>
      <c r="S48" s="47"/>
      <c r="T48" s="47"/>
      <c r="U48" s="47"/>
      <c r="V48" s="47"/>
      <c r="W48" s="47"/>
      <c r="X48" s="47"/>
      <c r="Y48" s="137"/>
      <c r="Z48" s="47"/>
      <c r="AA48" s="13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</row>
    <row r="49" spans="1:52" s="45" customFormat="1">
      <c r="A49" s="43"/>
      <c r="B49" s="43"/>
      <c r="C49" s="43"/>
      <c r="D49" s="43"/>
      <c r="E49" s="43"/>
      <c r="F49" s="43"/>
      <c r="G49" s="44"/>
      <c r="H49" s="44"/>
      <c r="O49" s="46"/>
      <c r="P49" s="46"/>
      <c r="Q49" s="46"/>
      <c r="R49" s="46"/>
      <c r="S49" s="47"/>
      <c r="T49" s="47"/>
      <c r="U49" s="47"/>
      <c r="V49" s="47"/>
      <c r="W49" s="47"/>
      <c r="X49" s="47"/>
      <c r="Y49" s="137"/>
      <c r="Z49" s="47"/>
      <c r="AA49" s="13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spans="1:52" s="45" customFormat="1">
      <c r="A50" s="43"/>
      <c r="B50" s="43"/>
      <c r="C50" s="43"/>
      <c r="D50" s="43"/>
      <c r="E50" s="43"/>
      <c r="F50" s="43"/>
      <c r="G50" s="44"/>
      <c r="H50" s="44"/>
      <c r="O50" s="46"/>
      <c r="P50" s="46"/>
      <c r="Q50" s="46"/>
      <c r="R50" s="46"/>
      <c r="S50" s="47"/>
      <c r="T50" s="47"/>
      <c r="U50" s="47"/>
      <c r="V50" s="47"/>
      <c r="W50" s="47"/>
      <c r="X50" s="47"/>
      <c r="Y50" s="137"/>
      <c r="Z50" s="47"/>
      <c r="AA50" s="13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s="45" customFormat="1">
      <c r="A51" s="43"/>
      <c r="B51" s="43"/>
      <c r="C51" s="43"/>
      <c r="D51" s="43"/>
      <c r="E51" s="43"/>
      <c r="F51" s="43"/>
      <c r="G51" s="44"/>
      <c r="H51" s="44"/>
      <c r="O51" s="46"/>
      <c r="P51" s="46"/>
      <c r="Q51" s="46"/>
      <c r="R51" s="46"/>
      <c r="S51" s="47"/>
      <c r="T51" s="47"/>
      <c r="U51" s="47"/>
      <c r="V51" s="47"/>
      <c r="W51" s="47"/>
      <c r="X51" s="47"/>
      <c r="Y51" s="137"/>
      <c r="Z51" s="47"/>
      <c r="AA51" s="13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45" customFormat="1">
      <c r="A52" s="43"/>
      <c r="B52" s="43"/>
      <c r="C52" s="43"/>
      <c r="D52" s="43"/>
      <c r="E52" s="43"/>
      <c r="F52" s="43"/>
      <c r="G52" s="44"/>
      <c r="H52" s="44"/>
      <c r="O52" s="46"/>
      <c r="P52" s="46"/>
      <c r="Q52" s="46"/>
      <c r="R52" s="46"/>
      <c r="S52" s="47"/>
      <c r="T52" s="47"/>
      <c r="U52" s="47"/>
      <c r="V52" s="47"/>
      <c r="W52" s="47"/>
      <c r="X52" s="47"/>
      <c r="Y52" s="137"/>
      <c r="Z52" s="47"/>
      <c r="AA52" s="13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spans="1:52" s="45" customFormat="1">
      <c r="A53" s="43"/>
      <c r="B53" s="43"/>
      <c r="C53" s="43"/>
      <c r="D53" s="43"/>
      <c r="E53" s="43"/>
      <c r="F53" s="43"/>
      <c r="G53" s="44"/>
      <c r="H53" s="44"/>
      <c r="O53" s="46"/>
      <c r="P53" s="46"/>
      <c r="Q53" s="46"/>
      <c r="R53" s="46"/>
      <c r="S53" s="47"/>
      <c r="T53" s="47"/>
      <c r="U53" s="47"/>
      <c r="V53" s="47"/>
      <c r="W53" s="47"/>
      <c r="X53" s="47"/>
      <c r="Y53" s="137"/>
      <c r="Z53" s="47"/>
      <c r="AA53" s="13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</row>
    <row r="54" spans="1:52" s="45" customFormat="1">
      <c r="A54" s="43"/>
      <c r="B54" s="43"/>
      <c r="C54" s="43"/>
      <c r="D54" s="43"/>
      <c r="E54" s="43"/>
      <c r="F54" s="43"/>
      <c r="G54" s="44"/>
      <c r="H54" s="44"/>
      <c r="O54" s="46"/>
      <c r="P54" s="46"/>
      <c r="Q54" s="46"/>
      <c r="R54" s="46"/>
      <c r="S54" s="47"/>
      <c r="T54" s="47"/>
      <c r="U54" s="47"/>
      <c r="V54" s="47"/>
      <c r="W54" s="47"/>
      <c r="X54" s="47"/>
      <c r="Y54" s="137"/>
      <c r="Z54" s="47"/>
      <c r="AA54" s="13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</row>
    <row r="55" spans="1:52" s="45" customFormat="1">
      <c r="A55" s="43"/>
      <c r="B55" s="43"/>
      <c r="C55" s="43"/>
      <c r="D55" s="43"/>
      <c r="E55" s="43"/>
      <c r="F55" s="43"/>
      <c r="G55" s="44"/>
      <c r="H55" s="44"/>
      <c r="O55" s="46"/>
      <c r="P55" s="46"/>
      <c r="Q55" s="46"/>
      <c r="R55" s="46"/>
      <c r="S55" s="47"/>
      <c r="T55" s="47"/>
      <c r="U55" s="47"/>
      <c r="V55" s="47"/>
      <c r="W55" s="47"/>
      <c r="X55" s="47"/>
      <c r="Y55" s="137"/>
      <c r="Z55" s="47"/>
      <c r="AA55" s="13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spans="1:52" s="45" customFormat="1">
      <c r="A56" s="43"/>
      <c r="B56" s="43"/>
      <c r="C56" s="43"/>
      <c r="D56" s="43"/>
      <c r="E56" s="43"/>
      <c r="F56" s="43"/>
      <c r="G56" s="44"/>
      <c r="H56" s="44"/>
      <c r="O56" s="46"/>
      <c r="P56" s="46"/>
      <c r="Q56" s="46"/>
      <c r="R56" s="46"/>
      <c r="S56" s="47"/>
      <c r="T56" s="47"/>
      <c r="U56" s="47"/>
      <c r="V56" s="47"/>
      <c r="W56" s="47"/>
      <c r="X56" s="47"/>
      <c r="Y56" s="137"/>
      <c r="Z56" s="47"/>
      <c r="AA56" s="13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spans="1:52" s="45" customFormat="1">
      <c r="A57" s="43"/>
      <c r="B57" s="43"/>
      <c r="C57" s="43"/>
      <c r="D57" s="43"/>
      <c r="E57" s="43"/>
      <c r="F57" s="43"/>
      <c r="G57" s="44"/>
      <c r="H57" s="44"/>
      <c r="O57" s="46"/>
      <c r="P57" s="46"/>
      <c r="Q57" s="46"/>
      <c r="R57" s="46"/>
      <c r="S57" s="47"/>
      <c r="T57" s="47"/>
      <c r="U57" s="47"/>
      <c r="V57" s="47"/>
      <c r="W57" s="47"/>
      <c r="X57" s="47"/>
      <c r="Y57" s="137"/>
      <c r="Z57" s="47"/>
      <c r="AA57" s="13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</row>
    <row r="58" spans="1:52" s="45" customFormat="1">
      <c r="A58" s="43"/>
      <c r="B58" s="43"/>
      <c r="C58" s="43"/>
      <c r="D58" s="43"/>
      <c r="E58" s="43"/>
      <c r="F58" s="43"/>
      <c r="G58" s="44"/>
      <c r="H58" s="44"/>
      <c r="O58" s="46"/>
      <c r="P58" s="46"/>
      <c r="Q58" s="46"/>
      <c r="R58" s="46"/>
      <c r="S58" s="47"/>
      <c r="T58" s="47"/>
      <c r="U58" s="47"/>
      <c r="V58" s="47"/>
      <c r="W58" s="47"/>
      <c r="X58" s="47"/>
      <c r="Y58" s="137"/>
      <c r="Z58" s="47"/>
      <c r="AA58" s="13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</row>
    <row r="59" spans="1:52" s="45" customFormat="1">
      <c r="A59" s="43"/>
      <c r="B59" s="43"/>
      <c r="C59" s="43"/>
      <c r="D59" s="43"/>
      <c r="E59" s="43"/>
      <c r="F59" s="43"/>
      <c r="G59" s="44"/>
      <c r="H59" s="44"/>
      <c r="O59" s="46"/>
      <c r="P59" s="46"/>
      <c r="Q59" s="46"/>
      <c r="R59" s="46"/>
      <c r="S59" s="47"/>
      <c r="T59" s="47"/>
      <c r="U59" s="47"/>
      <c r="V59" s="47"/>
      <c r="W59" s="47"/>
      <c r="X59" s="47"/>
      <c r="Y59" s="137"/>
      <c r="Z59" s="47"/>
      <c r="AA59" s="13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1:52" s="45" customFormat="1">
      <c r="A60" s="43"/>
      <c r="B60" s="43"/>
      <c r="C60" s="43"/>
      <c r="D60" s="43"/>
      <c r="E60" s="43"/>
      <c r="F60" s="43"/>
      <c r="G60" s="44"/>
      <c r="H60" s="44"/>
      <c r="O60" s="46"/>
      <c r="P60" s="46"/>
      <c r="Q60" s="46"/>
      <c r="R60" s="46"/>
      <c r="S60" s="47"/>
      <c r="T60" s="47"/>
      <c r="U60" s="47"/>
      <c r="V60" s="47"/>
      <c r="W60" s="47"/>
      <c r="X60" s="47"/>
      <c r="Y60" s="137"/>
      <c r="Z60" s="47"/>
      <c r="AA60" s="13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</row>
    <row r="61" spans="1:52" s="45" customFormat="1">
      <c r="A61" s="43"/>
      <c r="B61" s="43"/>
      <c r="C61" s="43"/>
      <c r="D61" s="43"/>
      <c r="E61" s="43"/>
      <c r="F61" s="43"/>
      <c r="G61" s="44"/>
      <c r="H61" s="44"/>
      <c r="O61" s="46"/>
      <c r="P61" s="46"/>
      <c r="Q61" s="46"/>
      <c r="R61" s="46"/>
      <c r="S61" s="47"/>
      <c r="T61" s="47"/>
      <c r="U61" s="47"/>
      <c r="V61" s="47"/>
      <c r="W61" s="47"/>
      <c r="X61" s="47"/>
      <c r="Y61" s="137"/>
      <c r="Z61" s="47"/>
      <c r="AA61" s="13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</row>
    <row r="62" spans="1:52" s="45" customFormat="1">
      <c r="A62" s="43"/>
      <c r="B62" s="43"/>
      <c r="C62" s="43"/>
      <c r="D62" s="43"/>
      <c r="E62" s="43"/>
      <c r="F62" s="43"/>
      <c r="G62" s="44"/>
      <c r="H62" s="44"/>
      <c r="O62" s="46"/>
      <c r="P62" s="46"/>
      <c r="Q62" s="46"/>
      <c r="R62" s="46"/>
      <c r="S62" s="47"/>
      <c r="T62" s="47"/>
      <c r="U62" s="47"/>
      <c r="V62" s="47"/>
      <c r="W62" s="47"/>
      <c r="X62" s="47"/>
      <c r="Y62" s="137"/>
      <c r="Z62" s="47"/>
      <c r="AA62" s="13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</row>
    <row r="63" spans="1:52" s="45" customFormat="1">
      <c r="A63" s="43"/>
      <c r="B63" s="43"/>
      <c r="C63" s="43"/>
      <c r="D63" s="43"/>
      <c r="E63" s="43"/>
      <c r="F63" s="43"/>
      <c r="G63" s="44"/>
      <c r="H63" s="44"/>
      <c r="O63" s="46"/>
      <c r="P63" s="46"/>
      <c r="Q63" s="46"/>
      <c r="R63" s="46"/>
      <c r="S63" s="47"/>
      <c r="T63" s="47"/>
      <c r="U63" s="47"/>
      <c r="V63" s="47"/>
      <c r="W63" s="47"/>
      <c r="X63" s="47"/>
      <c r="Y63" s="137"/>
      <c r="Z63" s="47"/>
      <c r="AA63" s="13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</row>
    <row r="64" spans="1:52" s="45" customFormat="1">
      <c r="A64" s="43"/>
      <c r="B64" s="43"/>
      <c r="C64" s="43"/>
      <c r="D64" s="43"/>
      <c r="E64" s="43"/>
      <c r="F64" s="43"/>
      <c r="G64" s="44"/>
      <c r="H64" s="44"/>
      <c r="O64" s="46"/>
      <c r="P64" s="46"/>
      <c r="Q64" s="46"/>
      <c r="R64" s="46"/>
      <c r="S64" s="47"/>
      <c r="T64" s="47"/>
      <c r="U64" s="47"/>
      <c r="V64" s="47"/>
      <c r="W64" s="47"/>
      <c r="X64" s="47"/>
      <c r="Y64" s="137"/>
      <c r="Z64" s="47"/>
      <c r="AA64" s="13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</row>
    <row r="65" spans="1:52" s="45" customFormat="1">
      <c r="A65" s="43"/>
      <c r="B65" s="43"/>
      <c r="C65" s="43"/>
      <c r="D65" s="43"/>
      <c r="E65" s="43"/>
      <c r="F65" s="43"/>
      <c r="G65" s="44"/>
      <c r="H65" s="44"/>
      <c r="O65" s="46"/>
      <c r="P65" s="46"/>
      <c r="Q65" s="46"/>
      <c r="R65" s="46"/>
      <c r="S65" s="47"/>
      <c r="T65" s="47"/>
      <c r="U65" s="47"/>
      <c r="V65" s="47"/>
      <c r="W65" s="47"/>
      <c r="X65" s="47"/>
      <c r="Y65" s="137"/>
      <c r="Z65" s="47"/>
      <c r="AA65" s="13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</row>
    <row r="66" spans="1:52" s="45" customFormat="1">
      <c r="A66" s="43"/>
      <c r="B66" s="43"/>
      <c r="C66" s="43"/>
      <c r="D66" s="43"/>
      <c r="E66" s="43"/>
      <c r="F66" s="43"/>
      <c r="G66" s="44"/>
      <c r="H66" s="44"/>
      <c r="O66" s="46"/>
      <c r="P66" s="46"/>
      <c r="Q66" s="46"/>
      <c r="R66" s="46"/>
      <c r="S66" s="47"/>
      <c r="T66" s="47"/>
      <c r="U66" s="47"/>
      <c r="V66" s="47"/>
      <c r="W66" s="47"/>
      <c r="X66" s="47"/>
      <c r="Y66" s="137"/>
      <c r="Z66" s="47"/>
      <c r="AA66" s="13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</row>
    <row r="67" spans="1:52" s="45" customFormat="1">
      <c r="A67" s="43"/>
      <c r="B67" s="43"/>
      <c r="C67" s="43"/>
      <c r="D67" s="43"/>
      <c r="E67" s="43"/>
      <c r="F67" s="43"/>
      <c r="G67" s="44"/>
      <c r="H67" s="44"/>
      <c r="O67" s="46"/>
      <c r="P67" s="46"/>
      <c r="Q67" s="46"/>
      <c r="R67" s="46"/>
      <c r="S67" s="47"/>
      <c r="T67" s="47"/>
      <c r="U67" s="47"/>
      <c r="V67" s="47"/>
      <c r="W67" s="47"/>
      <c r="X67" s="47"/>
      <c r="Y67" s="137"/>
      <c r="Z67" s="47"/>
      <c r="AA67" s="13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</row>
    <row r="68" spans="1:52" s="45" customFormat="1">
      <c r="A68" s="43"/>
      <c r="B68" s="43"/>
      <c r="C68" s="43"/>
      <c r="D68" s="43"/>
      <c r="E68" s="43"/>
      <c r="F68" s="43"/>
      <c r="G68" s="44"/>
      <c r="H68" s="44"/>
      <c r="O68" s="46"/>
      <c r="P68" s="46"/>
      <c r="Q68" s="46"/>
      <c r="R68" s="46"/>
      <c r="S68" s="47"/>
      <c r="T68" s="47"/>
      <c r="U68" s="47"/>
      <c r="V68" s="47"/>
      <c r="W68" s="47"/>
      <c r="X68" s="47"/>
      <c r="Y68" s="137"/>
      <c r="Z68" s="47"/>
      <c r="AA68" s="13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</row>
    <row r="69" spans="1:52" s="45" customFormat="1">
      <c r="A69" s="43"/>
      <c r="B69" s="43"/>
      <c r="C69" s="43"/>
      <c r="D69" s="43"/>
      <c r="E69" s="43"/>
      <c r="F69" s="43"/>
      <c r="G69" s="44"/>
      <c r="H69" s="44"/>
      <c r="O69" s="46"/>
      <c r="P69" s="46"/>
      <c r="Q69" s="46"/>
      <c r="R69" s="46"/>
      <c r="S69" s="47"/>
      <c r="T69" s="47"/>
      <c r="U69" s="47"/>
      <c r="V69" s="47"/>
      <c r="W69" s="47"/>
      <c r="X69" s="47"/>
      <c r="Y69" s="137"/>
      <c r="Z69" s="47"/>
      <c r="AA69" s="13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</row>
    <row r="70" spans="1:52" s="45" customFormat="1">
      <c r="A70" s="43"/>
      <c r="B70" s="43"/>
      <c r="C70" s="43"/>
      <c r="D70" s="43"/>
      <c r="E70" s="43"/>
      <c r="F70" s="43"/>
      <c r="G70" s="44"/>
      <c r="H70" s="44"/>
      <c r="O70" s="46"/>
      <c r="P70" s="46"/>
      <c r="Q70" s="46"/>
      <c r="R70" s="46"/>
      <c r="S70" s="47"/>
      <c r="T70" s="47"/>
      <c r="U70" s="47"/>
      <c r="V70" s="47"/>
      <c r="W70" s="47"/>
      <c r="X70" s="47"/>
      <c r="Y70" s="137"/>
      <c r="Z70" s="47"/>
      <c r="AA70" s="13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</row>
    <row r="71" spans="1:52" s="45" customFormat="1">
      <c r="A71" s="43"/>
      <c r="B71" s="43"/>
      <c r="C71" s="43"/>
      <c r="D71" s="43"/>
      <c r="E71" s="43"/>
      <c r="F71" s="43"/>
      <c r="G71" s="44"/>
      <c r="H71" s="44"/>
      <c r="O71" s="46"/>
      <c r="P71" s="46"/>
      <c r="Q71" s="46"/>
      <c r="R71" s="46"/>
      <c r="S71" s="47"/>
      <c r="T71" s="47"/>
      <c r="U71" s="47"/>
      <c r="V71" s="47"/>
      <c r="W71" s="47"/>
      <c r="X71" s="47"/>
      <c r="Y71" s="137"/>
      <c r="Z71" s="47"/>
      <c r="AA71" s="13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45" customFormat="1">
      <c r="A72" s="43"/>
      <c r="B72" s="43"/>
      <c r="C72" s="43"/>
      <c r="D72" s="43"/>
      <c r="E72" s="43"/>
      <c r="F72" s="43"/>
      <c r="G72" s="44"/>
      <c r="H72" s="44"/>
      <c r="O72" s="46"/>
      <c r="P72" s="46"/>
      <c r="Q72" s="46"/>
      <c r="R72" s="46"/>
      <c r="S72" s="47"/>
      <c r="T72" s="47"/>
      <c r="U72" s="47"/>
      <c r="V72" s="47"/>
      <c r="W72" s="47"/>
      <c r="X72" s="47"/>
      <c r="Y72" s="137"/>
      <c r="Z72" s="47"/>
      <c r="AA72" s="13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</row>
    <row r="73" spans="1:52" s="45" customFormat="1">
      <c r="A73" s="43"/>
      <c r="B73" s="43"/>
      <c r="C73" s="43"/>
      <c r="D73" s="43"/>
      <c r="E73" s="43"/>
      <c r="F73" s="43"/>
      <c r="G73" s="44"/>
      <c r="H73" s="44"/>
      <c r="O73" s="46"/>
      <c r="P73" s="46"/>
      <c r="Q73" s="46"/>
      <c r="R73" s="46"/>
      <c r="S73" s="47"/>
      <c r="T73" s="47"/>
      <c r="U73" s="47"/>
      <c r="V73" s="47"/>
      <c r="W73" s="47"/>
      <c r="X73" s="47"/>
      <c r="Y73" s="137"/>
      <c r="Z73" s="47"/>
      <c r="AA73" s="13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</row>
    <row r="74" spans="1:52" s="45" customFormat="1">
      <c r="A74" s="43"/>
      <c r="B74" s="43"/>
      <c r="C74" s="43"/>
      <c r="D74" s="43"/>
      <c r="E74" s="43"/>
      <c r="F74" s="43"/>
      <c r="G74" s="44"/>
      <c r="H74" s="44"/>
      <c r="O74" s="46"/>
      <c r="P74" s="46"/>
      <c r="Q74" s="46"/>
      <c r="R74" s="46"/>
      <c r="S74" s="47"/>
      <c r="T74" s="47"/>
      <c r="U74" s="47"/>
      <c r="V74" s="47"/>
      <c r="W74" s="47"/>
      <c r="X74" s="47"/>
      <c r="Y74" s="137"/>
      <c r="Z74" s="47"/>
      <c r="AA74" s="13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</row>
    <row r="75" spans="1:52" s="45" customFormat="1">
      <c r="A75" s="43"/>
      <c r="B75" s="43"/>
      <c r="C75" s="43"/>
      <c r="D75" s="43"/>
      <c r="E75" s="43"/>
      <c r="F75" s="43"/>
      <c r="G75" s="44"/>
      <c r="H75" s="44"/>
      <c r="O75" s="46"/>
      <c r="P75" s="46"/>
      <c r="Q75" s="46"/>
      <c r="R75" s="46"/>
      <c r="S75" s="47"/>
      <c r="T75" s="47"/>
      <c r="U75" s="47"/>
      <c r="V75" s="47"/>
      <c r="W75" s="47"/>
      <c r="X75" s="47"/>
      <c r="Y75" s="137"/>
      <c r="Z75" s="47"/>
      <c r="AA75" s="13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</row>
    <row r="76" spans="1:52" s="45" customFormat="1">
      <c r="A76" s="43"/>
      <c r="B76" s="43"/>
      <c r="C76" s="43"/>
      <c r="D76" s="43"/>
      <c r="E76" s="43"/>
      <c r="F76" s="43"/>
      <c r="G76" s="44"/>
      <c r="H76" s="44"/>
      <c r="O76" s="46"/>
      <c r="P76" s="46"/>
      <c r="Q76" s="46"/>
      <c r="R76" s="46"/>
      <c r="S76" s="47"/>
      <c r="T76" s="47"/>
      <c r="U76" s="47"/>
      <c r="V76" s="47"/>
      <c r="W76" s="47"/>
      <c r="X76" s="47"/>
      <c r="Y76" s="137"/>
      <c r="Z76" s="47"/>
      <c r="AA76" s="13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</row>
    <row r="77" spans="1:52" s="45" customFormat="1">
      <c r="A77" s="43"/>
      <c r="B77" s="43"/>
      <c r="C77" s="43"/>
      <c r="D77" s="43"/>
      <c r="E77" s="43"/>
      <c r="F77" s="43"/>
      <c r="G77" s="44"/>
      <c r="H77" s="44"/>
      <c r="O77" s="46"/>
      <c r="P77" s="46"/>
      <c r="Q77" s="46"/>
      <c r="R77" s="46"/>
      <c r="S77" s="47"/>
      <c r="T77" s="47"/>
      <c r="U77" s="47"/>
      <c r="V77" s="47"/>
      <c r="W77" s="47"/>
      <c r="X77" s="47"/>
      <c r="Y77" s="137"/>
      <c r="Z77" s="47"/>
      <c r="AA77" s="13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</row>
    <row r="78" spans="1:52" s="45" customFormat="1">
      <c r="A78" s="43"/>
      <c r="B78" s="43"/>
      <c r="C78" s="43"/>
      <c r="D78" s="43"/>
      <c r="E78" s="43"/>
      <c r="F78" s="43"/>
      <c r="G78" s="44"/>
      <c r="H78" s="44"/>
      <c r="O78" s="46"/>
      <c r="P78" s="46"/>
      <c r="Q78" s="46"/>
      <c r="R78" s="46"/>
      <c r="S78" s="47"/>
      <c r="T78" s="47"/>
      <c r="U78" s="47"/>
      <c r="V78" s="47"/>
      <c r="W78" s="47"/>
      <c r="X78" s="47"/>
      <c r="Y78" s="137"/>
      <c r="Z78" s="47"/>
      <c r="AA78" s="13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</row>
    <row r="79" spans="1:52" s="45" customFormat="1">
      <c r="A79" s="43"/>
      <c r="B79" s="43"/>
      <c r="C79" s="43"/>
      <c r="D79" s="43"/>
      <c r="E79" s="43"/>
      <c r="F79" s="43"/>
      <c r="G79" s="44"/>
      <c r="H79" s="44"/>
      <c r="O79" s="46"/>
      <c r="P79" s="46"/>
      <c r="Q79" s="46"/>
      <c r="R79" s="46"/>
      <c r="S79" s="47"/>
      <c r="T79" s="47"/>
      <c r="U79" s="47"/>
      <c r="V79" s="47"/>
      <c r="W79" s="47"/>
      <c r="X79" s="47"/>
      <c r="Y79" s="137"/>
      <c r="Z79" s="47"/>
      <c r="AA79" s="13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</row>
    <row r="80" spans="1:52" s="45" customFormat="1">
      <c r="A80" s="43"/>
      <c r="B80" s="43"/>
      <c r="C80" s="43"/>
      <c r="D80" s="43"/>
      <c r="E80" s="43"/>
      <c r="F80" s="43"/>
      <c r="G80" s="44"/>
      <c r="H80" s="44"/>
      <c r="O80" s="46"/>
      <c r="P80" s="46"/>
      <c r="Q80" s="46"/>
      <c r="R80" s="46"/>
      <c r="S80" s="47"/>
      <c r="T80" s="47"/>
      <c r="U80" s="47"/>
      <c r="V80" s="47"/>
      <c r="W80" s="47"/>
      <c r="X80" s="47"/>
      <c r="Y80" s="137"/>
      <c r="Z80" s="47"/>
      <c r="AA80" s="13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</row>
    <row r="81" spans="1:52" s="45" customFormat="1">
      <c r="A81" s="43"/>
      <c r="B81" s="43"/>
      <c r="C81" s="43"/>
      <c r="D81" s="43"/>
      <c r="E81" s="43"/>
      <c r="F81" s="43"/>
      <c r="G81" s="44"/>
      <c r="H81" s="44"/>
      <c r="O81" s="46"/>
      <c r="P81" s="46"/>
      <c r="Q81" s="46"/>
      <c r="R81" s="46"/>
      <c r="S81" s="47"/>
      <c r="T81" s="47"/>
      <c r="U81" s="47"/>
      <c r="V81" s="47"/>
      <c r="W81" s="47"/>
      <c r="X81" s="47"/>
      <c r="Y81" s="137"/>
      <c r="Z81" s="47"/>
      <c r="AA81" s="13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</row>
    <row r="82" spans="1:52" s="45" customFormat="1">
      <c r="A82" s="43"/>
      <c r="B82" s="43"/>
      <c r="C82" s="43"/>
      <c r="D82" s="43"/>
      <c r="E82" s="43"/>
      <c r="F82" s="43"/>
      <c r="G82" s="44"/>
      <c r="H82" s="44"/>
      <c r="O82" s="46"/>
      <c r="P82" s="46"/>
      <c r="Q82" s="46"/>
      <c r="R82" s="46"/>
      <c r="S82" s="47"/>
      <c r="T82" s="47"/>
      <c r="U82" s="47"/>
      <c r="V82" s="47"/>
      <c r="W82" s="47"/>
      <c r="X82" s="47"/>
      <c r="Y82" s="137"/>
      <c r="Z82" s="47"/>
      <c r="AA82" s="13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</row>
    <row r="83" spans="1:52" s="45" customFormat="1">
      <c r="A83" s="43"/>
      <c r="B83" s="43"/>
      <c r="C83" s="43"/>
      <c r="D83" s="43"/>
      <c r="E83" s="43"/>
      <c r="F83" s="43"/>
      <c r="G83" s="44"/>
      <c r="H83" s="44"/>
      <c r="O83" s="46"/>
      <c r="P83" s="46"/>
      <c r="Q83" s="46"/>
      <c r="R83" s="46"/>
      <c r="S83" s="47"/>
      <c r="T83" s="47"/>
      <c r="U83" s="47"/>
      <c r="V83" s="47"/>
      <c r="W83" s="47"/>
      <c r="X83" s="47"/>
      <c r="Y83" s="137"/>
      <c r="Z83" s="47"/>
      <c r="AA83" s="13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</row>
    <row r="84" spans="1:52" s="45" customFormat="1">
      <c r="A84" s="43"/>
      <c r="B84" s="43"/>
      <c r="C84" s="43"/>
      <c r="D84" s="43"/>
      <c r="E84" s="43"/>
      <c r="F84" s="43"/>
      <c r="G84" s="44"/>
      <c r="H84" s="44"/>
      <c r="O84" s="46"/>
      <c r="P84" s="46"/>
      <c r="Q84" s="46"/>
      <c r="R84" s="46"/>
      <c r="S84" s="47"/>
      <c r="T84" s="47"/>
      <c r="U84" s="47"/>
      <c r="V84" s="47"/>
      <c r="W84" s="47"/>
      <c r="X84" s="47"/>
      <c r="Y84" s="137"/>
      <c r="Z84" s="47"/>
      <c r="AA84" s="13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</row>
    <row r="85" spans="1:52" s="45" customFormat="1">
      <c r="A85" s="43"/>
      <c r="B85" s="43"/>
      <c r="C85" s="43"/>
      <c r="D85" s="43"/>
      <c r="E85" s="43"/>
      <c r="F85" s="43"/>
      <c r="G85" s="44"/>
      <c r="H85" s="44"/>
      <c r="O85" s="46"/>
      <c r="P85" s="46"/>
      <c r="Q85" s="46"/>
      <c r="R85" s="46"/>
      <c r="S85" s="47"/>
      <c r="T85" s="47"/>
      <c r="U85" s="47"/>
      <c r="V85" s="47"/>
      <c r="W85" s="47"/>
      <c r="X85" s="47"/>
      <c r="Y85" s="137"/>
      <c r="Z85" s="47"/>
      <c r="AA85" s="13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</row>
    <row r="86" spans="1:52" s="45" customFormat="1">
      <c r="A86" s="43"/>
      <c r="B86" s="43"/>
      <c r="C86" s="43"/>
      <c r="D86" s="43"/>
      <c r="E86" s="43"/>
      <c r="F86" s="43"/>
      <c r="G86" s="44"/>
      <c r="H86" s="44"/>
      <c r="O86" s="46"/>
      <c r="P86" s="46"/>
      <c r="Q86" s="46"/>
      <c r="R86" s="46"/>
      <c r="S86" s="47"/>
      <c r="T86" s="47"/>
      <c r="U86" s="47"/>
      <c r="V86" s="47"/>
      <c r="W86" s="47"/>
      <c r="X86" s="47"/>
      <c r="Y86" s="137"/>
      <c r="Z86" s="47"/>
      <c r="AA86" s="13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</row>
    <row r="87" spans="1:52" s="45" customFormat="1">
      <c r="A87" s="43"/>
      <c r="B87" s="43"/>
      <c r="C87" s="43"/>
      <c r="D87" s="43"/>
      <c r="E87" s="43"/>
      <c r="F87" s="43"/>
      <c r="G87" s="44"/>
      <c r="H87" s="44"/>
      <c r="O87" s="46"/>
      <c r="P87" s="46"/>
      <c r="Q87" s="46"/>
      <c r="R87" s="46"/>
      <c r="S87" s="47"/>
      <c r="T87" s="47"/>
      <c r="U87" s="47"/>
      <c r="V87" s="47"/>
      <c r="W87" s="47"/>
      <c r="X87" s="47"/>
      <c r="Y87" s="137"/>
      <c r="Z87" s="47"/>
      <c r="AA87" s="13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</row>
    <row r="88" spans="1:52" s="45" customFormat="1">
      <c r="A88" s="43"/>
      <c r="B88" s="43"/>
      <c r="C88" s="43"/>
      <c r="D88" s="43"/>
      <c r="E88" s="43"/>
      <c r="F88" s="43"/>
      <c r="G88" s="44"/>
      <c r="H88" s="44"/>
      <c r="O88" s="46"/>
      <c r="P88" s="46"/>
      <c r="Q88" s="46"/>
      <c r="R88" s="46"/>
      <c r="S88" s="47"/>
      <c r="T88" s="47"/>
      <c r="U88" s="47"/>
      <c r="V88" s="47"/>
      <c r="W88" s="47"/>
      <c r="X88" s="47"/>
      <c r="Y88" s="137"/>
      <c r="Z88" s="47"/>
      <c r="AA88" s="13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</row>
    <row r="89" spans="1:52" s="45" customFormat="1">
      <c r="A89" s="43"/>
      <c r="B89" s="43"/>
      <c r="C89" s="43"/>
      <c r="D89" s="43"/>
      <c r="E89" s="43"/>
      <c r="F89" s="43"/>
      <c r="G89" s="44"/>
      <c r="H89" s="44"/>
      <c r="O89" s="46"/>
      <c r="P89" s="46"/>
      <c r="Q89" s="46"/>
      <c r="R89" s="46"/>
      <c r="S89" s="47"/>
      <c r="T89" s="47"/>
      <c r="U89" s="47"/>
      <c r="V89" s="47"/>
      <c r="W89" s="47"/>
      <c r="X89" s="47"/>
      <c r="Y89" s="137"/>
      <c r="Z89" s="47"/>
      <c r="AA89" s="13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</row>
    <row r="90" spans="1:52" s="45" customFormat="1">
      <c r="A90" s="43"/>
      <c r="B90" s="43"/>
      <c r="C90" s="43"/>
      <c r="D90" s="43"/>
      <c r="E90" s="43"/>
      <c r="F90" s="43"/>
      <c r="G90" s="44"/>
      <c r="H90" s="44"/>
      <c r="O90" s="46"/>
      <c r="P90" s="46"/>
      <c r="Q90" s="46"/>
      <c r="R90" s="46"/>
      <c r="S90" s="47"/>
      <c r="T90" s="47"/>
      <c r="U90" s="47"/>
      <c r="V90" s="47"/>
      <c r="W90" s="47"/>
      <c r="X90" s="47"/>
      <c r="Y90" s="137"/>
      <c r="Z90" s="47"/>
      <c r="AA90" s="13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</row>
    <row r="91" spans="1:52" s="45" customFormat="1">
      <c r="A91" s="43"/>
      <c r="B91" s="43"/>
      <c r="C91" s="43"/>
      <c r="D91" s="43"/>
      <c r="E91" s="43"/>
      <c r="F91" s="43"/>
      <c r="G91" s="44"/>
      <c r="H91" s="44"/>
      <c r="O91" s="46"/>
      <c r="P91" s="46"/>
      <c r="Q91" s="46"/>
      <c r="R91" s="46"/>
      <c r="S91" s="47"/>
      <c r="T91" s="47"/>
      <c r="U91" s="47"/>
      <c r="V91" s="47"/>
      <c r="W91" s="47"/>
      <c r="X91" s="47"/>
      <c r="Y91" s="137"/>
      <c r="Z91" s="47"/>
      <c r="AA91" s="13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45" customFormat="1">
      <c r="A92" s="43"/>
      <c r="B92" s="43"/>
      <c r="C92" s="43"/>
      <c r="D92" s="43"/>
      <c r="E92" s="43"/>
      <c r="F92" s="43"/>
      <c r="G92" s="44"/>
      <c r="H92" s="44"/>
      <c r="O92" s="46"/>
      <c r="P92" s="46"/>
      <c r="Q92" s="46"/>
      <c r="R92" s="46"/>
      <c r="S92" s="47"/>
      <c r="T92" s="47"/>
      <c r="U92" s="47"/>
      <c r="V92" s="47"/>
      <c r="W92" s="47"/>
      <c r="X92" s="47"/>
      <c r="Y92" s="137"/>
      <c r="Z92" s="47"/>
      <c r="AA92" s="13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</row>
    <row r="93" spans="1:52" s="45" customFormat="1">
      <c r="A93" s="43"/>
      <c r="B93" s="43"/>
      <c r="C93" s="43"/>
      <c r="D93" s="43"/>
      <c r="E93" s="43"/>
      <c r="F93" s="43"/>
      <c r="G93" s="44"/>
      <c r="H93" s="44"/>
      <c r="O93" s="46"/>
      <c r="P93" s="46"/>
      <c r="Q93" s="46"/>
      <c r="R93" s="46"/>
      <c r="S93" s="47"/>
      <c r="T93" s="47"/>
      <c r="U93" s="47"/>
      <c r="V93" s="47"/>
      <c r="W93" s="47"/>
      <c r="X93" s="47"/>
      <c r="Y93" s="137"/>
      <c r="Z93" s="47"/>
      <c r="AA93" s="13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</row>
    <row r="94" spans="1:52" s="45" customFormat="1">
      <c r="A94" s="43"/>
      <c r="B94" s="43"/>
      <c r="C94" s="43"/>
      <c r="D94" s="43"/>
      <c r="E94" s="43"/>
      <c r="F94" s="43"/>
      <c r="G94" s="44"/>
      <c r="H94" s="44"/>
      <c r="O94" s="46"/>
      <c r="P94" s="46"/>
      <c r="Q94" s="46"/>
      <c r="R94" s="46"/>
      <c r="S94" s="47"/>
      <c r="T94" s="47"/>
      <c r="U94" s="47"/>
      <c r="V94" s="47"/>
      <c r="W94" s="47"/>
      <c r="X94" s="47"/>
      <c r="Y94" s="137"/>
      <c r="Z94" s="47"/>
      <c r="AA94" s="13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</row>
    <row r="95" spans="1:52" s="45" customFormat="1">
      <c r="A95" s="43"/>
      <c r="B95" s="43"/>
      <c r="C95" s="43"/>
      <c r="D95" s="43"/>
      <c r="E95" s="43"/>
      <c r="F95" s="43"/>
      <c r="G95" s="44"/>
      <c r="H95" s="44"/>
      <c r="O95" s="46"/>
      <c r="P95" s="46"/>
      <c r="Q95" s="46"/>
      <c r="R95" s="46"/>
      <c r="S95" s="47"/>
      <c r="T95" s="47"/>
      <c r="U95" s="47"/>
      <c r="V95" s="47"/>
      <c r="W95" s="47"/>
      <c r="X95" s="47"/>
      <c r="Y95" s="137"/>
      <c r="Z95" s="47"/>
      <c r="AA95" s="13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</row>
    <row r="96" spans="1:52" s="45" customFormat="1">
      <c r="A96" s="43"/>
      <c r="B96" s="43"/>
      <c r="C96" s="43"/>
      <c r="D96" s="43"/>
      <c r="E96" s="43"/>
      <c r="F96" s="43"/>
      <c r="G96" s="44"/>
      <c r="H96" s="44"/>
      <c r="O96" s="46"/>
      <c r="P96" s="46"/>
      <c r="Q96" s="46"/>
      <c r="R96" s="46"/>
      <c r="S96" s="47"/>
      <c r="T96" s="47"/>
      <c r="U96" s="47"/>
      <c r="V96" s="47"/>
      <c r="W96" s="47"/>
      <c r="X96" s="47"/>
      <c r="Y96" s="137"/>
      <c r="Z96" s="47"/>
      <c r="AA96" s="13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</row>
    <row r="97" spans="1:52" s="45" customFormat="1">
      <c r="A97" s="43"/>
      <c r="B97" s="43"/>
      <c r="C97" s="43"/>
      <c r="D97" s="43"/>
      <c r="E97" s="43"/>
      <c r="F97" s="43"/>
      <c r="G97" s="44"/>
      <c r="H97" s="44"/>
      <c r="O97" s="46"/>
      <c r="P97" s="46"/>
      <c r="Q97" s="46"/>
      <c r="R97" s="46"/>
      <c r="S97" s="47"/>
      <c r="T97" s="47"/>
      <c r="U97" s="47"/>
      <c r="V97" s="47"/>
      <c r="W97" s="47"/>
      <c r="X97" s="47"/>
      <c r="Y97" s="137"/>
      <c r="Z97" s="47"/>
      <c r="AA97" s="13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</row>
    <row r="98" spans="1:52" s="45" customFormat="1">
      <c r="A98" s="43"/>
      <c r="B98" s="43"/>
      <c r="C98" s="43"/>
      <c r="D98" s="43"/>
      <c r="E98" s="43"/>
      <c r="F98" s="43"/>
      <c r="G98" s="44"/>
      <c r="H98" s="44"/>
      <c r="O98" s="46"/>
      <c r="P98" s="46"/>
      <c r="Q98" s="46"/>
      <c r="R98" s="46"/>
      <c r="S98" s="47"/>
      <c r="T98" s="47"/>
      <c r="U98" s="47"/>
      <c r="V98" s="47"/>
      <c r="W98" s="47"/>
      <c r="X98" s="47"/>
      <c r="Y98" s="137"/>
      <c r="Z98" s="47"/>
      <c r="AA98" s="13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</row>
    <row r="99" spans="1:52" s="45" customFormat="1">
      <c r="A99" s="43"/>
      <c r="B99" s="43"/>
      <c r="C99" s="43"/>
      <c r="D99" s="43"/>
      <c r="E99" s="43"/>
      <c r="F99" s="43"/>
      <c r="G99" s="44"/>
      <c r="H99" s="44"/>
      <c r="O99" s="46"/>
      <c r="P99" s="46"/>
      <c r="Q99" s="46"/>
      <c r="R99" s="46"/>
      <c r="S99" s="47"/>
      <c r="T99" s="47"/>
      <c r="U99" s="47"/>
      <c r="V99" s="47"/>
      <c r="W99" s="47"/>
      <c r="X99" s="47"/>
      <c r="Y99" s="137"/>
      <c r="Z99" s="47"/>
      <c r="AA99" s="13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</row>
    <row r="100" spans="1:52" s="45" customFormat="1">
      <c r="A100" s="43"/>
      <c r="B100" s="43"/>
      <c r="C100" s="43"/>
      <c r="D100" s="43"/>
      <c r="E100" s="43"/>
      <c r="F100" s="43"/>
      <c r="G100" s="44"/>
      <c r="H100" s="44"/>
      <c r="O100" s="46"/>
      <c r="P100" s="46"/>
      <c r="Q100" s="46"/>
      <c r="R100" s="46"/>
      <c r="S100" s="47"/>
      <c r="T100" s="47"/>
      <c r="U100" s="47"/>
      <c r="V100" s="47"/>
      <c r="W100" s="47"/>
      <c r="X100" s="47"/>
      <c r="Y100" s="137"/>
      <c r="Z100" s="47"/>
      <c r="AA100" s="13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</row>
    <row r="101" spans="1:52" s="45" customFormat="1">
      <c r="A101" s="43"/>
      <c r="B101" s="43"/>
      <c r="C101" s="43"/>
      <c r="D101" s="43"/>
      <c r="E101" s="43"/>
      <c r="F101" s="43"/>
      <c r="G101" s="44"/>
      <c r="H101" s="44"/>
      <c r="O101" s="46"/>
      <c r="P101" s="46"/>
      <c r="Q101" s="46"/>
      <c r="R101" s="46"/>
      <c r="S101" s="47"/>
      <c r="T101" s="47"/>
      <c r="U101" s="47"/>
      <c r="V101" s="47"/>
      <c r="W101" s="47"/>
      <c r="X101" s="47"/>
      <c r="Y101" s="137"/>
      <c r="Z101" s="47"/>
      <c r="AA101" s="13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</row>
    <row r="102" spans="1:52" s="45" customFormat="1">
      <c r="A102" s="43"/>
      <c r="B102" s="43"/>
      <c r="C102" s="43"/>
      <c r="D102" s="43"/>
      <c r="E102" s="43"/>
      <c r="F102" s="43"/>
      <c r="G102" s="44"/>
      <c r="H102" s="44"/>
      <c r="O102" s="46"/>
      <c r="P102" s="46"/>
      <c r="Q102" s="46"/>
      <c r="R102" s="46"/>
      <c r="S102" s="47"/>
      <c r="T102" s="47"/>
      <c r="U102" s="47"/>
      <c r="V102" s="47"/>
      <c r="W102" s="47"/>
      <c r="X102" s="47"/>
      <c r="Y102" s="137"/>
      <c r="Z102" s="47"/>
      <c r="AA102" s="13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</row>
    <row r="103" spans="1:52" s="45" customFormat="1">
      <c r="A103" s="43"/>
      <c r="B103" s="43"/>
      <c r="C103" s="43"/>
      <c r="D103" s="43"/>
      <c r="E103" s="43"/>
      <c r="F103" s="43"/>
      <c r="G103" s="44"/>
      <c r="H103" s="44"/>
      <c r="O103" s="46"/>
      <c r="P103" s="46"/>
      <c r="Q103" s="46"/>
      <c r="R103" s="46"/>
      <c r="S103" s="47"/>
      <c r="T103" s="47"/>
      <c r="U103" s="47"/>
      <c r="V103" s="47"/>
      <c r="W103" s="47"/>
      <c r="X103" s="47"/>
      <c r="Y103" s="137"/>
      <c r="Z103" s="47"/>
      <c r="AA103" s="13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</row>
    <row r="104" spans="1:52" s="45" customFormat="1">
      <c r="A104" s="43"/>
      <c r="B104" s="43"/>
      <c r="C104" s="43"/>
      <c r="D104" s="43"/>
      <c r="E104" s="43"/>
      <c r="F104" s="43"/>
      <c r="G104" s="44"/>
      <c r="H104" s="44"/>
      <c r="O104" s="46"/>
      <c r="P104" s="46"/>
      <c r="Q104" s="46"/>
      <c r="R104" s="46"/>
      <c r="S104" s="47"/>
      <c r="T104" s="47"/>
      <c r="U104" s="47"/>
      <c r="V104" s="47"/>
      <c r="W104" s="47"/>
      <c r="X104" s="47"/>
      <c r="Y104" s="137"/>
      <c r="Z104" s="47"/>
      <c r="AA104" s="13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</row>
    <row r="105" spans="1:52" s="45" customFormat="1">
      <c r="A105" s="43"/>
      <c r="B105" s="43"/>
      <c r="C105" s="43"/>
      <c r="D105" s="43"/>
      <c r="E105" s="43"/>
      <c r="F105" s="43"/>
      <c r="G105" s="44"/>
      <c r="H105" s="44"/>
      <c r="O105" s="46"/>
      <c r="P105" s="46"/>
      <c r="Q105" s="46"/>
      <c r="R105" s="46"/>
      <c r="S105" s="47"/>
      <c r="T105" s="47"/>
      <c r="U105" s="47"/>
      <c r="V105" s="47"/>
      <c r="W105" s="47"/>
      <c r="X105" s="47"/>
      <c r="Y105" s="137"/>
      <c r="Z105" s="47"/>
      <c r="AA105" s="13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</row>
    <row r="106" spans="1:52" s="45" customFormat="1">
      <c r="A106" s="43"/>
      <c r="B106" s="43"/>
      <c r="C106" s="43"/>
      <c r="D106" s="43"/>
      <c r="E106" s="43"/>
      <c r="F106" s="43"/>
      <c r="G106" s="44"/>
      <c r="H106" s="44"/>
      <c r="O106" s="46"/>
      <c r="P106" s="46"/>
      <c r="Q106" s="46"/>
      <c r="R106" s="46"/>
      <c r="S106" s="47"/>
      <c r="T106" s="47"/>
      <c r="U106" s="47"/>
      <c r="V106" s="47"/>
      <c r="W106" s="47"/>
      <c r="X106" s="47"/>
      <c r="Y106" s="137"/>
      <c r="Z106" s="47"/>
      <c r="AA106" s="13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</row>
    <row r="107" spans="1:52" s="45" customFormat="1">
      <c r="A107" s="43"/>
      <c r="B107" s="43"/>
      <c r="C107" s="43"/>
      <c r="D107" s="43"/>
      <c r="E107" s="43"/>
      <c r="F107" s="43"/>
      <c r="G107" s="44"/>
      <c r="H107" s="44"/>
      <c r="O107" s="46"/>
      <c r="P107" s="46"/>
      <c r="Q107" s="46"/>
      <c r="R107" s="46"/>
      <c r="S107" s="47"/>
      <c r="T107" s="47"/>
      <c r="U107" s="47"/>
      <c r="V107" s="47"/>
      <c r="W107" s="47"/>
      <c r="X107" s="47"/>
      <c r="Y107" s="137"/>
      <c r="Z107" s="47"/>
      <c r="AA107" s="13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</row>
    <row r="108" spans="1:52" s="45" customFormat="1">
      <c r="A108" s="43"/>
      <c r="B108" s="43"/>
      <c r="C108" s="43"/>
      <c r="D108" s="43"/>
      <c r="E108" s="43"/>
      <c r="F108" s="43"/>
      <c r="G108" s="44"/>
      <c r="H108" s="44"/>
      <c r="O108" s="46"/>
      <c r="P108" s="46"/>
      <c r="Q108" s="46"/>
      <c r="R108" s="46"/>
      <c r="S108" s="47"/>
      <c r="T108" s="47"/>
      <c r="U108" s="47"/>
      <c r="V108" s="47"/>
      <c r="W108" s="47"/>
      <c r="X108" s="47"/>
      <c r="Y108" s="137"/>
      <c r="Z108" s="47"/>
      <c r="AA108" s="13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s="45" customFormat="1">
      <c r="A109" s="43"/>
      <c r="B109" s="43"/>
      <c r="C109" s="43"/>
      <c r="D109" s="43"/>
      <c r="E109" s="43"/>
      <c r="F109" s="43"/>
      <c r="G109" s="44"/>
      <c r="H109" s="44"/>
      <c r="O109" s="46"/>
      <c r="P109" s="46"/>
      <c r="Q109" s="46"/>
      <c r="R109" s="46"/>
      <c r="S109" s="47"/>
      <c r="T109" s="47"/>
      <c r="U109" s="47"/>
      <c r="V109" s="47"/>
      <c r="W109" s="47"/>
      <c r="X109" s="47"/>
      <c r="Y109" s="137"/>
      <c r="Z109" s="47"/>
      <c r="AA109" s="13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</row>
    <row r="110" spans="1:52" s="45" customFormat="1">
      <c r="A110" s="43"/>
      <c r="B110" s="43"/>
      <c r="C110" s="43"/>
      <c r="D110" s="43"/>
      <c r="E110" s="43"/>
      <c r="F110" s="43"/>
      <c r="G110" s="44"/>
      <c r="H110" s="44"/>
      <c r="O110" s="46"/>
      <c r="P110" s="46"/>
      <c r="Q110" s="46"/>
      <c r="R110" s="46"/>
      <c r="S110" s="47"/>
      <c r="T110" s="47"/>
      <c r="U110" s="47"/>
      <c r="V110" s="47"/>
      <c r="W110" s="47"/>
      <c r="X110" s="47"/>
      <c r="Y110" s="137"/>
      <c r="Z110" s="47"/>
      <c r="AA110" s="13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</row>
    <row r="111" spans="1:52" s="45" customFormat="1">
      <c r="A111" s="43"/>
      <c r="B111" s="43"/>
      <c r="C111" s="43"/>
      <c r="D111" s="43"/>
      <c r="E111" s="43"/>
      <c r="F111" s="43"/>
      <c r="G111" s="44"/>
      <c r="H111" s="44"/>
      <c r="O111" s="46"/>
      <c r="P111" s="46"/>
      <c r="Q111" s="46"/>
      <c r="R111" s="46"/>
      <c r="S111" s="47"/>
      <c r="T111" s="47"/>
      <c r="U111" s="47"/>
      <c r="V111" s="47"/>
      <c r="W111" s="47"/>
      <c r="X111" s="47"/>
      <c r="Y111" s="137"/>
      <c r="Z111" s="47"/>
      <c r="AA111" s="13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45" customFormat="1">
      <c r="A112" s="43"/>
      <c r="B112" s="43"/>
      <c r="C112" s="43"/>
      <c r="D112" s="43"/>
      <c r="E112" s="43"/>
      <c r="F112" s="43"/>
      <c r="G112" s="44"/>
      <c r="H112" s="44"/>
      <c r="O112" s="46"/>
      <c r="P112" s="46"/>
      <c r="Q112" s="46"/>
      <c r="R112" s="46"/>
      <c r="S112" s="47"/>
      <c r="T112" s="47"/>
      <c r="U112" s="47"/>
      <c r="V112" s="47"/>
      <c r="W112" s="47"/>
      <c r="X112" s="47"/>
      <c r="Y112" s="137"/>
      <c r="Z112" s="47"/>
      <c r="AA112" s="13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</row>
    <row r="113" spans="1:52" s="45" customFormat="1">
      <c r="A113" s="43"/>
      <c r="B113" s="43"/>
      <c r="C113" s="43"/>
      <c r="D113" s="43"/>
      <c r="E113" s="43"/>
      <c r="F113" s="43"/>
      <c r="G113" s="44"/>
      <c r="H113" s="44"/>
      <c r="O113" s="46"/>
      <c r="P113" s="46"/>
      <c r="Q113" s="46"/>
      <c r="R113" s="46"/>
      <c r="S113" s="47"/>
      <c r="T113" s="47"/>
      <c r="U113" s="47"/>
      <c r="V113" s="47"/>
      <c r="W113" s="47"/>
      <c r="X113" s="47"/>
      <c r="Y113" s="137"/>
      <c r="Z113" s="47"/>
      <c r="AA113" s="13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</row>
    <row r="114" spans="1:52" s="45" customFormat="1">
      <c r="A114" s="43"/>
      <c r="B114" s="43"/>
      <c r="C114" s="43"/>
      <c r="D114" s="43"/>
      <c r="E114" s="43"/>
      <c r="F114" s="43"/>
      <c r="G114" s="44"/>
      <c r="H114" s="44"/>
      <c r="O114" s="46"/>
      <c r="P114" s="46"/>
      <c r="Q114" s="46"/>
      <c r="R114" s="46"/>
      <c r="S114" s="47"/>
      <c r="T114" s="47"/>
      <c r="U114" s="47"/>
      <c r="V114" s="47"/>
      <c r="W114" s="47"/>
      <c r="X114" s="47"/>
      <c r="Y114" s="137"/>
      <c r="Z114" s="47"/>
      <c r="AA114" s="13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</row>
    <row r="115" spans="1:52" s="45" customFormat="1">
      <c r="A115" s="43"/>
      <c r="B115" s="43"/>
      <c r="C115" s="43"/>
      <c r="D115" s="43"/>
      <c r="E115" s="43"/>
      <c r="F115" s="43"/>
      <c r="G115" s="44"/>
      <c r="H115" s="44"/>
      <c r="O115" s="46"/>
      <c r="P115" s="46"/>
      <c r="Q115" s="46"/>
      <c r="R115" s="46"/>
      <c r="S115" s="47"/>
      <c r="T115" s="47"/>
      <c r="U115" s="47"/>
      <c r="V115" s="47"/>
      <c r="W115" s="47"/>
      <c r="X115" s="47"/>
      <c r="Y115" s="137"/>
      <c r="Z115" s="47"/>
      <c r="AA115" s="13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</row>
    <row r="116" spans="1:52" s="45" customFormat="1">
      <c r="A116" s="43"/>
      <c r="B116" s="43"/>
      <c r="C116" s="43"/>
      <c r="D116" s="43"/>
      <c r="E116" s="43"/>
      <c r="F116" s="43"/>
      <c r="G116" s="44"/>
      <c r="H116" s="44"/>
      <c r="O116" s="46"/>
      <c r="P116" s="46"/>
      <c r="Q116" s="46"/>
      <c r="R116" s="46"/>
      <c r="S116" s="47"/>
      <c r="T116" s="47"/>
      <c r="U116" s="47"/>
      <c r="V116" s="47"/>
      <c r="W116" s="47"/>
      <c r="X116" s="47"/>
      <c r="Y116" s="137"/>
      <c r="Z116" s="47"/>
      <c r="AA116" s="13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</row>
    <row r="117" spans="1:52" s="45" customFormat="1">
      <c r="A117" s="43"/>
      <c r="B117" s="43"/>
      <c r="C117" s="43"/>
      <c r="D117" s="43"/>
      <c r="E117" s="43"/>
      <c r="F117" s="43"/>
      <c r="G117" s="44"/>
      <c r="H117" s="44"/>
      <c r="O117" s="46"/>
      <c r="P117" s="46"/>
      <c r="Q117" s="46"/>
      <c r="R117" s="46"/>
      <c r="S117" s="47"/>
      <c r="T117" s="47"/>
      <c r="U117" s="47"/>
      <c r="V117" s="47"/>
      <c r="W117" s="47"/>
      <c r="X117" s="47"/>
      <c r="Y117" s="137"/>
      <c r="Z117" s="47"/>
      <c r="AA117" s="13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</row>
    <row r="118" spans="1:52" s="45" customFormat="1">
      <c r="A118" s="43"/>
      <c r="B118" s="43"/>
      <c r="C118" s="43"/>
      <c r="D118" s="43"/>
      <c r="E118" s="43"/>
      <c r="F118" s="43"/>
      <c r="G118" s="44"/>
      <c r="H118" s="44"/>
      <c r="O118" s="46"/>
      <c r="P118" s="46"/>
      <c r="Q118" s="46"/>
      <c r="R118" s="46"/>
      <c r="S118" s="47"/>
      <c r="T118" s="47"/>
      <c r="U118" s="47"/>
      <c r="V118" s="47"/>
      <c r="W118" s="47"/>
      <c r="X118" s="47"/>
      <c r="Y118" s="137"/>
      <c r="Z118" s="47"/>
      <c r="AA118" s="13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</row>
    <row r="119" spans="1:52" s="45" customFormat="1">
      <c r="A119" s="43"/>
      <c r="B119" s="43"/>
      <c r="C119" s="43"/>
      <c r="D119" s="43"/>
      <c r="E119" s="43"/>
      <c r="F119" s="43"/>
      <c r="G119" s="44"/>
      <c r="H119" s="44"/>
      <c r="O119" s="46"/>
      <c r="P119" s="46"/>
      <c r="Q119" s="46"/>
      <c r="R119" s="46"/>
      <c r="S119" s="47"/>
      <c r="T119" s="47"/>
      <c r="U119" s="47"/>
      <c r="V119" s="47"/>
      <c r="W119" s="47"/>
      <c r="X119" s="47"/>
      <c r="Y119" s="137"/>
      <c r="Z119" s="47"/>
      <c r="AA119" s="13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</row>
    <row r="120" spans="1:52" s="45" customFormat="1">
      <c r="A120" s="43"/>
      <c r="B120" s="43"/>
      <c r="C120" s="43"/>
      <c r="D120" s="43"/>
      <c r="E120" s="43"/>
      <c r="F120" s="43"/>
      <c r="G120" s="44"/>
      <c r="H120" s="44"/>
      <c r="O120" s="46"/>
      <c r="P120" s="46"/>
      <c r="Q120" s="46"/>
      <c r="R120" s="46"/>
      <c r="S120" s="47"/>
      <c r="T120" s="47"/>
      <c r="U120" s="47"/>
      <c r="V120" s="47"/>
      <c r="W120" s="47"/>
      <c r="X120" s="47"/>
      <c r="Y120" s="137"/>
      <c r="Z120" s="47"/>
      <c r="AA120" s="13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</row>
    <row r="121" spans="1:52" s="45" customFormat="1">
      <c r="A121" s="43"/>
      <c r="B121" s="43"/>
      <c r="C121" s="43"/>
      <c r="D121" s="43"/>
      <c r="E121" s="43"/>
      <c r="F121" s="43"/>
      <c r="G121" s="44"/>
      <c r="H121" s="44"/>
      <c r="O121" s="46"/>
      <c r="P121" s="46"/>
      <c r="Q121" s="46"/>
      <c r="R121" s="46"/>
      <c r="S121" s="47"/>
      <c r="T121" s="47"/>
      <c r="U121" s="47"/>
      <c r="V121" s="47"/>
      <c r="W121" s="47"/>
      <c r="X121" s="47"/>
      <c r="Y121" s="137"/>
      <c r="Z121" s="47"/>
      <c r="AA121" s="13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</row>
    <row r="122" spans="1:52" s="45" customFormat="1">
      <c r="A122" s="43"/>
      <c r="B122" s="43"/>
      <c r="C122" s="43"/>
      <c r="D122" s="43"/>
      <c r="E122" s="43"/>
      <c r="F122" s="43"/>
      <c r="G122" s="44"/>
      <c r="H122" s="44"/>
      <c r="O122" s="46"/>
      <c r="P122" s="46"/>
      <c r="Q122" s="46"/>
      <c r="R122" s="46"/>
      <c r="S122" s="47"/>
      <c r="T122" s="47"/>
      <c r="U122" s="47"/>
      <c r="V122" s="47"/>
      <c r="W122" s="47"/>
      <c r="X122" s="47"/>
      <c r="Y122" s="137"/>
      <c r="Z122" s="47"/>
      <c r="AA122" s="13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</row>
    <row r="123" spans="1:52" s="45" customFormat="1">
      <c r="A123" s="43"/>
      <c r="B123" s="43"/>
      <c r="C123" s="43"/>
      <c r="D123" s="43"/>
      <c r="E123" s="43"/>
      <c r="F123" s="43"/>
      <c r="G123" s="44"/>
      <c r="H123" s="44"/>
      <c r="O123" s="46"/>
      <c r="P123" s="46"/>
      <c r="Q123" s="46"/>
      <c r="R123" s="46"/>
      <c r="S123" s="47"/>
      <c r="T123" s="47"/>
      <c r="U123" s="47"/>
      <c r="V123" s="47"/>
      <c r="W123" s="47"/>
      <c r="X123" s="47"/>
      <c r="Y123" s="137"/>
      <c r="Z123" s="47"/>
      <c r="AA123" s="13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</row>
    <row r="124" spans="1:52" s="45" customFormat="1">
      <c r="A124" s="43"/>
      <c r="B124" s="43"/>
      <c r="C124" s="43"/>
      <c r="D124" s="43"/>
      <c r="E124" s="43"/>
      <c r="F124" s="43"/>
      <c r="G124" s="44"/>
      <c r="H124" s="44"/>
      <c r="O124" s="46"/>
      <c r="P124" s="46"/>
      <c r="Q124" s="46"/>
      <c r="R124" s="46"/>
      <c r="S124" s="47"/>
      <c r="T124" s="47"/>
      <c r="U124" s="47"/>
      <c r="V124" s="47"/>
      <c r="W124" s="47"/>
      <c r="X124" s="47"/>
      <c r="Y124" s="137"/>
      <c r="Z124" s="47"/>
      <c r="AA124" s="13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</row>
    <row r="125" spans="1:52" s="45" customFormat="1">
      <c r="A125" s="43"/>
      <c r="B125" s="43"/>
      <c r="C125" s="43"/>
      <c r="D125" s="43"/>
      <c r="E125" s="43"/>
      <c r="F125" s="43"/>
      <c r="G125" s="44"/>
      <c r="H125" s="44"/>
      <c r="O125" s="46"/>
      <c r="P125" s="46"/>
      <c r="Q125" s="46"/>
      <c r="R125" s="46"/>
      <c r="S125" s="47"/>
      <c r="T125" s="47"/>
      <c r="U125" s="47"/>
      <c r="V125" s="47"/>
      <c r="W125" s="47"/>
      <c r="X125" s="47"/>
      <c r="Y125" s="137"/>
      <c r="Z125" s="47"/>
      <c r="AA125" s="13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</row>
    <row r="126" spans="1:52" s="45" customFormat="1">
      <c r="A126" s="43"/>
      <c r="B126" s="43"/>
      <c r="C126" s="43"/>
      <c r="D126" s="43"/>
      <c r="E126" s="43"/>
      <c r="F126" s="43"/>
      <c r="G126" s="44"/>
      <c r="H126" s="44"/>
      <c r="O126" s="46"/>
      <c r="P126" s="46"/>
      <c r="Q126" s="46"/>
      <c r="R126" s="46"/>
      <c r="S126" s="47"/>
      <c r="T126" s="47"/>
      <c r="U126" s="47"/>
      <c r="V126" s="47"/>
      <c r="W126" s="47"/>
      <c r="X126" s="47"/>
      <c r="Y126" s="137"/>
      <c r="Z126" s="47"/>
      <c r="AA126" s="13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</row>
    <row r="127" spans="1:52" s="45" customFormat="1">
      <c r="A127" s="43"/>
      <c r="B127" s="43"/>
      <c r="C127" s="43"/>
      <c r="D127" s="43"/>
      <c r="E127" s="43"/>
      <c r="F127" s="43"/>
      <c r="G127" s="44"/>
      <c r="H127" s="44"/>
      <c r="O127" s="46"/>
      <c r="P127" s="46"/>
      <c r="Q127" s="46"/>
      <c r="R127" s="46"/>
      <c r="S127" s="47"/>
      <c r="T127" s="47"/>
      <c r="U127" s="47"/>
      <c r="V127" s="47"/>
      <c r="W127" s="47"/>
      <c r="X127" s="47"/>
      <c r="Y127" s="137"/>
      <c r="Z127" s="47"/>
      <c r="AA127" s="13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</row>
    <row r="128" spans="1:52" s="45" customFormat="1">
      <c r="A128" s="43"/>
      <c r="B128" s="43"/>
      <c r="C128" s="43"/>
      <c r="D128" s="43"/>
      <c r="E128" s="43"/>
      <c r="F128" s="43"/>
      <c r="G128" s="44"/>
      <c r="H128" s="44"/>
      <c r="O128" s="46"/>
      <c r="P128" s="46"/>
      <c r="Q128" s="46"/>
      <c r="R128" s="46"/>
      <c r="S128" s="47"/>
      <c r="T128" s="47"/>
      <c r="U128" s="47"/>
      <c r="V128" s="47"/>
      <c r="W128" s="47"/>
      <c r="X128" s="47"/>
      <c r="Y128" s="137"/>
      <c r="Z128" s="47"/>
      <c r="AA128" s="13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</row>
    <row r="129" spans="1:52" s="45" customFormat="1">
      <c r="A129" s="43"/>
      <c r="B129" s="43"/>
      <c r="C129" s="43"/>
      <c r="D129" s="43"/>
      <c r="E129" s="43"/>
      <c r="F129" s="43"/>
      <c r="G129" s="44"/>
      <c r="H129" s="44"/>
      <c r="O129" s="46"/>
      <c r="P129" s="46"/>
      <c r="Q129" s="46"/>
      <c r="R129" s="46"/>
      <c r="S129" s="47"/>
      <c r="T129" s="47"/>
      <c r="U129" s="47"/>
      <c r="V129" s="47"/>
      <c r="W129" s="47"/>
      <c r="X129" s="47"/>
      <c r="Y129" s="137"/>
      <c r="Z129" s="47"/>
      <c r="AA129" s="13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</row>
    <row r="130" spans="1:52" s="45" customFormat="1">
      <c r="A130" s="43"/>
      <c r="B130" s="43"/>
      <c r="C130" s="43"/>
      <c r="D130" s="43"/>
      <c r="E130" s="43"/>
      <c r="F130" s="43"/>
      <c r="G130" s="44"/>
      <c r="H130" s="44"/>
      <c r="O130" s="46"/>
      <c r="P130" s="46"/>
      <c r="Q130" s="46"/>
      <c r="R130" s="46"/>
      <c r="S130" s="47"/>
      <c r="T130" s="47"/>
      <c r="U130" s="47"/>
      <c r="V130" s="47"/>
      <c r="W130" s="47"/>
      <c r="X130" s="47"/>
      <c r="Y130" s="137"/>
      <c r="Z130" s="47"/>
      <c r="AA130" s="13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</row>
    <row r="131" spans="1:52" s="45" customFormat="1">
      <c r="A131" s="43"/>
      <c r="B131" s="43"/>
      <c r="C131" s="43"/>
      <c r="D131" s="43"/>
      <c r="E131" s="43"/>
      <c r="F131" s="43"/>
      <c r="G131" s="44"/>
      <c r="H131" s="44"/>
      <c r="O131" s="46"/>
      <c r="P131" s="46"/>
      <c r="Q131" s="46"/>
      <c r="R131" s="46"/>
      <c r="S131" s="47"/>
      <c r="T131" s="47"/>
      <c r="U131" s="47"/>
      <c r="V131" s="47"/>
      <c r="W131" s="47"/>
      <c r="X131" s="47"/>
      <c r="Y131" s="137"/>
      <c r="Z131" s="47"/>
      <c r="AA131" s="13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45" customFormat="1">
      <c r="A132" s="43"/>
      <c r="B132" s="43"/>
      <c r="C132" s="43"/>
      <c r="D132" s="43"/>
      <c r="E132" s="43"/>
      <c r="F132" s="43"/>
      <c r="G132" s="44"/>
      <c r="H132" s="44"/>
      <c r="O132" s="46"/>
      <c r="P132" s="46"/>
      <c r="Q132" s="46"/>
      <c r="R132" s="46"/>
      <c r="S132" s="47"/>
      <c r="T132" s="47"/>
      <c r="U132" s="47"/>
      <c r="V132" s="47"/>
      <c r="W132" s="47"/>
      <c r="X132" s="47"/>
      <c r="Y132" s="137"/>
      <c r="Z132" s="47"/>
      <c r="AA132" s="13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</row>
    <row r="133" spans="1:52" s="45" customFormat="1">
      <c r="A133" s="43"/>
      <c r="B133" s="43"/>
      <c r="C133" s="43"/>
      <c r="D133" s="43"/>
      <c r="E133" s="43"/>
      <c r="F133" s="43"/>
      <c r="G133" s="44"/>
      <c r="H133" s="44"/>
      <c r="O133" s="46"/>
      <c r="P133" s="46"/>
      <c r="Q133" s="46"/>
      <c r="R133" s="46"/>
      <c r="S133" s="47"/>
      <c r="T133" s="47"/>
      <c r="U133" s="47"/>
      <c r="V133" s="47"/>
      <c r="W133" s="47"/>
      <c r="X133" s="47"/>
      <c r="Y133" s="137"/>
      <c r="Z133" s="47"/>
      <c r="AA133" s="13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</row>
    <row r="134" spans="1:52" s="45" customFormat="1">
      <c r="A134" s="43"/>
      <c r="B134" s="43"/>
      <c r="C134" s="43"/>
      <c r="D134" s="43"/>
      <c r="E134" s="43"/>
      <c r="F134" s="43"/>
      <c r="G134" s="44"/>
      <c r="H134" s="44"/>
      <c r="O134" s="46"/>
      <c r="P134" s="46"/>
      <c r="Q134" s="46"/>
      <c r="R134" s="46"/>
      <c r="S134" s="47"/>
      <c r="T134" s="47"/>
      <c r="U134" s="47"/>
      <c r="V134" s="47"/>
      <c r="W134" s="47"/>
      <c r="X134" s="47"/>
      <c r="Y134" s="137"/>
      <c r="Z134" s="47"/>
      <c r="AA134" s="13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</row>
    <row r="135" spans="1:52" s="45" customFormat="1">
      <c r="A135" s="43"/>
      <c r="B135" s="43"/>
      <c r="C135" s="43"/>
      <c r="D135" s="43"/>
      <c r="E135" s="43"/>
      <c r="F135" s="43"/>
      <c r="G135" s="44"/>
      <c r="H135" s="44"/>
      <c r="O135" s="46"/>
      <c r="P135" s="46"/>
      <c r="Q135" s="46"/>
      <c r="R135" s="46"/>
      <c r="S135" s="47"/>
      <c r="T135" s="47"/>
      <c r="U135" s="47"/>
      <c r="V135" s="47"/>
      <c r="W135" s="47"/>
      <c r="X135" s="47"/>
      <c r="Y135" s="137"/>
      <c r="Z135" s="47"/>
      <c r="AA135" s="13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</row>
    <row r="136" spans="1:52" s="45" customFormat="1">
      <c r="A136" s="43"/>
      <c r="B136" s="43"/>
      <c r="C136" s="43"/>
      <c r="D136" s="43"/>
      <c r="E136" s="43"/>
      <c r="F136" s="43"/>
      <c r="G136" s="44"/>
      <c r="H136" s="44"/>
      <c r="O136" s="46"/>
      <c r="P136" s="46"/>
      <c r="Q136" s="46"/>
      <c r="R136" s="46"/>
      <c r="S136" s="47"/>
      <c r="T136" s="47"/>
      <c r="U136" s="47"/>
      <c r="V136" s="47"/>
      <c r="W136" s="47"/>
      <c r="X136" s="47"/>
      <c r="Y136" s="137"/>
      <c r="Z136" s="47"/>
      <c r="AA136" s="13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</row>
    <row r="137" spans="1:52" s="45" customFormat="1">
      <c r="A137" s="43"/>
      <c r="B137" s="43"/>
      <c r="C137" s="43"/>
      <c r="D137" s="43"/>
      <c r="E137" s="43"/>
      <c r="F137" s="43"/>
      <c r="G137" s="44"/>
      <c r="H137" s="44"/>
      <c r="O137" s="46"/>
      <c r="P137" s="46"/>
      <c r="Q137" s="46"/>
      <c r="R137" s="46"/>
      <c r="S137" s="47"/>
      <c r="T137" s="47"/>
      <c r="U137" s="47"/>
      <c r="V137" s="47"/>
      <c r="W137" s="47"/>
      <c r="X137" s="47"/>
      <c r="Y137" s="137"/>
      <c r="Z137" s="47"/>
      <c r="AA137" s="13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</row>
    <row r="138" spans="1:52" s="45" customFormat="1">
      <c r="A138" s="43"/>
      <c r="B138" s="43"/>
      <c r="C138" s="43"/>
      <c r="D138" s="43"/>
      <c r="E138" s="43"/>
      <c r="F138" s="43"/>
      <c r="G138" s="44"/>
      <c r="H138" s="44"/>
      <c r="O138" s="46"/>
      <c r="P138" s="46"/>
      <c r="Q138" s="46"/>
      <c r="R138" s="46"/>
      <c r="S138" s="47"/>
      <c r="T138" s="47"/>
      <c r="U138" s="47"/>
      <c r="V138" s="47"/>
      <c r="W138" s="47"/>
      <c r="X138" s="47"/>
      <c r="Y138" s="137"/>
      <c r="Z138" s="47"/>
      <c r="AA138" s="13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</row>
    <row r="139" spans="1:52" s="45" customFormat="1">
      <c r="A139" s="43"/>
      <c r="B139" s="43"/>
      <c r="C139" s="43"/>
      <c r="D139" s="43"/>
      <c r="E139" s="43"/>
      <c r="F139" s="43"/>
      <c r="G139" s="44"/>
      <c r="H139" s="44"/>
      <c r="O139" s="46"/>
      <c r="P139" s="46"/>
      <c r="Q139" s="46"/>
      <c r="R139" s="46"/>
      <c r="S139" s="47"/>
      <c r="T139" s="47"/>
      <c r="U139" s="47"/>
      <c r="V139" s="47"/>
      <c r="W139" s="47"/>
      <c r="X139" s="47"/>
      <c r="Y139" s="137"/>
      <c r="Z139" s="47"/>
      <c r="AA139" s="13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</row>
    <row r="140" spans="1:52" s="45" customFormat="1">
      <c r="A140" s="43"/>
      <c r="B140" s="43"/>
      <c r="C140" s="43"/>
      <c r="D140" s="43"/>
      <c r="E140" s="43"/>
      <c r="F140" s="43"/>
      <c r="G140" s="44"/>
      <c r="H140" s="44"/>
      <c r="O140" s="46"/>
      <c r="P140" s="46"/>
      <c r="Q140" s="46"/>
      <c r="R140" s="46"/>
      <c r="S140" s="47"/>
      <c r="T140" s="47"/>
      <c r="U140" s="47"/>
      <c r="V140" s="47"/>
      <c r="W140" s="47"/>
      <c r="X140" s="47"/>
      <c r="Y140" s="137"/>
      <c r="Z140" s="47"/>
      <c r="AA140" s="13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</row>
    <row r="141" spans="1:52" s="45" customFormat="1">
      <c r="A141" s="43"/>
      <c r="B141" s="43"/>
      <c r="C141" s="43"/>
      <c r="D141" s="43"/>
      <c r="E141" s="43"/>
      <c r="F141" s="43"/>
      <c r="G141" s="44"/>
      <c r="H141" s="44"/>
      <c r="O141" s="46"/>
      <c r="P141" s="46"/>
      <c r="Q141" s="46"/>
      <c r="R141" s="46"/>
      <c r="S141" s="47"/>
      <c r="T141" s="47"/>
      <c r="U141" s="47"/>
      <c r="V141" s="47"/>
      <c r="W141" s="47"/>
      <c r="X141" s="47"/>
      <c r="Y141" s="137"/>
      <c r="Z141" s="47"/>
      <c r="AA141" s="13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</row>
  </sheetData>
  <mergeCells count="123">
    <mergeCell ref="A2:DB2"/>
    <mergeCell ref="BP8:BP9"/>
    <mergeCell ref="BQ8:BQ9"/>
    <mergeCell ref="BR8:BR9"/>
    <mergeCell ref="CE8:CG8"/>
    <mergeCell ref="DA7:DA9"/>
    <mergeCell ref="DB7:DB9"/>
    <mergeCell ref="D8:D9"/>
    <mergeCell ref="M8:M9"/>
    <mergeCell ref="AE8:AE9"/>
    <mergeCell ref="AF8:AF9"/>
    <mergeCell ref="AG8:AG9"/>
    <mergeCell ref="BC8:BE8"/>
    <mergeCell ref="CT8:CT9"/>
    <mergeCell ref="CU8:CU9"/>
    <mergeCell ref="BR7:BT7"/>
    <mergeCell ref="BU7:BW7"/>
    <mergeCell ref="CM7:CM9"/>
    <mergeCell ref="CN7:CN9"/>
    <mergeCell ref="CB8:CB9"/>
    <mergeCell ref="CH8:CH9"/>
    <mergeCell ref="CI8:CI9"/>
    <mergeCell ref="CQ7:CQ9"/>
    <mergeCell ref="CR7:CR9"/>
    <mergeCell ref="DA5:DB6"/>
    <mergeCell ref="F6:F9"/>
    <mergeCell ref="G6:G9"/>
    <mergeCell ref="J6:J9"/>
    <mergeCell ref="K6:K9"/>
    <mergeCell ref="O6:O9"/>
    <mergeCell ref="Q6:Q9"/>
    <mergeCell ref="CC8:CC9"/>
    <mergeCell ref="CD8:CD9"/>
    <mergeCell ref="AB6:AD7"/>
    <mergeCell ref="BX6:BZ7"/>
    <mergeCell ref="CA6:CH7"/>
    <mergeCell ref="CS5:CT7"/>
    <mergeCell ref="CU5:CV7"/>
    <mergeCell ref="CW5:CX6"/>
    <mergeCell ref="CO5:CP7"/>
    <mergeCell ref="CQ5:CR6"/>
    <mergeCell ref="CY5:CZ7"/>
    <mergeCell ref="CW7:CW9"/>
    <mergeCell ref="CX7:CX9"/>
    <mergeCell ref="CS8:CS9"/>
    <mergeCell ref="CV8:CV9"/>
    <mergeCell ref="CY8:CY9"/>
    <mergeCell ref="CZ8:CZ9"/>
    <mergeCell ref="U5:U9"/>
    <mergeCell ref="V5:V9"/>
    <mergeCell ref="W5:W9"/>
    <mergeCell ref="X5:X9"/>
    <mergeCell ref="CK5:CL7"/>
    <mergeCell ref="CM5:CN6"/>
    <mergeCell ref="AE7:AG7"/>
    <mergeCell ref="AH7:AM7"/>
    <mergeCell ref="AN7:AS7"/>
    <mergeCell ref="AT7:AY7"/>
    <mergeCell ref="CJ8:CJ9"/>
    <mergeCell ref="CK8:CK9"/>
    <mergeCell ref="CL8:CL9"/>
    <mergeCell ref="CO8:CO9"/>
    <mergeCell ref="CP8:CP9"/>
    <mergeCell ref="S5:S9"/>
    <mergeCell ref="T5:T9"/>
    <mergeCell ref="Y4:Y9"/>
    <mergeCell ref="Z4:Z9"/>
    <mergeCell ref="AA4:AA9"/>
    <mergeCell ref="AB4:BW5"/>
    <mergeCell ref="BX4:CH5"/>
    <mergeCell ref="CI4:CJ7"/>
    <mergeCell ref="AZ7:BE7"/>
    <mergeCell ref="BF7:BK7"/>
    <mergeCell ref="BL7:BN7"/>
    <mergeCell ref="BO7:BQ7"/>
    <mergeCell ref="A3:A9"/>
    <mergeCell ref="B3:B9"/>
    <mergeCell ref="C3:X3"/>
    <mergeCell ref="Y3:AA3"/>
    <mergeCell ref="AB3:CH3"/>
    <mergeCell ref="CI3:DB3"/>
    <mergeCell ref="C4:C9"/>
    <mergeCell ref="D4:Q4"/>
    <mergeCell ref="R4:R9"/>
    <mergeCell ref="S4:X4"/>
    <mergeCell ref="H8:H9"/>
    <mergeCell ref="BO8:BO9"/>
    <mergeCell ref="AK8:AM8"/>
    <mergeCell ref="AN8:AP8"/>
    <mergeCell ref="AW8:AY8"/>
    <mergeCell ref="AQ8:AS8"/>
    <mergeCell ref="CK4:DB4"/>
    <mergeCell ref="D5:E7"/>
    <mergeCell ref="F5:G5"/>
    <mergeCell ref="H5:I7"/>
    <mergeCell ref="J5:K5"/>
    <mergeCell ref="L5:M7"/>
    <mergeCell ref="N5:N9"/>
    <mergeCell ref="P5:P9"/>
    <mergeCell ref="A1:DB1"/>
    <mergeCell ref="BX8:BX9"/>
    <mergeCell ref="BY8:BY9"/>
    <mergeCell ref="BZ8:BZ9"/>
    <mergeCell ref="CA8:CA9"/>
    <mergeCell ref="AB8:AB9"/>
    <mergeCell ref="AC8:AC9"/>
    <mergeCell ref="AD8:AD9"/>
    <mergeCell ref="AZ8:BB8"/>
    <mergeCell ref="BM8:BM9"/>
    <mergeCell ref="AT8:AV8"/>
    <mergeCell ref="BV8:BV9"/>
    <mergeCell ref="BW8:BW9"/>
    <mergeCell ref="BS8:BS9"/>
    <mergeCell ref="BT8:BT9"/>
    <mergeCell ref="BU8:BU9"/>
    <mergeCell ref="BL8:BL9"/>
    <mergeCell ref="BF8:BH8"/>
    <mergeCell ref="BI8:BK8"/>
    <mergeCell ref="BN8:BN9"/>
    <mergeCell ref="E8:E9"/>
    <mergeCell ref="L8:L9"/>
    <mergeCell ref="AH8:AJ8"/>
    <mergeCell ref="I8:I9"/>
  </mergeCells>
  <phoneticPr fontId="0" type="noConversion"/>
  <printOptions horizontalCentered="1" verticalCentered="1"/>
  <pageMargins left="0.74803149606299213" right="0.74803149606299213" top="0.59055118110236227" bottom="0.59055118110236227" header="0" footer="0"/>
  <pageSetup paperSize="9" scale="22" fitToWidth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69"/>
  <sheetViews>
    <sheetView workbookViewId="0">
      <pane xSplit="7" ySplit="8" topLeftCell="BZ12" activePane="bottomRight" state="frozen"/>
      <selection pane="topRight" activeCell="H1" sqref="H1"/>
      <selection pane="bottomLeft" activeCell="A9" sqref="A9"/>
      <selection pane="bottomRight" activeCell="B12" sqref="B12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2.28515625" style="2" customWidth="1"/>
    <col min="58" max="58" width="12" style="2" customWidth="1"/>
    <col min="59" max="59" width="12.140625" style="2" customWidth="1"/>
    <col min="60" max="60" width="14" style="2" customWidth="1"/>
    <col min="61" max="61" width="13" style="2" customWidth="1"/>
    <col min="62" max="62" width="11.85546875" style="2" customWidth="1"/>
    <col min="63" max="65" width="9.140625" style="2"/>
    <col min="66" max="66" width="12.7109375" style="2" customWidth="1"/>
    <col min="67" max="67" width="11.140625" style="2" customWidth="1"/>
    <col min="68" max="68" width="12.5703125" style="2" customWidth="1"/>
    <col min="69" max="69" width="11.140625" style="2" customWidth="1"/>
    <col min="70" max="70" width="11.28515625" style="2" customWidth="1"/>
    <col min="71" max="16384" width="9.140625" style="2"/>
  </cols>
  <sheetData>
    <row r="1" spans="1:106" s="24" customFormat="1" ht="47.25" customHeight="1">
      <c r="A1" s="265" t="s">
        <v>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42.75" customHeight="1">
      <c r="A10" s="80" t="s">
        <v>117</v>
      </c>
      <c r="B10" s="75">
        <f>C10+R10</f>
        <v>1</v>
      </c>
      <c r="C10" s="75">
        <f>D10+H10+L10+N10+P10</f>
        <v>0</v>
      </c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5"/>
      <c r="P10" s="75"/>
      <c r="Q10" s="77"/>
      <c r="R10" s="77">
        <f>SUM(S10:X10)</f>
        <v>1</v>
      </c>
      <c r="S10" s="77">
        <v>1</v>
      </c>
      <c r="T10" s="77"/>
      <c r="U10" s="77"/>
      <c r="V10" s="34"/>
      <c r="W10" s="34"/>
      <c r="X10" s="34"/>
      <c r="Y10" s="35">
        <f t="shared" ref="Y10:AA20" si="0">AB10+BX10</f>
        <v>44.68</v>
      </c>
      <c r="Z10" s="35">
        <f t="shared" si="0"/>
        <v>44.68</v>
      </c>
      <c r="AA10" s="35">
        <f t="shared" si="0"/>
        <v>0</v>
      </c>
      <c r="AB10" s="35">
        <f t="shared" ref="AB10:AC20" si="1">AH10+AT10+BF10+BL10+BR10</f>
        <v>0</v>
      </c>
      <c r="AC10" s="35">
        <f t="shared" si="1"/>
        <v>0</v>
      </c>
      <c r="AD10" s="35">
        <f>AJ10+AV10+BH10+BT10</f>
        <v>0</v>
      </c>
      <c r="AE10" s="35">
        <f t="shared" ref="AE10:AG20" si="2">AK10+AW10+BI10</f>
        <v>0</v>
      </c>
      <c r="AF10" s="35">
        <f t="shared" si="2"/>
        <v>0</v>
      </c>
      <c r="AG10" s="34">
        <f t="shared" si="2"/>
        <v>0</v>
      </c>
      <c r="AH10" s="35"/>
      <c r="AI10" s="35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5"/>
      <c r="BR10" s="35"/>
      <c r="BS10" s="35"/>
      <c r="BT10" s="79"/>
      <c r="BU10" s="79"/>
      <c r="BV10" s="79"/>
      <c r="BW10" s="79"/>
      <c r="BX10" s="79">
        <f>CA10+CB10+CC10+CD10+CE10+CH10</f>
        <v>44.68</v>
      </c>
      <c r="BY10" s="79">
        <f>CA10+CB10+CC10+CD10+CF10+CH10</f>
        <v>44.68</v>
      </c>
      <c r="BZ10" s="79">
        <f>CG10</f>
        <v>0</v>
      </c>
      <c r="CA10" s="79">
        <v>44.68</v>
      </c>
      <c r="CB10" s="57"/>
      <c r="CC10" s="57"/>
      <c r="CD10" s="57"/>
      <c r="CE10" s="57"/>
      <c r="CF10" s="57"/>
      <c r="CG10" s="57">
        <f>CE10-CF10</f>
        <v>0</v>
      </c>
      <c r="CH10" s="57"/>
      <c r="CI10" s="11">
        <f t="shared" ref="CI10:CI15" si="3">-CK10+CO10+CS10+CU10+CY10</f>
        <v>0</v>
      </c>
      <c r="CJ10" s="11">
        <f>CL10+CP10+CT10+CV10+CZ10</f>
        <v>0</v>
      </c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45" customHeight="1">
      <c r="A11" s="90" t="s">
        <v>118</v>
      </c>
      <c r="B11" s="75">
        <f>C11+R11</f>
        <v>1</v>
      </c>
      <c r="C11" s="75">
        <f>D11+H11+L11+N11+P11</f>
        <v>0</v>
      </c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5"/>
      <c r="P11" s="75"/>
      <c r="Q11" s="77"/>
      <c r="R11" s="77">
        <f>SUM(S11:X11)</f>
        <v>1</v>
      </c>
      <c r="S11" s="77"/>
      <c r="T11" s="77"/>
      <c r="U11" s="77"/>
      <c r="V11" s="34"/>
      <c r="W11" s="34">
        <v>1</v>
      </c>
      <c r="X11" s="34"/>
      <c r="Y11" s="35">
        <f t="shared" si="0"/>
        <v>16</v>
      </c>
      <c r="Z11" s="35">
        <f t="shared" si="0"/>
        <v>16</v>
      </c>
      <c r="AA11" s="35">
        <f t="shared" si="0"/>
        <v>0</v>
      </c>
      <c r="AB11" s="35">
        <f t="shared" si="1"/>
        <v>0</v>
      </c>
      <c r="AC11" s="35">
        <f t="shared" si="1"/>
        <v>0</v>
      </c>
      <c r="AD11" s="35">
        <f>AJ11+AV11+BH11+BT11</f>
        <v>0</v>
      </c>
      <c r="AE11" s="35">
        <f t="shared" si="2"/>
        <v>0</v>
      </c>
      <c r="AF11" s="35">
        <f t="shared" si="2"/>
        <v>0</v>
      </c>
      <c r="AG11" s="34">
        <f t="shared" si="2"/>
        <v>0</v>
      </c>
      <c r="AH11" s="35"/>
      <c r="AI11" s="35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5"/>
      <c r="BR11" s="35"/>
      <c r="BS11" s="35"/>
      <c r="BT11" s="79"/>
      <c r="BU11" s="79"/>
      <c r="BV11" s="79"/>
      <c r="BW11" s="79"/>
      <c r="BX11" s="79">
        <f>CA11+CB11+CC11+CD11+CE11+CH11</f>
        <v>16</v>
      </c>
      <c r="BY11" s="79">
        <f>CA11+CB11+CC11+CD11+CF11+CH11</f>
        <v>16</v>
      </c>
      <c r="BZ11" s="79">
        <f>CG11</f>
        <v>0</v>
      </c>
      <c r="CA11" s="79"/>
      <c r="CB11" s="57"/>
      <c r="CC11" s="57"/>
      <c r="CD11" s="57"/>
      <c r="CE11" s="57">
        <v>16</v>
      </c>
      <c r="CF11" s="57">
        <v>16</v>
      </c>
      <c r="CG11" s="57">
        <f t="shared" ref="CG11:CG20" si="4">CE11-CF11</f>
        <v>0</v>
      </c>
      <c r="CH11" s="57"/>
      <c r="CI11" s="11">
        <f t="shared" si="3"/>
        <v>1</v>
      </c>
      <c r="CJ11" s="11">
        <f>CL11+CP11+CT11+CV11+CZ11</f>
        <v>1</v>
      </c>
      <c r="CK11" s="11"/>
      <c r="CL11" s="11"/>
      <c r="CM11" s="11"/>
      <c r="CN11" s="11"/>
      <c r="CO11" s="11"/>
      <c r="CP11" s="11"/>
      <c r="CQ11" s="11"/>
      <c r="CR11" s="11"/>
      <c r="CS11" s="11">
        <v>1</v>
      </c>
      <c r="CT11" s="11">
        <v>1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68.25" customHeight="1">
      <c r="A12" s="91" t="s">
        <v>119</v>
      </c>
      <c r="B12" s="75">
        <f>C12+R12</f>
        <v>1</v>
      </c>
      <c r="C12" s="75">
        <f>D12+H12+L12+N12+P12</f>
        <v>0</v>
      </c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5"/>
      <c r="P12" s="75"/>
      <c r="Q12" s="77"/>
      <c r="R12" s="77">
        <f>SUM(S12:X12)</f>
        <v>1</v>
      </c>
      <c r="S12" s="77"/>
      <c r="T12" s="77"/>
      <c r="U12" s="77"/>
      <c r="V12" s="34"/>
      <c r="W12" s="34">
        <v>1</v>
      </c>
      <c r="X12" s="34"/>
      <c r="Y12" s="35">
        <f t="shared" si="0"/>
        <v>314.13</v>
      </c>
      <c r="Z12" s="35">
        <f t="shared" si="0"/>
        <v>314.13</v>
      </c>
      <c r="AA12" s="35">
        <f t="shared" si="0"/>
        <v>0</v>
      </c>
      <c r="AB12" s="35">
        <f t="shared" si="1"/>
        <v>0</v>
      </c>
      <c r="AC12" s="35">
        <f t="shared" si="1"/>
        <v>0</v>
      </c>
      <c r="AD12" s="35">
        <f>AJ12+AV12+BH12+BT12</f>
        <v>0</v>
      </c>
      <c r="AE12" s="35">
        <f t="shared" si="2"/>
        <v>0</v>
      </c>
      <c r="AF12" s="35">
        <f t="shared" si="2"/>
        <v>0</v>
      </c>
      <c r="AG12" s="34">
        <f t="shared" si="2"/>
        <v>0</v>
      </c>
      <c r="AH12" s="35"/>
      <c r="AI12" s="35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5"/>
      <c r="BR12" s="35"/>
      <c r="BS12" s="35"/>
      <c r="BT12" s="79"/>
      <c r="BU12" s="79"/>
      <c r="BV12" s="79"/>
      <c r="BW12" s="79"/>
      <c r="BX12" s="79">
        <f>CA12+CB12+CC12+CD12+CE12+CH12</f>
        <v>314.13</v>
      </c>
      <c r="BY12" s="79">
        <f>CA12+CB12+CC12+CD12+CF12+CH12</f>
        <v>314.13</v>
      </c>
      <c r="BZ12" s="79">
        <f>CG12</f>
        <v>0</v>
      </c>
      <c r="CA12" s="79"/>
      <c r="CB12" s="57"/>
      <c r="CC12" s="57"/>
      <c r="CD12" s="57"/>
      <c r="CE12" s="57">
        <v>314.13</v>
      </c>
      <c r="CF12" s="57">
        <v>314.13</v>
      </c>
      <c r="CG12" s="57">
        <f t="shared" si="4"/>
        <v>0</v>
      </c>
      <c r="CH12" s="57"/>
      <c r="CI12" s="11">
        <f t="shared" si="3"/>
        <v>1</v>
      </c>
      <c r="CJ12" s="11">
        <f>CL12+CP12+CT12+CV12+CZ12</f>
        <v>1</v>
      </c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>
        <v>1</v>
      </c>
      <c r="CV12" s="11">
        <v>1</v>
      </c>
      <c r="CW12" s="11"/>
      <c r="CX12" s="11"/>
      <c r="CY12" s="11"/>
      <c r="CZ12" s="11"/>
      <c r="DA12" s="11"/>
      <c r="DB12" s="11"/>
    </row>
    <row r="13" spans="1:106" s="24" customFormat="1" ht="34.5" customHeight="1">
      <c r="A13" s="81"/>
      <c r="B13" s="75">
        <f>C13+R13</f>
        <v>0</v>
      </c>
      <c r="C13" s="75">
        <f>D13+H13+L13+N13+P13</f>
        <v>0</v>
      </c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5"/>
      <c r="P13" s="75"/>
      <c r="Q13" s="77"/>
      <c r="R13" s="77">
        <f>SUM(S13:X13)</f>
        <v>0</v>
      </c>
      <c r="S13" s="77"/>
      <c r="T13" s="77"/>
      <c r="U13" s="77"/>
      <c r="V13" s="34"/>
      <c r="W13" s="34"/>
      <c r="X13" s="34"/>
      <c r="Y13" s="35">
        <f t="shared" si="0"/>
        <v>0</v>
      </c>
      <c r="Z13" s="35">
        <f t="shared" si="0"/>
        <v>0</v>
      </c>
      <c r="AA13" s="35">
        <f t="shared" si="0"/>
        <v>0</v>
      </c>
      <c r="AB13" s="35">
        <f t="shared" si="1"/>
        <v>0</v>
      </c>
      <c r="AC13" s="35">
        <f t="shared" si="1"/>
        <v>0</v>
      </c>
      <c r="AD13" s="35">
        <f>AJ13+AV13+BH13+BT13</f>
        <v>0</v>
      </c>
      <c r="AE13" s="35">
        <f t="shared" si="2"/>
        <v>0</v>
      </c>
      <c r="AF13" s="35">
        <f t="shared" si="2"/>
        <v>0</v>
      </c>
      <c r="AG13" s="34">
        <f t="shared" si="2"/>
        <v>0</v>
      </c>
      <c r="AH13" s="35"/>
      <c r="AI13" s="35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5"/>
      <c r="BR13" s="35"/>
      <c r="BS13" s="35"/>
      <c r="BT13" s="79"/>
      <c r="BU13" s="79"/>
      <c r="BV13" s="79"/>
      <c r="BW13" s="79"/>
      <c r="BX13" s="79">
        <f>CA13+CB13+CC13+CD13+CE13+CH13</f>
        <v>0</v>
      </c>
      <c r="BY13" s="79">
        <f>CA13+CB13+CC13+CD13+CF13+CH13</f>
        <v>0</v>
      </c>
      <c r="BZ13" s="79">
        <f>CG13</f>
        <v>0</v>
      </c>
      <c r="CA13" s="79"/>
      <c r="CB13" s="57"/>
      <c r="CC13" s="57"/>
      <c r="CD13" s="57"/>
      <c r="CE13" s="57"/>
      <c r="CF13" s="57"/>
      <c r="CG13" s="57">
        <f t="shared" si="4"/>
        <v>0</v>
      </c>
      <c r="CH13" s="57"/>
      <c r="CI13" s="11">
        <f t="shared" si="3"/>
        <v>0</v>
      </c>
      <c r="CJ13" s="11">
        <f>CL13+CP13+CT13+CV13+CZ13</f>
        <v>0</v>
      </c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47.25" customHeight="1">
      <c r="A14" s="82"/>
      <c r="B14" s="75">
        <f t="shared" ref="B14:B20" si="5">C14+R14</f>
        <v>0</v>
      </c>
      <c r="C14" s="75">
        <f t="shared" ref="C14:C20" si="6">D14+H14+L14+N14+P14</f>
        <v>0</v>
      </c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5"/>
      <c r="P14" s="75"/>
      <c r="Q14" s="77"/>
      <c r="R14" s="77">
        <f t="shared" ref="R14:R20" si="7">SUM(S14:X14)</f>
        <v>0</v>
      </c>
      <c r="S14" s="77"/>
      <c r="T14" s="77"/>
      <c r="U14" s="77"/>
      <c r="V14" s="34"/>
      <c r="W14" s="34"/>
      <c r="X14" s="34"/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1"/>
        <v>0</v>
      </c>
      <c r="AC14" s="35">
        <f t="shared" si="1"/>
        <v>0</v>
      </c>
      <c r="AD14" s="35">
        <f t="shared" ref="AD14:AD20" si="8">AJ14+AV14+BH14+BT14</f>
        <v>0</v>
      </c>
      <c r="AE14" s="35">
        <f t="shared" si="2"/>
        <v>0</v>
      </c>
      <c r="AF14" s="35">
        <f t="shared" si="2"/>
        <v>0</v>
      </c>
      <c r="AG14" s="34">
        <f t="shared" si="2"/>
        <v>0</v>
      </c>
      <c r="AH14" s="35"/>
      <c r="AI14" s="35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5"/>
      <c r="BR14" s="35"/>
      <c r="BS14" s="35"/>
      <c r="BT14" s="79"/>
      <c r="BU14" s="79"/>
      <c r="BV14" s="79"/>
      <c r="BW14" s="79"/>
      <c r="BX14" s="79">
        <f t="shared" ref="BX14:BX20" si="9">CA14+CB14+CC14+CD14+CE14+CH14</f>
        <v>0</v>
      </c>
      <c r="BY14" s="79">
        <f t="shared" ref="BY14:BY20" si="10">CA14+CB14+CC14+CD14+CF14+CH14</f>
        <v>0</v>
      </c>
      <c r="BZ14" s="79">
        <f t="shared" ref="BZ14:BZ20" si="11">CG14</f>
        <v>0</v>
      </c>
      <c r="CA14" s="79"/>
      <c r="CB14" s="57"/>
      <c r="CC14" s="57"/>
      <c r="CD14" s="57"/>
      <c r="CE14" s="57"/>
      <c r="CF14" s="57"/>
      <c r="CG14" s="57">
        <f t="shared" si="4"/>
        <v>0</v>
      </c>
      <c r="CH14" s="57"/>
      <c r="CI14" s="11">
        <f t="shared" si="3"/>
        <v>0</v>
      </c>
      <c r="CJ14" s="11">
        <f t="shared" ref="CJ14:CJ20" si="12">CL14+CP14+CT14+CV14+CZ14</f>
        <v>0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54.75" customHeight="1">
      <c r="A15" s="81"/>
      <c r="B15" s="75">
        <f t="shared" si="5"/>
        <v>0</v>
      </c>
      <c r="C15" s="75">
        <f t="shared" si="6"/>
        <v>0</v>
      </c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5"/>
      <c r="P15" s="75"/>
      <c r="Q15" s="77"/>
      <c r="R15" s="77">
        <f t="shared" si="7"/>
        <v>0</v>
      </c>
      <c r="S15" s="77"/>
      <c r="T15" s="77"/>
      <c r="U15" s="77"/>
      <c r="V15" s="34"/>
      <c r="W15" s="34"/>
      <c r="X15" s="34"/>
      <c r="Y15" s="35">
        <f t="shared" si="0"/>
        <v>0</v>
      </c>
      <c r="Z15" s="35">
        <f t="shared" si="0"/>
        <v>0</v>
      </c>
      <c r="AA15" s="35">
        <f t="shared" si="0"/>
        <v>0</v>
      </c>
      <c r="AB15" s="35">
        <f t="shared" si="1"/>
        <v>0</v>
      </c>
      <c r="AC15" s="35">
        <f t="shared" si="1"/>
        <v>0</v>
      </c>
      <c r="AD15" s="35">
        <f t="shared" si="8"/>
        <v>0</v>
      </c>
      <c r="AE15" s="35">
        <f t="shared" si="2"/>
        <v>0</v>
      </c>
      <c r="AF15" s="35">
        <f t="shared" si="2"/>
        <v>0</v>
      </c>
      <c r="AG15" s="34">
        <f t="shared" si="2"/>
        <v>0</v>
      </c>
      <c r="AH15" s="35"/>
      <c r="AI15" s="35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5"/>
      <c r="BR15" s="35"/>
      <c r="BS15" s="35"/>
      <c r="BT15" s="79"/>
      <c r="BU15" s="79"/>
      <c r="BV15" s="79"/>
      <c r="BW15" s="79"/>
      <c r="BX15" s="79">
        <f t="shared" si="9"/>
        <v>0</v>
      </c>
      <c r="BY15" s="79">
        <f t="shared" si="10"/>
        <v>0</v>
      </c>
      <c r="BZ15" s="79">
        <f t="shared" si="11"/>
        <v>0</v>
      </c>
      <c r="CA15" s="79"/>
      <c r="CB15" s="57"/>
      <c r="CC15" s="57"/>
      <c r="CD15" s="57"/>
      <c r="CE15" s="57"/>
      <c r="CF15" s="57"/>
      <c r="CG15" s="57">
        <f t="shared" si="4"/>
        <v>0</v>
      </c>
      <c r="CH15" s="57"/>
      <c r="CI15" s="11">
        <f t="shared" si="3"/>
        <v>0</v>
      </c>
      <c r="CJ15" s="11">
        <f t="shared" si="12"/>
        <v>0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23.25" customHeight="1">
      <c r="A16" s="76"/>
      <c r="B16" s="75">
        <f t="shared" si="5"/>
        <v>0</v>
      </c>
      <c r="C16" s="75">
        <f t="shared" si="6"/>
        <v>0</v>
      </c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5"/>
      <c r="P16" s="75"/>
      <c r="Q16" s="77"/>
      <c r="R16" s="77">
        <f t="shared" si="7"/>
        <v>0</v>
      </c>
      <c r="S16" s="77"/>
      <c r="T16" s="77"/>
      <c r="U16" s="77"/>
      <c r="V16" s="34"/>
      <c r="W16" s="34"/>
      <c r="X16" s="34"/>
      <c r="Y16" s="35">
        <f t="shared" si="0"/>
        <v>0</v>
      </c>
      <c r="Z16" s="35">
        <f t="shared" si="0"/>
        <v>0</v>
      </c>
      <c r="AA16" s="35">
        <f t="shared" si="0"/>
        <v>0</v>
      </c>
      <c r="AB16" s="35">
        <f t="shared" si="1"/>
        <v>0</v>
      </c>
      <c r="AC16" s="35">
        <f t="shared" si="1"/>
        <v>0</v>
      </c>
      <c r="AD16" s="35">
        <f t="shared" si="8"/>
        <v>0</v>
      </c>
      <c r="AE16" s="35">
        <f t="shared" si="2"/>
        <v>0</v>
      </c>
      <c r="AF16" s="35">
        <f t="shared" si="2"/>
        <v>0</v>
      </c>
      <c r="AG16" s="34">
        <f t="shared" si="2"/>
        <v>0</v>
      </c>
      <c r="AH16" s="35"/>
      <c r="AI16" s="35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5"/>
      <c r="BR16" s="35"/>
      <c r="BS16" s="35"/>
      <c r="BT16" s="79"/>
      <c r="BU16" s="79"/>
      <c r="BV16" s="79"/>
      <c r="BW16" s="79"/>
      <c r="BX16" s="79">
        <f t="shared" si="9"/>
        <v>0</v>
      </c>
      <c r="BY16" s="79">
        <f t="shared" si="10"/>
        <v>0</v>
      </c>
      <c r="BZ16" s="79">
        <f t="shared" si="11"/>
        <v>0</v>
      </c>
      <c r="CA16" s="79"/>
      <c r="CB16" s="57"/>
      <c r="CC16" s="57"/>
      <c r="CD16" s="57"/>
      <c r="CE16" s="57"/>
      <c r="CF16" s="57"/>
      <c r="CG16" s="57">
        <f t="shared" si="4"/>
        <v>0</v>
      </c>
      <c r="CH16" s="57"/>
      <c r="CI16" s="11">
        <f>-CK16+CO16+CS16+CU16+CY16</f>
        <v>0</v>
      </c>
      <c r="CJ16" s="11">
        <f t="shared" si="12"/>
        <v>0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21" customHeight="1">
      <c r="A17" s="76"/>
      <c r="B17" s="75">
        <f t="shared" si="5"/>
        <v>0</v>
      </c>
      <c r="C17" s="75">
        <f t="shared" si="6"/>
        <v>0</v>
      </c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5"/>
      <c r="P17" s="75"/>
      <c r="Q17" s="77"/>
      <c r="R17" s="77">
        <f t="shared" si="7"/>
        <v>0</v>
      </c>
      <c r="S17" s="77"/>
      <c r="T17" s="77"/>
      <c r="U17" s="77"/>
      <c r="V17" s="34"/>
      <c r="W17" s="34"/>
      <c r="X17" s="34"/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1"/>
        <v>0</v>
      </c>
      <c r="AC17" s="35">
        <f t="shared" si="1"/>
        <v>0</v>
      </c>
      <c r="AD17" s="35">
        <f t="shared" si="8"/>
        <v>0</v>
      </c>
      <c r="AE17" s="35">
        <f t="shared" si="2"/>
        <v>0</v>
      </c>
      <c r="AF17" s="35">
        <f t="shared" si="2"/>
        <v>0</v>
      </c>
      <c r="AG17" s="34">
        <f t="shared" si="2"/>
        <v>0</v>
      </c>
      <c r="AH17" s="35"/>
      <c r="AI17" s="35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5"/>
      <c r="BR17" s="35"/>
      <c r="BS17" s="35"/>
      <c r="BT17" s="79"/>
      <c r="BU17" s="79"/>
      <c r="BV17" s="79"/>
      <c r="BW17" s="79"/>
      <c r="BX17" s="79">
        <f t="shared" si="9"/>
        <v>0</v>
      </c>
      <c r="BY17" s="79">
        <f t="shared" si="10"/>
        <v>0</v>
      </c>
      <c r="BZ17" s="79">
        <f t="shared" si="11"/>
        <v>0</v>
      </c>
      <c r="CA17" s="79"/>
      <c r="CB17" s="57"/>
      <c r="CC17" s="57"/>
      <c r="CD17" s="57"/>
      <c r="CE17" s="57"/>
      <c r="CF17" s="57"/>
      <c r="CG17" s="57">
        <f t="shared" si="4"/>
        <v>0</v>
      </c>
      <c r="CH17" s="57"/>
      <c r="CI17" s="11">
        <f>-CK17+CO17+CS17+CU17+CY17</f>
        <v>0</v>
      </c>
      <c r="CJ17" s="11">
        <f t="shared" si="12"/>
        <v>0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17.25" customHeight="1">
      <c r="A18" s="76"/>
      <c r="B18" s="75">
        <f t="shared" si="5"/>
        <v>0</v>
      </c>
      <c r="C18" s="75">
        <f t="shared" si="6"/>
        <v>0</v>
      </c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5"/>
      <c r="P18" s="75"/>
      <c r="Q18" s="77"/>
      <c r="R18" s="77">
        <f t="shared" si="7"/>
        <v>0</v>
      </c>
      <c r="S18" s="77"/>
      <c r="T18" s="77"/>
      <c r="U18" s="77"/>
      <c r="V18" s="34"/>
      <c r="W18" s="34"/>
      <c r="X18" s="34"/>
      <c r="Y18" s="35">
        <f t="shared" si="0"/>
        <v>0</v>
      </c>
      <c r="Z18" s="35">
        <f t="shared" si="0"/>
        <v>0</v>
      </c>
      <c r="AA18" s="35">
        <f t="shared" si="0"/>
        <v>0</v>
      </c>
      <c r="AB18" s="35">
        <f t="shared" si="1"/>
        <v>0</v>
      </c>
      <c r="AC18" s="35">
        <f t="shared" si="1"/>
        <v>0</v>
      </c>
      <c r="AD18" s="35">
        <f t="shared" si="8"/>
        <v>0</v>
      </c>
      <c r="AE18" s="35">
        <f t="shared" si="2"/>
        <v>0</v>
      </c>
      <c r="AF18" s="35">
        <f t="shared" si="2"/>
        <v>0</v>
      </c>
      <c r="AG18" s="34">
        <f t="shared" si="2"/>
        <v>0</v>
      </c>
      <c r="AH18" s="35"/>
      <c r="AI18" s="35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5"/>
      <c r="BR18" s="35"/>
      <c r="BS18" s="35"/>
      <c r="BT18" s="79"/>
      <c r="BU18" s="79"/>
      <c r="BV18" s="79"/>
      <c r="BW18" s="79"/>
      <c r="BX18" s="79">
        <f t="shared" si="9"/>
        <v>0</v>
      </c>
      <c r="BY18" s="79">
        <f t="shared" si="10"/>
        <v>0</v>
      </c>
      <c r="BZ18" s="79">
        <f t="shared" si="11"/>
        <v>0</v>
      </c>
      <c r="CA18" s="79"/>
      <c r="CB18" s="57"/>
      <c r="CC18" s="57"/>
      <c r="CD18" s="57"/>
      <c r="CE18" s="57"/>
      <c r="CF18" s="57"/>
      <c r="CG18" s="57">
        <f t="shared" si="4"/>
        <v>0</v>
      </c>
      <c r="CH18" s="57"/>
      <c r="CI18" s="11">
        <f>-CK18+CO18+CS18+CU18+CY18</f>
        <v>0</v>
      </c>
      <c r="CJ18" s="11">
        <f t="shared" si="12"/>
        <v>0</v>
      </c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32.25" customHeight="1">
      <c r="A19" s="83" t="s">
        <v>107</v>
      </c>
      <c r="B19" s="75">
        <f t="shared" si="5"/>
        <v>31</v>
      </c>
      <c r="C19" s="75">
        <f t="shared" si="6"/>
        <v>0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5"/>
      <c r="P19" s="75"/>
      <c r="Q19" s="77"/>
      <c r="R19" s="77">
        <f t="shared" si="7"/>
        <v>31</v>
      </c>
      <c r="S19" s="77"/>
      <c r="T19" s="77">
        <v>31</v>
      </c>
      <c r="U19" s="77"/>
      <c r="V19" s="34"/>
      <c r="W19" s="34"/>
      <c r="X19" s="34"/>
      <c r="Y19" s="35">
        <f t="shared" si="0"/>
        <v>615.29999999999995</v>
      </c>
      <c r="Z19" s="35">
        <f t="shared" si="0"/>
        <v>615.29999999999995</v>
      </c>
      <c r="AA19" s="35">
        <f t="shared" si="0"/>
        <v>0</v>
      </c>
      <c r="AB19" s="35">
        <f t="shared" si="1"/>
        <v>0</v>
      </c>
      <c r="AC19" s="35">
        <f t="shared" si="1"/>
        <v>0</v>
      </c>
      <c r="AD19" s="35">
        <f t="shared" si="8"/>
        <v>0</v>
      </c>
      <c r="AE19" s="35">
        <f t="shared" si="2"/>
        <v>0</v>
      </c>
      <c r="AF19" s="35">
        <f t="shared" si="2"/>
        <v>0</v>
      </c>
      <c r="AG19" s="34">
        <f t="shared" si="2"/>
        <v>0</v>
      </c>
      <c r="AH19" s="35"/>
      <c r="AI19" s="35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5"/>
      <c r="BR19" s="35"/>
      <c r="BS19" s="35"/>
      <c r="BT19" s="79"/>
      <c r="BU19" s="79"/>
      <c r="BV19" s="79"/>
      <c r="BW19" s="79"/>
      <c r="BX19" s="79">
        <f t="shared" si="9"/>
        <v>615.29999999999995</v>
      </c>
      <c r="BY19" s="79">
        <f t="shared" si="10"/>
        <v>615.29999999999995</v>
      </c>
      <c r="BZ19" s="79">
        <f t="shared" si="11"/>
        <v>0</v>
      </c>
      <c r="CA19" s="79"/>
      <c r="CB19" s="57">
        <v>615.29999999999995</v>
      </c>
      <c r="CC19" s="57"/>
      <c r="CD19" s="57"/>
      <c r="CE19" s="57"/>
      <c r="CF19" s="57"/>
      <c r="CG19" s="57">
        <f t="shared" si="4"/>
        <v>0</v>
      </c>
      <c r="CH19" s="57"/>
      <c r="CI19" s="11">
        <f>-CK19+CO19+CS19+CU19+CY19</f>
        <v>0</v>
      </c>
      <c r="CJ19" s="11">
        <f t="shared" si="12"/>
        <v>0</v>
      </c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18" customHeight="1">
      <c r="A20" s="76" t="s">
        <v>108</v>
      </c>
      <c r="B20" s="75">
        <f t="shared" si="5"/>
        <v>220</v>
      </c>
      <c r="C20" s="75">
        <f t="shared" si="6"/>
        <v>0</v>
      </c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5"/>
      <c r="P20" s="75"/>
      <c r="Q20" s="77"/>
      <c r="R20" s="77">
        <f t="shared" si="7"/>
        <v>220</v>
      </c>
      <c r="S20" s="77">
        <v>11</v>
      </c>
      <c r="T20" s="77">
        <v>198</v>
      </c>
      <c r="U20" s="77">
        <v>11</v>
      </c>
      <c r="V20" s="34"/>
      <c r="W20" s="34"/>
      <c r="X20" s="34"/>
      <c r="Y20" s="35">
        <f t="shared" si="0"/>
        <v>8811.7899999999991</v>
      </c>
      <c r="Z20" s="35">
        <f t="shared" si="0"/>
        <v>8811.7899999999991</v>
      </c>
      <c r="AA20" s="35">
        <f t="shared" si="0"/>
        <v>0</v>
      </c>
      <c r="AB20" s="35">
        <f t="shared" si="1"/>
        <v>0</v>
      </c>
      <c r="AC20" s="35">
        <f t="shared" si="1"/>
        <v>0</v>
      </c>
      <c r="AD20" s="35">
        <f t="shared" si="8"/>
        <v>0</v>
      </c>
      <c r="AE20" s="35">
        <f t="shared" si="2"/>
        <v>0</v>
      </c>
      <c r="AF20" s="35">
        <f t="shared" si="2"/>
        <v>0</v>
      </c>
      <c r="AG20" s="34">
        <f t="shared" si="2"/>
        <v>0</v>
      </c>
      <c r="AH20" s="35"/>
      <c r="AI20" s="35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5"/>
      <c r="BR20" s="35"/>
      <c r="BS20" s="35"/>
      <c r="BT20" s="79"/>
      <c r="BU20" s="79"/>
      <c r="BV20" s="79"/>
      <c r="BW20" s="79"/>
      <c r="BX20" s="79">
        <f t="shared" si="9"/>
        <v>8811.7899999999991</v>
      </c>
      <c r="BY20" s="79">
        <f t="shared" si="10"/>
        <v>8811.7899999999991</v>
      </c>
      <c r="BZ20" s="79">
        <f t="shared" si="11"/>
        <v>0</v>
      </c>
      <c r="CA20" s="79">
        <v>1202.69</v>
      </c>
      <c r="CB20" s="57">
        <v>5182.45</v>
      </c>
      <c r="CC20" s="57">
        <v>2426.65</v>
      </c>
      <c r="CD20" s="57"/>
      <c r="CE20" s="57"/>
      <c r="CF20" s="57"/>
      <c r="CG20" s="57">
        <f t="shared" si="4"/>
        <v>0</v>
      </c>
      <c r="CH20" s="57"/>
      <c r="CI20" s="11">
        <f>-CK20+CO20+CS20+CU20+CY20</f>
        <v>0</v>
      </c>
      <c r="CJ20" s="11">
        <f t="shared" si="12"/>
        <v>0</v>
      </c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32" customFormat="1" ht="19.5" customHeight="1">
      <c r="A21" s="84" t="s">
        <v>1</v>
      </c>
      <c r="B21" s="85">
        <f>SUM(B10:B20)</f>
        <v>254</v>
      </c>
      <c r="C21" s="85">
        <f t="shared" ref="C21:BN21" si="13">SUM(C10:C20)</f>
        <v>0</v>
      </c>
      <c r="D21" s="85">
        <f t="shared" si="13"/>
        <v>0</v>
      </c>
      <c r="E21" s="85">
        <f t="shared" si="13"/>
        <v>0</v>
      </c>
      <c r="F21" s="85">
        <f t="shared" si="13"/>
        <v>0</v>
      </c>
      <c r="G21" s="85">
        <f t="shared" si="13"/>
        <v>0</v>
      </c>
      <c r="H21" s="85">
        <f t="shared" si="13"/>
        <v>0</v>
      </c>
      <c r="I21" s="85">
        <f t="shared" si="13"/>
        <v>0</v>
      </c>
      <c r="J21" s="85">
        <f t="shared" si="13"/>
        <v>0</v>
      </c>
      <c r="K21" s="85">
        <f t="shared" si="13"/>
        <v>0</v>
      </c>
      <c r="L21" s="85">
        <f t="shared" si="13"/>
        <v>0</v>
      </c>
      <c r="M21" s="85">
        <f t="shared" si="13"/>
        <v>0</v>
      </c>
      <c r="N21" s="85">
        <f t="shared" si="13"/>
        <v>0</v>
      </c>
      <c r="O21" s="85">
        <f t="shared" si="13"/>
        <v>0</v>
      </c>
      <c r="P21" s="85">
        <f t="shared" si="13"/>
        <v>0</v>
      </c>
      <c r="Q21" s="85">
        <f t="shared" si="13"/>
        <v>0</v>
      </c>
      <c r="R21" s="85">
        <f t="shared" si="13"/>
        <v>254</v>
      </c>
      <c r="S21" s="85">
        <f t="shared" si="13"/>
        <v>12</v>
      </c>
      <c r="T21" s="85">
        <f t="shared" si="13"/>
        <v>229</v>
      </c>
      <c r="U21" s="85">
        <f t="shared" si="13"/>
        <v>11</v>
      </c>
      <c r="V21" s="85">
        <f t="shared" si="13"/>
        <v>0</v>
      </c>
      <c r="W21" s="85">
        <f t="shared" si="13"/>
        <v>2</v>
      </c>
      <c r="X21" s="85">
        <f t="shared" si="13"/>
        <v>0</v>
      </c>
      <c r="Y21" s="86">
        <f t="shared" si="13"/>
        <v>9801.9</v>
      </c>
      <c r="Z21" s="86">
        <f t="shared" si="13"/>
        <v>9801.9</v>
      </c>
      <c r="AA21" s="86">
        <f t="shared" si="13"/>
        <v>0</v>
      </c>
      <c r="AB21" s="86">
        <f t="shared" si="13"/>
        <v>0</v>
      </c>
      <c r="AC21" s="86">
        <f t="shared" si="13"/>
        <v>0</v>
      </c>
      <c r="AD21" s="86">
        <f t="shared" si="13"/>
        <v>0</v>
      </c>
      <c r="AE21" s="86">
        <f t="shared" si="13"/>
        <v>0</v>
      </c>
      <c r="AF21" s="86">
        <f t="shared" si="13"/>
        <v>0</v>
      </c>
      <c r="AG21" s="86">
        <f t="shared" si="13"/>
        <v>0</v>
      </c>
      <c r="AH21" s="86">
        <f t="shared" si="13"/>
        <v>0</v>
      </c>
      <c r="AI21" s="86">
        <f t="shared" si="13"/>
        <v>0</v>
      </c>
      <c r="AJ21" s="86">
        <f t="shared" si="13"/>
        <v>0</v>
      </c>
      <c r="AK21" s="86">
        <f t="shared" si="13"/>
        <v>0</v>
      </c>
      <c r="AL21" s="86">
        <f t="shared" si="13"/>
        <v>0</v>
      </c>
      <c r="AM21" s="86">
        <f t="shared" si="13"/>
        <v>0</v>
      </c>
      <c r="AN21" s="86">
        <f t="shared" si="13"/>
        <v>0</v>
      </c>
      <c r="AO21" s="86">
        <f t="shared" si="13"/>
        <v>0</v>
      </c>
      <c r="AP21" s="86">
        <f t="shared" si="13"/>
        <v>0</v>
      </c>
      <c r="AQ21" s="86">
        <f t="shared" si="13"/>
        <v>0</v>
      </c>
      <c r="AR21" s="86">
        <f t="shared" si="13"/>
        <v>0</v>
      </c>
      <c r="AS21" s="86">
        <f t="shared" si="13"/>
        <v>0</v>
      </c>
      <c r="AT21" s="86">
        <f t="shared" si="13"/>
        <v>0</v>
      </c>
      <c r="AU21" s="86">
        <f t="shared" si="13"/>
        <v>0</v>
      </c>
      <c r="AV21" s="86">
        <f t="shared" si="13"/>
        <v>0</v>
      </c>
      <c r="AW21" s="86">
        <f t="shared" si="13"/>
        <v>0</v>
      </c>
      <c r="AX21" s="86">
        <f t="shared" si="13"/>
        <v>0</v>
      </c>
      <c r="AY21" s="86">
        <f t="shared" si="13"/>
        <v>0</v>
      </c>
      <c r="AZ21" s="86">
        <f t="shared" si="13"/>
        <v>0</v>
      </c>
      <c r="BA21" s="86">
        <f t="shared" si="13"/>
        <v>0</v>
      </c>
      <c r="BB21" s="86">
        <f t="shared" si="13"/>
        <v>0</v>
      </c>
      <c r="BC21" s="86">
        <f t="shared" si="13"/>
        <v>0</v>
      </c>
      <c r="BD21" s="86">
        <f t="shared" si="13"/>
        <v>0</v>
      </c>
      <c r="BE21" s="86">
        <f t="shared" si="13"/>
        <v>0</v>
      </c>
      <c r="BF21" s="86">
        <f t="shared" si="13"/>
        <v>0</v>
      </c>
      <c r="BG21" s="86">
        <f t="shared" si="13"/>
        <v>0</v>
      </c>
      <c r="BH21" s="86">
        <f t="shared" si="13"/>
        <v>0</v>
      </c>
      <c r="BI21" s="86">
        <f t="shared" si="13"/>
        <v>0</v>
      </c>
      <c r="BJ21" s="86">
        <f t="shared" si="13"/>
        <v>0</v>
      </c>
      <c r="BK21" s="86">
        <f t="shared" si="13"/>
        <v>0</v>
      </c>
      <c r="BL21" s="86">
        <f t="shared" si="13"/>
        <v>0</v>
      </c>
      <c r="BM21" s="86">
        <f t="shared" si="13"/>
        <v>0</v>
      </c>
      <c r="BN21" s="86">
        <f t="shared" si="13"/>
        <v>0</v>
      </c>
      <c r="BO21" s="86">
        <f t="shared" ref="BO21:DB21" si="14">SUM(BO10:BO20)</f>
        <v>0</v>
      </c>
      <c r="BP21" s="86">
        <f t="shared" si="14"/>
        <v>0</v>
      </c>
      <c r="BQ21" s="86">
        <f t="shared" si="14"/>
        <v>0</v>
      </c>
      <c r="BR21" s="86">
        <f t="shared" si="14"/>
        <v>0</v>
      </c>
      <c r="BS21" s="86">
        <f t="shared" si="14"/>
        <v>0</v>
      </c>
      <c r="BT21" s="87">
        <f t="shared" si="14"/>
        <v>0</v>
      </c>
      <c r="BU21" s="87">
        <f t="shared" si="14"/>
        <v>0</v>
      </c>
      <c r="BV21" s="87">
        <f t="shared" si="14"/>
        <v>0</v>
      </c>
      <c r="BW21" s="87">
        <f t="shared" si="14"/>
        <v>0</v>
      </c>
      <c r="BX21" s="87">
        <f t="shared" si="14"/>
        <v>9801.9</v>
      </c>
      <c r="BY21" s="87">
        <f t="shared" si="14"/>
        <v>9801.9</v>
      </c>
      <c r="BZ21" s="87">
        <f t="shared" si="14"/>
        <v>0</v>
      </c>
      <c r="CA21" s="87">
        <f t="shared" si="14"/>
        <v>1247.3700000000001</v>
      </c>
      <c r="CB21" s="87">
        <f t="shared" si="14"/>
        <v>5797.75</v>
      </c>
      <c r="CC21" s="87">
        <f t="shared" si="14"/>
        <v>2426.65</v>
      </c>
      <c r="CD21" s="87">
        <f t="shared" si="14"/>
        <v>0</v>
      </c>
      <c r="CE21" s="87">
        <f t="shared" si="14"/>
        <v>330.13</v>
      </c>
      <c r="CF21" s="87">
        <f t="shared" si="14"/>
        <v>330.13</v>
      </c>
      <c r="CG21" s="87">
        <f t="shared" si="14"/>
        <v>0</v>
      </c>
      <c r="CH21" s="87">
        <f t="shared" si="14"/>
        <v>0</v>
      </c>
      <c r="CI21" s="85">
        <f t="shared" si="14"/>
        <v>2</v>
      </c>
      <c r="CJ21" s="85">
        <f t="shared" si="14"/>
        <v>2</v>
      </c>
      <c r="CK21" s="85">
        <f t="shared" si="14"/>
        <v>0</v>
      </c>
      <c r="CL21" s="85">
        <f t="shared" si="14"/>
        <v>0</v>
      </c>
      <c r="CM21" s="85">
        <f t="shared" si="14"/>
        <v>0</v>
      </c>
      <c r="CN21" s="85">
        <f t="shared" si="14"/>
        <v>0</v>
      </c>
      <c r="CO21" s="85">
        <f t="shared" si="14"/>
        <v>0</v>
      </c>
      <c r="CP21" s="85">
        <f t="shared" si="14"/>
        <v>0</v>
      </c>
      <c r="CQ21" s="85">
        <f t="shared" si="14"/>
        <v>0</v>
      </c>
      <c r="CR21" s="85">
        <f t="shared" si="14"/>
        <v>0</v>
      </c>
      <c r="CS21" s="85">
        <f t="shared" si="14"/>
        <v>1</v>
      </c>
      <c r="CT21" s="85">
        <f t="shared" si="14"/>
        <v>1</v>
      </c>
      <c r="CU21" s="85">
        <f t="shared" si="14"/>
        <v>1</v>
      </c>
      <c r="CV21" s="85">
        <f t="shared" si="14"/>
        <v>1</v>
      </c>
      <c r="CW21" s="85">
        <f t="shared" si="14"/>
        <v>0</v>
      </c>
      <c r="CX21" s="85">
        <f t="shared" si="14"/>
        <v>0</v>
      </c>
      <c r="CY21" s="85">
        <f t="shared" si="14"/>
        <v>0</v>
      </c>
      <c r="CZ21" s="85">
        <f t="shared" si="14"/>
        <v>0</v>
      </c>
      <c r="DA21" s="85">
        <f t="shared" si="14"/>
        <v>0</v>
      </c>
      <c r="DB21" s="85">
        <f t="shared" si="14"/>
        <v>0</v>
      </c>
    </row>
    <row r="22" spans="1:106" s="6" customFormat="1">
      <c r="A22" s="88"/>
      <c r="B22" s="88"/>
      <c r="C22" s="88"/>
      <c r="D22" s="88"/>
      <c r="E22" s="88"/>
      <c r="F22" s="88"/>
      <c r="G22" s="88"/>
      <c r="H22" s="88"/>
      <c r="I22" s="88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24"/>
      <c r="BB22" s="24"/>
      <c r="BC22" s="24"/>
      <c r="BD22" s="24"/>
      <c r="BE22" s="24"/>
      <c r="BF22" s="24"/>
      <c r="BG22" s="24"/>
      <c r="BH22" s="24"/>
    </row>
    <row r="23" spans="1:106" s="6" customFormat="1">
      <c r="A23" s="88"/>
      <c r="B23" s="88"/>
      <c r="C23" s="88"/>
      <c r="D23" s="88"/>
      <c r="E23" s="88"/>
      <c r="F23" s="88"/>
      <c r="G23" s="88"/>
      <c r="H23" s="88"/>
      <c r="I23" s="8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24"/>
      <c r="AY23" s="24"/>
      <c r="AZ23" s="24"/>
      <c r="BA23" s="24"/>
      <c r="BB23" s="24"/>
      <c r="BC23" s="24"/>
      <c r="BD23" s="24"/>
      <c r="BE23" s="24"/>
    </row>
    <row r="24" spans="1:106" s="6" customFormat="1">
      <c r="A24" s="88"/>
      <c r="B24" s="88"/>
      <c r="C24" s="88"/>
      <c r="D24" s="88"/>
      <c r="E24" s="88"/>
      <c r="F24" s="88"/>
      <c r="G24" s="88"/>
      <c r="H24" s="88"/>
      <c r="I24" s="8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4"/>
      <c r="BB24" s="24"/>
      <c r="BC24" s="24"/>
      <c r="BD24" s="24"/>
      <c r="BE24" s="24"/>
      <c r="BF24" s="24"/>
      <c r="BG24" s="24"/>
      <c r="BH24" s="24"/>
    </row>
    <row r="25" spans="1:106" s="6" customFormat="1">
      <c r="A25" s="88"/>
      <c r="B25" s="88"/>
      <c r="C25" s="88"/>
      <c r="D25" s="88"/>
      <c r="E25" s="88"/>
      <c r="F25" s="88"/>
      <c r="G25" s="88"/>
      <c r="H25" s="88"/>
      <c r="I25" s="8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24"/>
      <c r="BB25" s="24"/>
      <c r="BC25" s="24"/>
      <c r="BD25" s="24"/>
      <c r="BE25" s="24"/>
      <c r="BF25" s="24"/>
      <c r="BG25" s="24"/>
      <c r="BH25" s="24"/>
    </row>
    <row r="26" spans="1:106" s="6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106" s="6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106" s="6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106" s="6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106" s="6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106" s="6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106" s="6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6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1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1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52" s="1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1" customFormat="1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52" s="1" customFormat="1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52" s="1" customFormat="1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52" s="1" customFormat="1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52" s="1" customForma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52" s="1" customFormat="1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52" s="1" customFormat="1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52" s="1" customFormat="1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52" s="1" customFormat="1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52" s="1" customFormat="1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0:73" s="1" customFormat="1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0:73" s="1" customForma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0:73" s="1" customForma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0:73" s="1" customFormat="1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0:73" s="1" customFormat="1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0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0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0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0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0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0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0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0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0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0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0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96" spans="1:73">
      <c r="A196" s="8"/>
      <c r="B196" s="8"/>
      <c r="C196" s="8"/>
      <c r="D196" s="8"/>
      <c r="E196" s="8"/>
      <c r="F196" s="8"/>
      <c r="G196" s="8"/>
      <c r="H196" s="8"/>
      <c r="I196" s="8"/>
      <c r="AU196" s="8"/>
      <c r="AV196" s="8"/>
      <c r="AW196" s="8"/>
      <c r="AX196" s="8"/>
      <c r="AY196" s="8"/>
      <c r="AZ196" s="8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>
      <c r="A197" s="8"/>
      <c r="B197" s="8"/>
      <c r="C197" s="8"/>
      <c r="D197" s="8"/>
      <c r="E197" s="8"/>
      <c r="F197" s="8"/>
      <c r="G197" s="8"/>
      <c r="H197" s="8"/>
      <c r="I197" s="8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>
      <c r="A198" s="8"/>
      <c r="B198" s="8"/>
      <c r="C198" s="8"/>
      <c r="D198" s="8"/>
      <c r="E198" s="8"/>
      <c r="F198" s="8"/>
      <c r="G198" s="8"/>
      <c r="H198" s="8"/>
      <c r="I198" s="8"/>
      <c r="AU198" s="8"/>
      <c r="AV198" s="8"/>
      <c r="AW198" s="8"/>
      <c r="AX198" s="8"/>
      <c r="AY198" s="8"/>
      <c r="AZ198" s="8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57:73"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57:73"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57:73"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57:73"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57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57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57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57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57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57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57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57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57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57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57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57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21:DB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B283"/>
  <sheetViews>
    <sheetView workbookViewId="0">
      <pane xSplit="7" ySplit="8" topLeftCell="CA9" activePane="bottomRight" state="frozen"/>
      <selection pane="topRight" activeCell="H1" sqref="H1"/>
      <selection pane="bottomLeft" activeCell="A9" sqref="A9"/>
      <selection pane="bottomRight" activeCell="A33" sqref="A33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0.140625" style="2" customWidth="1"/>
    <col min="77" max="77" width="10.5703125" style="2" customWidth="1"/>
    <col min="78" max="16384" width="9.140625" style="2"/>
  </cols>
  <sheetData>
    <row r="1" spans="1:106" s="24" customFormat="1" ht="47.25" customHeight="1">
      <c r="A1" s="265" t="s">
        <v>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43" customFormat="1" ht="37.5" customHeight="1">
      <c r="A10" s="92" t="s">
        <v>120</v>
      </c>
      <c r="B10" s="63">
        <f t="shared" ref="B10:B34" si="0">C10+R10</f>
        <v>1</v>
      </c>
      <c r="C10" s="63">
        <f t="shared" ref="C10:C34" si="1">D10+H10+L10+N10+P10</f>
        <v>1</v>
      </c>
      <c r="D10" s="63"/>
      <c r="E10" s="64"/>
      <c r="F10" s="64"/>
      <c r="G10" s="64"/>
      <c r="H10" s="64"/>
      <c r="I10" s="64"/>
      <c r="J10" s="64"/>
      <c r="K10" s="64"/>
      <c r="L10" s="64">
        <v>1</v>
      </c>
      <c r="M10" s="64"/>
      <c r="N10" s="64"/>
      <c r="O10" s="63"/>
      <c r="P10" s="63"/>
      <c r="Q10" s="65"/>
      <c r="R10" s="65">
        <f t="shared" ref="R10:R33" si="2">SUM(S10:X10)</f>
        <v>0</v>
      </c>
      <c r="S10" s="65"/>
      <c r="T10" s="65"/>
      <c r="U10" s="65"/>
      <c r="V10" s="66"/>
      <c r="W10" s="89"/>
      <c r="X10" s="66"/>
      <c r="Y10" s="42">
        <f t="shared" ref="Y10:AA34" si="3">AB10+BX10</f>
        <v>8.33</v>
      </c>
      <c r="Z10" s="42">
        <f t="shared" si="3"/>
        <v>2.78</v>
      </c>
      <c r="AA10" s="42">
        <f t="shared" si="3"/>
        <v>5.5500000000000007</v>
      </c>
      <c r="AB10" s="42">
        <f t="shared" ref="AB10:AC34" si="4">AH10+AT10+BF10+BL10+BR10</f>
        <v>8.33</v>
      </c>
      <c r="AC10" s="42">
        <f t="shared" si="4"/>
        <v>2.78</v>
      </c>
      <c r="AD10" s="42">
        <f t="shared" ref="AD10:AD34" si="5">AJ10+AV10+BH10+BT10</f>
        <v>5.5500000000000007</v>
      </c>
      <c r="AE10" s="42">
        <f t="shared" ref="AE10:AG34" si="6">AK10+AW10+BI10</f>
        <v>0</v>
      </c>
      <c r="AF10" s="42">
        <f t="shared" si="6"/>
        <v>0</v>
      </c>
      <c r="AG10" s="66">
        <f t="shared" si="6"/>
        <v>0</v>
      </c>
      <c r="AH10" s="42"/>
      <c r="AI10" s="42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>
        <v>8.33</v>
      </c>
      <c r="BG10" s="66">
        <v>2.78</v>
      </c>
      <c r="BH10" s="66">
        <f>BF10-BG10</f>
        <v>5.5500000000000007</v>
      </c>
      <c r="BI10" s="66"/>
      <c r="BJ10" s="66"/>
      <c r="BK10" s="66"/>
      <c r="BL10" s="66"/>
      <c r="BM10" s="66"/>
      <c r="BN10" s="66"/>
      <c r="BO10" s="66"/>
      <c r="BP10" s="66"/>
      <c r="BQ10" s="42"/>
      <c r="BR10" s="42"/>
      <c r="BS10" s="42"/>
      <c r="BT10" s="68"/>
      <c r="BU10" s="68"/>
      <c r="BV10" s="68"/>
      <c r="BW10" s="68"/>
      <c r="BX10" s="68">
        <f t="shared" ref="BX10:BX34" si="7">CA10+CB10+CC10+CD10+CE10+CH10</f>
        <v>0</v>
      </c>
      <c r="BY10" s="68">
        <f t="shared" ref="BY10:BY34" si="8">CA10+CB10+CC10+CD10+CF10+CH10</f>
        <v>0</v>
      </c>
      <c r="BZ10" s="68">
        <f t="shared" ref="BZ10:BZ34" si="9">CG10</f>
        <v>0</v>
      </c>
      <c r="CA10" s="68"/>
      <c r="CB10" s="69"/>
      <c r="CC10" s="69"/>
      <c r="CD10" s="69"/>
      <c r="CE10" s="69"/>
      <c r="CF10" s="69"/>
      <c r="CG10" s="69">
        <f>CE10-CF10</f>
        <v>0</v>
      </c>
      <c r="CH10" s="69"/>
      <c r="CI10" s="70">
        <f t="shared" ref="CI10:CI34" si="10">-CK10+CO10+CS10+CU10+CY10</f>
        <v>7</v>
      </c>
      <c r="CJ10" s="70">
        <f t="shared" ref="CJ10:CJ34" si="11">CL10+CP10+CT10+CV10+CZ10</f>
        <v>5</v>
      </c>
      <c r="CK10" s="70"/>
      <c r="CL10" s="70"/>
      <c r="CM10" s="70"/>
      <c r="CN10" s="70"/>
      <c r="CO10" s="70"/>
      <c r="CP10" s="70"/>
      <c r="CQ10" s="70"/>
      <c r="CR10" s="70"/>
      <c r="CS10" s="70">
        <v>7</v>
      </c>
      <c r="CT10" s="70">
        <v>5</v>
      </c>
      <c r="CU10" s="70"/>
      <c r="CV10" s="70"/>
      <c r="CW10" s="70"/>
      <c r="CX10" s="70"/>
      <c r="CY10" s="70"/>
      <c r="CZ10" s="70"/>
      <c r="DA10" s="70"/>
      <c r="DB10" s="70"/>
    </row>
    <row r="11" spans="1:106" s="43" customFormat="1" ht="37.5" customHeight="1">
      <c r="A11" s="92" t="s">
        <v>121</v>
      </c>
      <c r="B11" s="63">
        <f t="shared" ref="B11:B21" si="12">C11+R11</f>
        <v>1</v>
      </c>
      <c r="C11" s="63">
        <f t="shared" ref="C11:C21" si="13">D11+H11+L11+N11+P11</f>
        <v>1</v>
      </c>
      <c r="D11" s="63"/>
      <c r="E11" s="64"/>
      <c r="F11" s="64"/>
      <c r="G11" s="64"/>
      <c r="H11" s="64"/>
      <c r="I11" s="64"/>
      <c r="J11" s="64"/>
      <c r="K11" s="64"/>
      <c r="L11" s="64">
        <v>1</v>
      </c>
      <c r="M11" s="64"/>
      <c r="N11" s="64"/>
      <c r="O11" s="63"/>
      <c r="P11" s="63"/>
      <c r="Q11" s="65"/>
      <c r="R11" s="65">
        <f t="shared" ref="R11:R21" si="14">SUM(S11:X11)</f>
        <v>0</v>
      </c>
      <c r="S11" s="65"/>
      <c r="T11" s="65"/>
      <c r="U11" s="65"/>
      <c r="V11" s="66"/>
      <c r="W11" s="89"/>
      <c r="X11" s="66"/>
      <c r="Y11" s="42">
        <f t="shared" ref="Y11:Y21" si="15">AB11+BX11</f>
        <v>227.02</v>
      </c>
      <c r="Z11" s="42">
        <f t="shared" ref="Z11:Z21" si="16">AC11+BY11</f>
        <v>16</v>
      </c>
      <c r="AA11" s="42">
        <f t="shared" ref="AA11:AA21" si="17">AD11+BZ11</f>
        <v>211.02</v>
      </c>
      <c r="AB11" s="42">
        <f t="shared" ref="AB11:AB21" si="18">AH11+AT11+BF11+BL11+BR11</f>
        <v>227.02</v>
      </c>
      <c r="AC11" s="42">
        <f t="shared" ref="AC11:AC21" si="19">AI11+AU11+BG11+BM11+BS11</f>
        <v>16</v>
      </c>
      <c r="AD11" s="42">
        <f t="shared" ref="AD11:AD21" si="20">AJ11+AV11+BH11+BT11</f>
        <v>211.02</v>
      </c>
      <c r="AE11" s="42">
        <f t="shared" ref="AE11:AE21" si="21">AK11+AW11+BI11</f>
        <v>0</v>
      </c>
      <c r="AF11" s="42">
        <f t="shared" ref="AF11:AF21" si="22">AL11+AX11+BJ11</f>
        <v>0</v>
      </c>
      <c r="AG11" s="66">
        <f t="shared" ref="AG11:AG21" si="23">AM11+AY11+BK11</f>
        <v>0</v>
      </c>
      <c r="AH11" s="42"/>
      <c r="AI11" s="42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>
        <v>227.02</v>
      </c>
      <c r="BG11" s="66">
        <v>16</v>
      </c>
      <c r="BH11" s="66">
        <f>BF11-BG11</f>
        <v>211.02</v>
      </c>
      <c r="BI11" s="66"/>
      <c r="BJ11" s="66"/>
      <c r="BK11" s="66"/>
      <c r="BL11" s="66"/>
      <c r="BM11" s="66"/>
      <c r="BN11" s="66"/>
      <c r="BO11" s="66"/>
      <c r="BP11" s="66"/>
      <c r="BQ11" s="42"/>
      <c r="BR11" s="42"/>
      <c r="BS11" s="42"/>
      <c r="BT11" s="68"/>
      <c r="BU11" s="68"/>
      <c r="BV11" s="68"/>
      <c r="BW11" s="68"/>
      <c r="BX11" s="68">
        <f t="shared" ref="BX11:BX21" si="24">CA11+CB11+CC11+CD11+CE11+CH11</f>
        <v>0</v>
      </c>
      <c r="BY11" s="68">
        <f t="shared" ref="BY11:BY21" si="25">CA11+CB11+CC11+CD11+CF11+CH11</f>
        <v>0</v>
      </c>
      <c r="BZ11" s="68">
        <f t="shared" ref="BZ11:BZ21" si="26">CG11</f>
        <v>0</v>
      </c>
      <c r="CA11" s="68"/>
      <c r="CB11" s="69"/>
      <c r="CC11" s="69"/>
      <c r="CD11" s="69"/>
      <c r="CE11" s="69"/>
      <c r="CF11" s="69"/>
      <c r="CG11" s="69">
        <f t="shared" ref="CG11:CG21" si="27">CE11-CF11</f>
        <v>0</v>
      </c>
      <c r="CH11" s="69"/>
      <c r="CI11" s="70">
        <f t="shared" ref="CI11:CI21" si="28">-CK11+CO11+CS11+CU11+CY11</f>
        <v>13</v>
      </c>
      <c r="CJ11" s="70">
        <f t="shared" ref="CJ11:CJ21" si="29">CL11+CP11+CT11+CV11+CZ11</f>
        <v>8</v>
      </c>
      <c r="CK11" s="70"/>
      <c r="CL11" s="70"/>
      <c r="CM11" s="70"/>
      <c r="CN11" s="70"/>
      <c r="CO11" s="70"/>
      <c r="CP11" s="70"/>
      <c r="CQ11" s="70"/>
      <c r="CR11" s="70"/>
      <c r="CS11" s="70">
        <v>13</v>
      </c>
      <c r="CT11" s="70">
        <v>8</v>
      </c>
      <c r="CU11" s="70"/>
      <c r="CV11" s="70"/>
      <c r="CW11" s="70"/>
      <c r="CX11" s="70"/>
      <c r="CY11" s="70"/>
      <c r="CZ11" s="70"/>
      <c r="DA11" s="70"/>
      <c r="DB11" s="70"/>
    </row>
    <row r="12" spans="1:106" s="43" customFormat="1" ht="37.5" customHeight="1">
      <c r="A12" s="92" t="s">
        <v>121</v>
      </c>
      <c r="B12" s="63">
        <f t="shared" si="12"/>
        <v>1</v>
      </c>
      <c r="C12" s="63">
        <f t="shared" si="13"/>
        <v>1</v>
      </c>
      <c r="D12" s="63"/>
      <c r="E12" s="64"/>
      <c r="F12" s="64"/>
      <c r="G12" s="64"/>
      <c r="H12" s="64"/>
      <c r="I12" s="64"/>
      <c r="J12" s="64"/>
      <c r="K12" s="64"/>
      <c r="L12" s="64">
        <v>1</v>
      </c>
      <c r="M12" s="64"/>
      <c r="N12" s="64"/>
      <c r="O12" s="63"/>
      <c r="P12" s="63"/>
      <c r="Q12" s="65"/>
      <c r="R12" s="65">
        <f t="shared" si="14"/>
        <v>0</v>
      </c>
      <c r="S12" s="65"/>
      <c r="T12" s="65"/>
      <c r="U12" s="65"/>
      <c r="V12" s="66"/>
      <c r="W12" s="89"/>
      <c r="X12" s="66"/>
      <c r="Y12" s="42">
        <f t="shared" si="15"/>
        <v>990.16</v>
      </c>
      <c r="Z12" s="42">
        <f t="shared" si="16"/>
        <v>35</v>
      </c>
      <c r="AA12" s="42">
        <f t="shared" si="17"/>
        <v>955.16</v>
      </c>
      <c r="AB12" s="42">
        <f t="shared" si="18"/>
        <v>990.16</v>
      </c>
      <c r="AC12" s="42">
        <f t="shared" si="19"/>
        <v>35</v>
      </c>
      <c r="AD12" s="42">
        <f t="shared" si="20"/>
        <v>955.16</v>
      </c>
      <c r="AE12" s="42">
        <f t="shared" si="21"/>
        <v>0</v>
      </c>
      <c r="AF12" s="42">
        <f t="shared" si="22"/>
        <v>0</v>
      </c>
      <c r="AG12" s="66">
        <f t="shared" si="23"/>
        <v>0</v>
      </c>
      <c r="AH12" s="42"/>
      <c r="AI12" s="42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>
        <v>990.16</v>
      </c>
      <c r="BG12" s="66">
        <v>35</v>
      </c>
      <c r="BH12" s="66">
        <f>BF12-BG12</f>
        <v>955.16</v>
      </c>
      <c r="BI12" s="66"/>
      <c r="BJ12" s="66"/>
      <c r="BK12" s="66"/>
      <c r="BL12" s="66"/>
      <c r="BM12" s="66"/>
      <c r="BN12" s="66"/>
      <c r="BO12" s="66"/>
      <c r="BP12" s="66"/>
      <c r="BQ12" s="42"/>
      <c r="BR12" s="42"/>
      <c r="BS12" s="42"/>
      <c r="BT12" s="68"/>
      <c r="BU12" s="68"/>
      <c r="BV12" s="68"/>
      <c r="BW12" s="68"/>
      <c r="BX12" s="68">
        <f t="shared" si="24"/>
        <v>0</v>
      </c>
      <c r="BY12" s="68">
        <f t="shared" si="25"/>
        <v>0</v>
      </c>
      <c r="BZ12" s="68">
        <f t="shared" si="26"/>
        <v>0</v>
      </c>
      <c r="CA12" s="68"/>
      <c r="CB12" s="69"/>
      <c r="CC12" s="69"/>
      <c r="CD12" s="69"/>
      <c r="CE12" s="69"/>
      <c r="CF12" s="69"/>
      <c r="CG12" s="69">
        <f t="shared" si="27"/>
        <v>0</v>
      </c>
      <c r="CH12" s="69"/>
      <c r="CI12" s="70">
        <f t="shared" si="28"/>
        <v>17</v>
      </c>
      <c r="CJ12" s="70">
        <f t="shared" si="29"/>
        <v>12</v>
      </c>
      <c r="CK12" s="70"/>
      <c r="CL12" s="70"/>
      <c r="CM12" s="70"/>
      <c r="CN12" s="70"/>
      <c r="CO12" s="70"/>
      <c r="CP12" s="70"/>
      <c r="CQ12" s="70"/>
      <c r="CR12" s="70"/>
      <c r="CS12" s="70">
        <v>17</v>
      </c>
      <c r="CT12" s="70">
        <v>12</v>
      </c>
      <c r="CU12" s="70"/>
      <c r="CV12" s="70"/>
      <c r="CW12" s="70"/>
      <c r="CX12" s="70"/>
      <c r="CY12" s="70"/>
      <c r="CZ12" s="70"/>
      <c r="DA12" s="70"/>
      <c r="DB12" s="70"/>
    </row>
    <row r="13" spans="1:106" s="43" customFormat="1" ht="37.5" customHeight="1">
      <c r="A13" s="92" t="s">
        <v>122</v>
      </c>
      <c r="B13" s="63">
        <f t="shared" si="12"/>
        <v>1</v>
      </c>
      <c r="C13" s="63">
        <f t="shared" si="13"/>
        <v>1</v>
      </c>
      <c r="D13" s="63"/>
      <c r="E13" s="64"/>
      <c r="F13" s="64"/>
      <c r="G13" s="64"/>
      <c r="H13" s="64"/>
      <c r="I13" s="64"/>
      <c r="J13" s="64"/>
      <c r="K13" s="64"/>
      <c r="L13" s="64">
        <v>1</v>
      </c>
      <c r="M13" s="64"/>
      <c r="N13" s="64"/>
      <c r="O13" s="63"/>
      <c r="P13" s="63"/>
      <c r="Q13" s="65"/>
      <c r="R13" s="65">
        <f t="shared" si="14"/>
        <v>0</v>
      </c>
      <c r="S13" s="65"/>
      <c r="T13" s="65"/>
      <c r="U13" s="65"/>
      <c r="V13" s="66"/>
      <c r="W13" s="89"/>
      <c r="X13" s="66"/>
      <c r="Y13" s="42">
        <f t="shared" si="15"/>
        <v>187.68</v>
      </c>
      <c r="Z13" s="42">
        <f t="shared" si="16"/>
        <v>10</v>
      </c>
      <c r="AA13" s="42">
        <f t="shared" si="17"/>
        <v>177.68</v>
      </c>
      <c r="AB13" s="42">
        <f t="shared" si="18"/>
        <v>187.68</v>
      </c>
      <c r="AC13" s="42">
        <f t="shared" si="19"/>
        <v>10</v>
      </c>
      <c r="AD13" s="42">
        <f t="shared" si="20"/>
        <v>177.68</v>
      </c>
      <c r="AE13" s="42">
        <f t="shared" si="21"/>
        <v>0</v>
      </c>
      <c r="AF13" s="42">
        <f t="shared" si="22"/>
        <v>0</v>
      </c>
      <c r="AG13" s="66">
        <f t="shared" si="23"/>
        <v>0</v>
      </c>
      <c r="AH13" s="42"/>
      <c r="AI13" s="42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>
        <v>187.68</v>
      </c>
      <c r="BG13" s="66">
        <v>10</v>
      </c>
      <c r="BH13" s="66">
        <f>BF13-BG13</f>
        <v>177.68</v>
      </c>
      <c r="BI13" s="66"/>
      <c r="BJ13" s="66"/>
      <c r="BK13" s="66"/>
      <c r="BL13" s="66"/>
      <c r="BM13" s="66"/>
      <c r="BN13" s="66"/>
      <c r="BO13" s="66"/>
      <c r="BP13" s="66"/>
      <c r="BQ13" s="42"/>
      <c r="BR13" s="42"/>
      <c r="BS13" s="42"/>
      <c r="BT13" s="68"/>
      <c r="BU13" s="68"/>
      <c r="BV13" s="68"/>
      <c r="BW13" s="68"/>
      <c r="BX13" s="68">
        <f t="shared" si="24"/>
        <v>0</v>
      </c>
      <c r="BY13" s="68">
        <f t="shared" si="25"/>
        <v>0</v>
      </c>
      <c r="BZ13" s="68">
        <f t="shared" si="26"/>
        <v>0</v>
      </c>
      <c r="CA13" s="68"/>
      <c r="CB13" s="69"/>
      <c r="CC13" s="69"/>
      <c r="CD13" s="69"/>
      <c r="CE13" s="69"/>
      <c r="CF13" s="69"/>
      <c r="CG13" s="69">
        <f t="shared" si="27"/>
        <v>0</v>
      </c>
      <c r="CH13" s="69"/>
      <c r="CI13" s="70">
        <f t="shared" si="28"/>
        <v>10</v>
      </c>
      <c r="CJ13" s="70">
        <f t="shared" si="29"/>
        <v>5</v>
      </c>
      <c r="CK13" s="70"/>
      <c r="CL13" s="70"/>
      <c r="CM13" s="70"/>
      <c r="CN13" s="70"/>
      <c r="CO13" s="70"/>
      <c r="CP13" s="70"/>
      <c r="CQ13" s="70"/>
      <c r="CR13" s="70"/>
      <c r="CS13" s="70">
        <v>10</v>
      </c>
      <c r="CT13" s="70">
        <v>5</v>
      </c>
      <c r="CU13" s="70"/>
      <c r="CV13" s="70"/>
      <c r="CW13" s="70"/>
      <c r="CX13" s="70"/>
      <c r="CY13" s="70"/>
      <c r="CZ13" s="70"/>
      <c r="DA13" s="70"/>
      <c r="DB13" s="70"/>
    </row>
    <row r="14" spans="1:106" s="43" customFormat="1" ht="37.5" customHeight="1">
      <c r="A14" s="93" t="s">
        <v>123</v>
      </c>
      <c r="B14" s="63">
        <f t="shared" si="12"/>
        <v>1</v>
      </c>
      <c r="C14" s="63">
        <f t="shared" si="13"/>
        <v>1</v>
      </c>
      <c r="D14" s="63"/>
      <c r="E14" s="64"/>
      <c r="F14" s="64"/>
      <c r="G14" s="64"/>
      <c r="H14" s="64"/>
      <c r="I14" s="64"/>
      <c r="J14" s="64"/>
      <c r="K14" s="64"/>
      <c r="L14" s="64">
        <v>1</v>
      </c>
      <c r="M14" s="64"/>
      <c r="N14" s="64"/>
      <c r="O14" s="63"/>
      <c r="P14" s="63"/>
      <c r="Q14" s="65"/>
      <c r="R14" s="65">
        <f t="shared" si="14"/>
        <v>0</v>
      </c>
      <c r="S14" s="65"/>
      <c r="T14" s="65"/>
      <c r="U14" s="65"/>
      <c r="V14" s="66"/>
      <c r="W14" s="89"/>
      <c r="X14" s="66"/>
      <c r="Y14" s="42">
        <f t="shared" si="15"/>
        <v>192.4</v>
      </c>
      <c r="Z14" s="42">
        <f t="shared" si="16"/>
        <v>11</v>
      </c>
      <c r="AA14" s="42">
        <f t="shared" si="17"/>
        <v>181.4</v>
      </c>
      <c r="AB14" s="42">
        <f t="shared" si="18"/>
        <v>192.4</v>
      </c>
      <c r="AC14" s="42">
        <f t="shared" si="19"/>
        <v>11</v>
      </c>
      <c r="AD14" s="42">
        <f t="shared" si="20"/>
        <v>181.4</v>
      </c>
      <c r="AE14" s="42">
        <f t="shared" si="21"/>
        <v>0</v>
      </c>
      <c r="AF14" s="42">
        <f t="shared" si="22"/>
        <v>0</v>
      </c>
      <c r="AG14" s="66">
        <f t="shared" si="23"/>
        <v>0</v>
      </c>
      <c r="AH14" s="42"/>
      <c r="AI14" s="42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>
        <v>192.4</v>
      </c>
      <c r="BG14" s="66">
        <v>11</v>
      </c>
      <c r="BH14" s="66">
        <f t="shared" ref="BH14:BH19" si="30">BF14-BG14</f>
        <v>181.4</v>
      </c>
      <c r="BI14" s="66"/>
      <c r="BJ14" s="66"/>
      <c r="BK14" s="66"/>
      <c r="BL14" s="66"/>
      <c r="BM14" s="66"/>
      <c r="BN14" s="66"/>
      <c r="BO14" s="66"/>
      <c r="BP14" s="66"/>
      <c r="BQ14" s="42"/>
      <c r="BR14" s="42"/>
      <c r="BS14" s="42"/>
      <c r="BT14" s="68"/>
      <c r="BU14" s="68"/>
      <c r="BV14" s="68"/>
      <c r="BW14" s="68"/>
      <c r="BX14" s="68">
        <f t="shared" si="24"/>
        <v>0</v>
      </c>
      <c r="BY14" s="68">
        <f t="shared" si="25"/>
        <v>0</v>
      </c>
      <c r="BZ14" s="68">
        <f t="shared" si="26"/>
        <v>0</v>
      </c>
      <c r="CA14" s="68"/>
      <c r="CB14" s="69"/>
      <c r="CC14" s="69"/>
      <c r="CD14" s="69"/>
      <c r="CE14" s="69"/>
      <c r="CF14" s="69"/>
      <c r="CG14" s="69">
        <f t="shared" si="27"/>
        <v>0</v>
      </c>
      <c r="CH14" s="69"/>
      <c r="CI14" s="70">
        <f t="shared" si="28"/>
        <v>10</v>
      </c>
      <c r="CJ14" s="70">
        <f t="shared" si="29"/>
        <v>5</v>
      </c>
      <c r="CK14" s="70"/>
      <c r="CL14" s="70"/>
      <c r="CM14" s="70"/>
      <c r="CN14" s="70"/>
      <c r="CO14" s="70"/>
      <c r="CP14" s="70"/>
      <c r="CQ14" s="70"/>
      <c r="CR14" s="70"/>
      <c r="CS14" s="70">
        <v>10</v>
      </c>
      <c r="CT14" s="70">
        <v>5</v>
      </c>
      <c r="CU14" s="70"/>
      <c r="CV14" s="70"/>
      <c r="CW14" s="70"/>
      <c r="CX14" s="70"/>
      <c r="CY14" s="70"/>
      <c r="CZ14" s="70"/>
      <c r="DA14" s="70"/>
      <c r="DB14" s="70"/>
    </row>
    <row r="15" spans="1:106" s="43" customFormat="1" ht="37.5" customHeight="1">
      <c r="A15" s="92" t="s">
        <v>123</v>
      </c>
      <c r="B15" s="63">
        <f t="shared" si="12"/>
        <v>1</v>
      </c>
      <c r="C15" s="63">
        <f t="shared" si="13"/>
        <v>1</v>
      </c>
      <c r="D15" s="63"/>
      <c r="E15" s="64"/>
      <c r="F15" s="64"/>
      <c r="G15" s="64"/>
      <c r="H15" s="64"/>
      <c r="I15" s="64"/>
      <c r="J15" s="64"/>
      <c r="K15" s="64"/>
      <c r="L15" s="64">
        <v>1</v>
      </c>
      <c r="M15" s="64"/>
      <c r="N15" s="64"/>
      <c r="O15" s="63"/>
      <c r="P15" s="63"/>
      <c r="Q15" s="65"/>
      <c r="R15" s="65">
        <f t="shared" si="14"/>
        <v>0</v>
      </c>
      <c r="S15" s="65"/>
      <c r="T15" s="65"/>
      <c r="U15" s="65"/>
      <c r="V15" s="66"/>
      <c r="W15" s="89"/>
      <c r="X15" s="66"/>
      <c r="Y15" s="42">
        <f t="shared" si="15"/>
        <v>266.55</v>
      </c>
      <c r="Z15" s="42">
        <f t="shared" si="16"/>
        <v>14</v>
      </c>
      <c r="AA15" s="42">
        <f t="shared" si="17"/>
        <v>252.55</v>
      </c>
      <c r="AB15" s="42">
        <f t="shared" si="18"/>
        <v>266.55</v>
      </c>
      <c r="AC15" s="42">
        <f t="shared" si="19"/>
        <v>14</v>
      </c>
      <c r="AD15" s="42">
        <f t="shared" si="20"/>
        <v>252.55</v>
      </c>
      <c r="AE15" s="42">
        <f t="shared" si="21"/>
        <v>0</v>
      </c>
      <c r="AF15" s="42">
        <f t="shared" si="22"/>
        <v>0</v>
      </c>
      <c r="AG15" s="66">
        <f t="shared" si="23"/>
        <v>0</v>
      </c>
      <c r="AH15" s="42"/>
      <c r="AI15" s="42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>
        <v>266.55</v>
      </c>
      <c r="BG15" s="66">
        <v>14</v>
      </c>
      <c r="BH15" s="66">
        <f t="shared" si="30"/>
        <v>252.55</v>
      </c>
      <c r="BI15" s="66"/>
      <c r="BJ15" s="66"/>
      <c r="BK15" s="66"/>
      <c r="BL15" s="66"/>
      <c r="BM15" s="66"/>
      <c r="BN15" s="66"/>
      <c r="BO15" s="66"/>
      <c r="BP15" s="66"/>
      <c r="BQ15" s="42"/>
      <c r="BR15" s="42"/>
      <c r="BS15" s="42"/>
      <c r="BT15" s="68"/>
      <c r="BU15" s="68"/>
      <c r="BV15" s="68"/>
      <c r="BW15" s="68"/>
      <c r="BX15" s="68">
        <f t="shared" si="24"/>
        <v>0</v>
      </c>
      <c r="BY15" s="68">
        <f t="shared" si="25"/>
        <v>0</v>
      </c>
      <c r="BZ15" s="68">
        <f t="shared" si="26"/>
        <v>0</v>
      </c>
      <c r="CA15" s="68"/>
      <c r="CB15" s="69"/>
      <c r="CC15" s="69"/>
      <c r="CD15" s="69"/>
      <c r="CE15" s="69"/>
      <c r="CF15" s="69"/>
      <c r="CG15" s="69">
        <f t="shared" si="27"/>
        <v>0</v>
      </c>
      <c r="CH15" s="69"/>
      <c r="CI15" s="70">
        <f t="shared" si="28"/>
        <v>11</v>
      </c>
      <c r="CJ15" s="70">
        <f t="shared" si="29"/>
        <v>8</v>
      </c>
      <c r="CK15" s="70"/>
      <c r="CL15" s="70"/>
      <c r="CM15" s="70"/>
      <c r="CN15" s="70"/>
      <c r="CO15" s="70"/>
      <c r="CP15" s="70"/>
      <c r="CQ15" s="70"/>
      <c r="CR15" s="70"/>
      <c r="CS15" s="70">
        <v>11</v>
      </c>
      <c r="CT15" s="70">
        <v>8</v>
      </c>
      <c r="CU15" s="70"/>
      <c r="CV15" s="70"/>
      <c r="CW15" s="70"/>
      <c r="CX15" s="70"/>
      <c r="CY15" s="70"/>
      <c r="CZ15" s="70"/>
      <c r="DA15" s="70"/>
      <c r="DB15" s="70"/>
    </row>
    <row r="16" spans="1:106" s="43" customFormat="1" ht="37.5" customHeight="1">
      <c r="A16" s="92" t="s">
        <v>120</v>
      </c>
      <c r="B16" s="63">
        <f t="shared" si="12"/>
        <v>1</v>
      </c>
      <c r="C16" s="63">
        <f t="shared" si="13"/>
        <v>1</v>
      </c>
      <c r="D16" s="63"/>
      <c r="E16" s="64"/>
      <c r="F16" s="64"/>
      <c r="G16" s="64"/>
      <c r="H16" s="64"/>
      <c r="I16" s="64"/>
      <c r="J16" s="64"/>
      <c r="K16" s="64"/>
      <c r="L16" s="64">
        <v>1</v>
      </c>
      <c r="M16" s="64"/>
      <c r="N16" s="64"/>
      <c r="O16" s="63"/>
      <c r="P16" s="63"/>
      <c r="Q16" s="65"/>
      <c r="R16" s="65">
        <f t="shared" si="14"/>
        <v>0</v>
      </c>
      <c r="S16" s="65"/>
      <c r="T16" s="65"/>
      <c r="U16" s="65"/>
      <c r="V16" s="66"/>
      <c r="W16" s="89"/>
      <c r="X16" s="66"/>
      <c r="Y16" s="42">
        <f t="shared" si="15"/>
        <v>14.67</v>
      </c>
      <c r="Z16" s="42">
        <f t="shared" si="16"/>
        <v>6.1</v>
      </c>
      <c r="AA16" s="42">
        <f t="shared" si="17"/>
        <v>8.57</v>
      </c>
      <c r="AB16" s="42">
        <f t="shared" si="18"/>
        <v>14.67</v>
      </c>
      <c r="AC16" s="42">
        <f t="shared" si="19"/>
        <v>6.1</v>
      </c>
      <c r="AD16" s="42">
        <f t="shared" si="20"/>
        <v>8.57</v>
      </c>
      <c r="AE16" s="42">
        <f t="shared" si="21"/>
        <v>0</v>
      </c>
      <c r="AF16" s="42">
        <f t="shared" si="22"/>
        <v>0</v>
      </c>
      <c r="AG16" s="66">
        <f t="shared" si="23"/>
        <v>0</v>
      </c>
      <c r="AH16" s="42"/>
      <c r="AI16" s="42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>
        <v>14.67</v>
      </c>
      <c r="BG16" s="66">
        <v>6.1</v>
      </c>
      <c r="BH16" s="66">
        <f t="shared" si="30"/>
        <v>8.57</v>
      </c>
      <c r="BI16" s="66"/>
      <c r="BJ16" s="66"/>
      <c r="BK16" s="66"/>
      <c r="BL16" s="66"/>
      <c r="BM16" s="66"/>
      <c r="BN16" s="66"/>
      <c r="BO16" s="66"/>
      <c r="BP16" s="66"/>
      <c r="BQ16" s="42"/>
      <c r="BR16" s="42"/>
      <c r="BS16" s="42"/>
      <c r="BT16" s="68"/>
      <c r="BU16" s="68"/>
      <c r="BV16" s="68"/>
      <c r="BW16" s="68"/>
      <c r="BX16" s="68">
        <f t="shared" si="24"/>
        <v>0</v>
      </c>
      <c r="BY16" s="68">
        <f t="shared" si="25"/>
        <v>0</v>
      </c>
      <c r="BZ16" s="68">
        <f t="shared" si="26"/>
        <v>0</v>
      </c>
      <c r="CA16" s="68"/>
      <c r="CB16" s="69"/>
      <c r="CC16" s="69"/>
      <c r="CD16" s="69"/>
      <c r="CE16" s="69"/>
      <c r="CF16" s="69"/>
      <c r="CG16" s="69">
        <f t="shared" si="27"/>
        <v>0</v>
      </c>
      <c r="CH16" s="69"/>
      <c r="CI16" s="70">
        <f t="shared" si="28"/>
        <v>7</v>
      </c>
      <c r="CJ16" s="70">
        <f t="shared" si="29"/>
        <v>5</v>
      </c>
      <c r="CK16" s="70"/>
      <c r="CL16" s="70"/>
      <c r="CM16" s="70"/>
      <c r="CN16" s="70"/>
      <c r="CO16" s="70"/>
      <c r="CP16" s="70"/>
      <c r="CQ16" s="70"/>
      <c r="CR16" s="70"/>
      <c r="CS16" s="70">
        <v>7</v>
      </c>
      <c r="CT16" s="70">
        <v>5</v>
      </c>
      <c r="CU16" s="70"/>
      <c r="CV16" s="70"/>
      <c r="CW16" s="70"/>
      <c r="CX16" s="70"/>
      <c r="CY16" s="70"/>
      <c r="CZ16" s="70"/>
      <c r="DA16" s="70"/>
      <c r="DB16" s="70"/>
    </row>
    <row r="17" spans="1:106" s="43" customFormat="1" ht="37.5" customHeight="1">
      <c r="A17" s="92" t="s">
        <v>124</v>
      </c>
      <c r="B17" s="63">
        <f t="shared" si="12"/>
        <v>1</v>
      </c>
      <c r="C17" s="63">
        <f t="shared" si="13"/>
        <v>1</v>
      </c>
      <c r="D17" s="63"/>
      <c r="E17" s="64"/>
      <c r="F17" s="64"/>
      <c r="G17" s="64"/>
      <c r="H17" s="64"/>
      <c r="I17" s="64"/>
      <c r="J17" s="64"/>
      <c r="K17" s="64"/>
      <c r="L17" s="64">
        <v>1</v>
      </c>
      <c r="M17" s="64"/>
      <c r="N17" s="64"/>
      <c r="O17" s="63"/>
      <c r="P17" s="63"/>
      <c r="Q17" s="65"/>
      <c r="R17" s="65">
        <f t="shared" si="14"/>
        <v>0</v>
      </c>
      <c r="S17" s="65"/>
      <c r="T17" s="65"/>
      <c r="U17" s="65"/>
      <c r="V17" s="66"/>
      <c r="W17" s="89"/>
      <c r="X17" s="66"/>
      <c r="Y17" s="42">
        <f t="shared" si="15"/>
        <v>1814.41</v>
      </c>
      <c r="Z17" s="42">
        <f t="shared" si="16"/>
        <v>1433.38</v>
      </c>
      <c r="AA17" s="42">
        <f t="shared" si="17"/>
        <v>381.03</v>
      </c>
      <c r="AB17" s="42">
        <f t="shared" si="18"/>
        <v>1814.41</v>
      </c>
      <c r="AC17" s="42">
        <f t="shared" si="19"/>
        <v>1433.38</v>
      </c>
      <c r="AD17" s="42">
        <f t="shared" si="20"/>
        <v>381.03</v>
      </c>
      <c r="AE17" s="42">
        <f t="shared" si="21"/>
        <v>0</v>
      </c>
      <c r="AF17" s="42">
        <f t="shared" si="22"/>
        <v>0</v>
      </c>
      <c r="AG17" s="66">
        <f t="shared" si="23"/>
        <v>0</v>
      </c>
      <c r="AH17" s="42"/>
      <c r="AI17" s="42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>
        <v>1814.41</v>
      </c>
      <c r="BG17" s="66">
        <v>1433.38</v>
      </c>
      <c r="BH17" s="66">
        <f t="shared" si="30"/>
        <v>381.03</v>
      </c>
      <c r="BI17" s="66"/>
      <c r="BJ17" s="66"/>
      <c r="BK17" s="66"/>
      <c r="BL17" s="66"/>
      <c r="BM17" s="66"/>
      <c r="BN17" s="66"/>
      <c r="BO17" s="66"/>
      <c r="BP17" s="66"/>
      <c r="BQ17" s="42"/>
      <c r="BR17" s="42"/>
      <c r="BS17" s="42"/>
      <c r="BT17" s="68"/>
      <c r="BU17" s="68"/>
      <c r="BV17" s="68"/>
      <c r="BW17" s="68"/>
      <c r="BX17" s="68">
        <f t="shared" si="24"/>
        <v>0</v>
      </c>
      <c r="BY17" s="68">
        <f t="shared" si="25"/>
        <v>0</v>
      </c>
      <c r="BZ17" s="68">
        <f t="shared" si="26"/>
        <v>0</v>
      </c>
      <c r="CA17" s="68"/>
      <c r="CB17" s="69"/>
      <c r="CC17" s="69"/>
      <c r="CD17" s="69"/>
      <c r="CE17" s="69"/>
      <c r="CF17" s="69"/>
      <c r="CG17" s="69">
        <f t="shared" si="27"/>
        <v>0</v>
      </c>
      <c r="CH17" s="69"/>
      <c r="CI17" s="70">
        <f t="shared" si="28"/>
        <v>4</v>
      </c>
      <c r="CJ17" s="70">
        <f t="shared" si="29"/>
        <v>4</v>
      </c>
      <c r="CK17" s="70"/>
      <c r="CL17" s="70"/>
      <c r="CM17" s="70"/>
      <c r="CN17" s="70"/>
      <c r="CO17" s="70"/>
      <c r="CP17" s="70"/>
      <c r="CQ17" s="70"/>
      <c r="CR17" s="70"/>
      <c r="CS17" s="70">
        <v>4</v>
      </c>
      <c r="CT17" s="70">
        <v>4</v>
      </c>
      <c r="CU17" s="70"/>
      <c r="CV17" s="70"/>
      <c r="CW17" s="70"/>
      <c r="CX17" s="70"/>
      <c r="CY17" s="70"/>
      <c r="CZ17" s="70"/>
      <c r="DA17" s="70"/>
      <c r="DB17" s="70"/>
    </row>
    <row r="18" spans="1:106" s="43" customFormat="1" ht="37.5" customHeight="1">
      <c r="A18" s="92" t="s">
        <v>125</v>
      </c>
      <c r="B18" s="63">
        <f t="shared" si="12"/>
        <v>1</v>
      </c>
      <c r="C18" s="63">
        <f t="shared" si="13"/>
        <v>1</v>
      </c>
      <c r="D18" s="63"/>
      <c r="E18" s="64"/>
      <c r="F18" s="64"/>
      <c r="G18" s="64"/>
      <c r="H18" s="64"/>
      <c r="I18" s="64"/>
      <c r="J18" s="64"/>
      <c r="K18" s="64"/>
      <c r="L18" s="64">
        <v>1</v>
      </c>
      <c r="M18" s="64"/>
      <c r="N18" s="64"/>
      <c r="O18" s="63"/>
      <c r="P18" s="63"/>
      <c r="Q18" s="65"/>
      <c r="R18" s="65">
        <f t="shared" si="14"/>
        <v>0</v>
      </c>
      <c r="S18" s="65"/>
      <c r="T18" s="65"/>
      <c r="U18" s="65"/>
      <c r="V18" s="66"/>
      <c r="W18" s="89"/>
      <c r="X18" s="66"/>
      <c r="Y18" s="42">
        <f t="shared" si="15"/>
        <v>2632.46</v>
      </c>
      <c r="Z18" s="42">
        <f t="shared" si="16"/>
        <v>2079.64</v>
      </c>
      <c r="AA18" s="42">
        <f t="shared" si="17"/>
        <v>552.82000000000016</v>
      </c>
      <c r="AB18" s="42">
        <f t="shared" si="18"/>
        <v>2632.46</v>
      </c>
      <c r="AC18" s="42">
        <f t="shared" si="19"/>
        <v>2079.64</v>
      </c>
      <c r="AD18" s="42">
        <f t="shared" si="20"/>
        <v>552.82000000000016</v>
      </c>
      <c r="AE18" s="42">
        <f t="shared" si="21"/>
        <v>0</v>
      </c>
      <c r="AF18" s="42">
        <f t="shared" si="22"/>
        <v>0</v>
      </c>
      <c r="AG18" s="66">
        <f t="shared" si="23"/>
        <v>0</v>
      </c>
      <c r="AH18" s="42"/>
      <c r="AI18" s="42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>
        <v>2632.46</v>
      </c>
      <c r="BG18" s="66">
        <v>2079.64</v>
      </c>
      <c r="BH18" s="66">
        <f t="shared" si="30"/>
        <v>552.82000000000016</v>
      </c>
      <c r="BI18" s="66"/>
      <c r="BJ18" s="66"/>
      <c r="BK18" s="66"/>
      <c r="BL18" s="66"/>
      <c r="BM18" s="66"/>
      <c r="BN18" s="66"/>
      <c r="BO18" s="66"/>
      <c r="BP18" s="66"/>
      <c r="BQ18" s="42"/>
      <c r="BR18" s="42"/>
      <c r="BS18" s="42"/>
      <c r="BT18" s="68"/>
      <c r="BU18" s="68"/>
      <c r="BV18" s="68"/>
      <c r="BW18" s="68"/>
      <c r="BX18" s="68">
        <f t="shared" si="24"/>
        <v>0</v>
      </c>
      <c r="BY18" s="68">
        <f t="shared" si="25"/>
        <v>0</v>
      </c>
      <c r="BZ18" s="68">
        <f t="shared" si="26"/>
        <v>0</v>
      </c>
      <c r="CA18" s="68"/>
      <c r="CB18" s="69"/>
      <c r="CC18" s="69"/>
      <c r="CD18" s="69"/>
      <c r="CE18" s="69"/>
      <c r="CF18" s="69"/>
      <c r="CG18" s="69">
        <f t="shared" si="27"/>
        <v>0</v>
      </c>
      <c r="CH18" s="69"/>
      <c r="CI18" s="70">
        <f t="shared" si="28"/>
        <v>5</v>
      </c>
      <c r="CJ18" s="70">
        <f t="shared" si="29"/>
        <v>5</v>
      </c>
      <c r="CK18" s="70"/>
      <c r="CL18" s="70"/>
      <c r="CM18" s="70"/>
      <c r="CN18" s="70"/>
      <c r="CO18" s="70"/>
      <c r="CP18" s="70"/>
      <c r="CQ18" s="70"/>
      <c r="CR18" s="70"/>
      <c r="CS18" s="70">
        <v>5</v>
      </c>
      <c r="CT18" s="70">
        <v>5</v>
      </c>
      <c r="CU18" s="70"/>
      <c r="CV18" s="70"/>
      <c r="CW18" s="70"/>
      <c r="CX18" s="70"/>
      <c r="CY18" s="70"/>
      <c r="CZ18" s="70"/>
      <c r="DA18" s="70"/>
      <c r="DB18" s="70"/>
    </row>
    <row r="19" spans="1:106" s="43" customFormat="1" ht="37.5" customHeight="1">
      <c r="A19" s="92" t="s">
        <v>126</v>
      </c>
      <c r="B19" s="63">
        <f t="shared" si="12"/>
        <v>1</v>
      </c>
      <c r="C19" s="63">
        <f t="shared" si="13"/>
        <v>1</v>
      </c>
      <c r="D19" s="63"/>
      <c r="E19" s="64"/>
      <c r="F19" s="64"/>
      <c r="G19" s="64"/>
      <c r="H19" s="64"/>
      <c r="I19" s="64"/>
      <c r="J19" s="64"/>
      <c r="K19" s="64"/>
      <c r="L19" s="64">
        <v>1</v>
      </c>
      <c r="M19" s="64"/>
      <c r="N19" s="64"/>
      <c r="O19" s="63"/>
      <c r="P19" s="63"/>
      <c r="Q19" s="65"/>
      <c r="R19" s="65">
        <f t="shared" si="14"/>
        <v>0</v>
      </c>
      <c r="S19" s="65"/>
      <c r="T19" s="65"/>
      <c r="U19" s="65"/>
      <c r="V19" s="66"/>
      <c r="W19" s="89"/>
      <c r="X19" s="66"/>
      <c r="Y19" s="42">
        <f t="shared" si="15"/>
        <v>1321.67</v>
      </c>
      <c r="Z19" s="42">
        <f t="shared" si="16"/>
        <v>1090.3800000000001</v>
      </c>
      <c r="AA19" s="42">
        <f t="shared" si="17"/>
        <v>231.28999999999996</v>
      </c>
      <c r="AB19" s="42">
        <f t="shared" si="18"/>
        <v>1321.67</v>
      </c>
      <c r="AC19" s="42">
        <f t="shared" si="19"/>
        <v>1090.3800000000001</v>
      </c>
      <c r="AD19" s="42">
        <f t="shared" si="20"/>
        <v>231.28999999999996</v>
      </c>
      <c r="AE19" s="42">
        <f t="shared" si="21"/>
        <v>0</v>
      </c>
      <c r="AF19" s="42">
        <f t="shared" si="22"/>
        <v>0</v>
      </c>
      <c r="AG19" s="66">
        <f t="shared" si="23"/>
        <v>0</v>
      </c>
      <c r="AH19" s="42"/>
      <c r="AI19" s="42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>
        <v>1321.67</v>
      </c>
      <c r="BG19" s="66">
        <v>1090.3800000000001</v>
      </c>
      <c r="BH19" s="66">
        <f t="shared" si="30"/>
        <v>231.28999999999996</v>
      </c>
      <c r="BI19" s="66"/>
      <c r="BJ19" s="66"/>
      <c r="BK19" s="66"/>
      <c r="BL19" s="66"/>
      <c r="BM19" s="66"/>
      <c r="BN19" s="66"/>
      <c r="BO19" s="66"/>
      <c r="BP19" s="66"/>
      <c r="BQ19" s="42"/>
      <c r="BR19" s="42"/>
      <c r="BS19" s="42"/>
      <c r="BT19" s="68"/>
      <c r="BU19" s="68"/>
      <c r="BV19" s="68"/>
      <c r="BW19" s="68"/>
      <c r="BX19" s="68">
        <f t="shared" si="24"/>
        <v>0</v>
      </c>
      <c r="BY19" s="68">
        <f t="shared" si="25"/>
        <v>0</v>
      </c>
      <c r="BZ19" s="68">
        <f t="shared" si="26"/>
        <v>0</v>
      </c>
      <c r="CA19" s="68"/>
      <c r="CB19" s="69"/>
      <c r="CC19" s="69"/>
      <c r="CD19" s="69"/>
      <c r="CE19" s="69"/>
      <c r="CF19" s="69"/>
      <c r="CG19" s="69">
        <f t="shared" si="27"/>
        <v>0</v>
      </c>
      <c r="CH19" s="69"/>
      <c r="CI19" s="70">
        <f t="shared" si="28"/>
        <v>4</v>
      </c>
      <c r="CJ19" s="70">
        <f t="shared" si="29"/>
        <v>4</v>
      </c>
      <c r="CK19" s="70"/>
      <c r="CL19" s="70"/>
      <c r="CM19" s="70"/>
      <c r="CN19" s="70"/>
      <c r="CO19" s="70"/>
      <c r="CP19" s="70"/>
      <c r="CQ19" s="70"/>
      <c r="CR19" s="70"/>
      <c r="CS19" s="70">
        <v>4</v>
      </c>
      <c r="CT19" s="70">
        <v>4</v>
      </c>
      <c r="CU19" s="70"/>
      <c r="CV19" s="70"/>
      <c r="CW19" s="70"/>
      <c r="CX19" s="70"/>
      <c r="CY19" s="70"/>
      <c r="CZ19" s="70"/>
      <c r="DA19" s="70"/>
      <c r="DB19" s="70"/>
    </row>
    <row r="20" spans="1:106" s="43" customFormat="1" ht="37.5" customHeight="1">
      <c r="A20" s="92" t="s">
        <v>127</v>
      </c>
      <c r="B20" s="63">
        <f t="shared" si="12"/>
        <v>1</v>
      </c>
      <c r="C20" s="63">
        <f t="shared" si="13"/>
        <v>1</v>
      </c>
      <c r="D20" s="63"/>
      <c r="E20" s="64"/>
      <c r="F20" s="64"/>
      <c r="G20" s="64"/>
      <c r="H20" s="64"/>
      <c r="I20" s="64"/>
      <c r="J20" s="64"/>
      <c r="K20" s="64"/>
      <c r="L20" s="64">
        <v>1</v>
      </c>
      <c r="M20" s="64"/>
      <c r="N20" s="64"/>
      <c r="O20" s="63"/>
      <c r="P20" s="63"/>
      <c r="Q20" s="65"/>
      <c r="R20" s="65">
        <f t="shared" si="14"/>
        <v>0</v>
      </c>
      <c r="S20" s="65"/>
      <c r="T20" s="65"/>
      <c r="U20" s="65"/>
      <c r="V20" s="66"/>
      <c r="W20" s="89"/>
      <c r="X20" s="66"/>
      <c r="Y20" s="42">
        <f t="shared" si="15"/>
        <v>407.39</v>
      </c>
      <c r="Z20" s="42">
        <f t="shared" si="16"/>
        <v>295</v>
      </c>
      <c r="AA20" s="42">
        <f t="shared" si="17"/>
        <v>112.38999999999999</v>
      </c>
      <c r="AB20" s="42">
        <f t="shared" si="18"/>
        <v>407.39</v>
      </c>
      <c r="AC20" s="42">
        <f t="shared" si="19"/>
        <v>295</v>
      </c>
      <c r="AD20" s="42">
        <f t="shared" si="20"/>
        <v>112.38999999999999</v>
      </c>
      <c r="AE20" s="42">
        <f t="shared" si="21"/>
        <v>0</v>
      </c>
      <c r="AF20" s="42">
        <f t="shared" si="22"/>
        <v>0</v>
      </c>
      <c r="AG20" s="66">
        <f t="shared" si="23"/>
        <v>0</v>
      </c>
      <c r="AH20" s="42"/>
      <c r="AI20" s="42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>
        <v>407.39</v>
      </c>
      <c r="BG20" s="66">
        <v>295</v>
      </c>
      <c r="BH20" s="66">
        <f t="shared" ref="BH20:BH27" si="31">BF20-BG20</f>
        <v>112.38999999999999</v>
      </c>
      <c r="BI20" s="66"/>
      <c r="BJ20" s="66"/>
      <c r="BK20" s="66"/>
      <c r="BL20" s="66"/>
      <c r="BM20" s="66"/>
      <c r="BN20" s="66"/>
      <c r="BO20" s="66"/>
      <c r="BP20" s="66"/>
      <c r="BQ20" s="42"/>
      <c r="BR20" s="42"/>
      <c r="BS20" s="42"/>
      <c r="BT20" s="68"/>
      <c r="BU20" s="68"/>
      <c r="BV20" s="68"/>
      <c r="BW20" s="68"/>
      <c r="BX20" s="68">
        <f t="shared" si="24"/>
        <v>0</v>
      </c>
      <c r="BY20" s="68">
        <f t="shared" si="25"/>
        <v>0</v>
      </c>
      <c r="BZ20" s="68">
        <f t="shared" si="26"/>
        <v>0</v>
      </c>
      <c r="CA20" s="68"/>
      <c r="CB20" s="69"/>
      <c r="CC20" s="69"/>
      <c r="CD20" s="69"/>
      <c r="CE20" s="69"/>
      <c r="CF20" s="69"/>
      <c r="CG20" s="69">
        <f t="shared" si="27"/>
        <v>0</v>
      </c>
      <c r="CH20" s="69"/>
      <c r="CI20" s="70">
        <f t="shared" si="28"/>
        <v>6</v>
      </c>
      <c r="CJ20" s="70">
        <f t="shared" si="29"/>
        <v>4</v>
      </c>
      <c r="CK20" s="70"/>
      <c r="CL20" s="70"/>
      <c r="CM20" s="70"/>
      <c r="CN20" s="70"/>
      <c r="CO20" s="70"/>
      <c r="CP20" s="70"/>
      <c r="CQ20" s="70"/>
      <c r="CR20" s="70"/>
      <c r="CS20" s="70">
        <v>6</v>
      </c>
      <c r="CT20" s="70">
        <v>4</v>
      </c>
      <c r="CU20" s="70"/>
      <c r="CV20" s="70"/>
      <c r="CW20" s="70"/>
      <c r="CX20" s="70"/>
      <c r="CY20" s="70"/>
      <c r="CZ20" s="70"/>
      <c r="DA20" s="70"/>
      <c r="DB20" s="70"/>
    </row>
    <row r="21" spans="1:106" s="43" customFormat="1" ht="37.5" customHeight="1">
      <c r="A21" s="92" t="s">
        <v>128</v>
      </c>
      <c r="B21" s="63">
        <f t="shared" si="12"/>
        <v>1</v>
      </c>
      <c r="C21" s="63">
        <f t="shared" si="13"/>
        <v>0</v>
      </c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3"/>
      <c r="P21" s="63"/>
      <c r="Q21" s="65"/>
      <c r="R21" s="65">
        <f t="shared" si="14"/>
        <v>1</v>
      </c>
      <c r="S21" s="65"/>
      <c r="T21" s="65"/>
      <c r="U21" s="65"/>
      <c r="V21" s="66"/>
      <c r="W21" s="89">
        <v>1</v>
      </c>
      <c r="X21" s="66"/>
      <c r="Y21" s="42">
        <f t="shared" si="15"/>
        <v>18.239999999999998</v>
      </c>
      <c r="Z21" s="42">
        <f t="shared" si="16"/>
        <v>18.239999999999998</v>
      </c>
      <c r="AA21" s="42">
        <f t="shared" si="17"/>
        <v>0</v>
      </c>
      <c r="AB21" s="42">
        <f t="shared" si="18"/>
        <v>0</v>
      </c>
      <c r="AC21" s="42">
        <f t="shared" si="19"/>
        <v>0</v>
      </c>
      <c r="AD21" s="42">
        <f t="shared" si="20"/>
        <v>0</v>
      </c>
      <c r="AE21" s="42">
        <f t="shared" si="21"/>
        <v>0</v>
      </c>
      <c r="AF21" s="42">
        <f t="shared" si="22"/>
        <v>0</v>
      </c>
      <c r="AG21" s="66">
        <f t="shared" si="23"/>
        <v>0</v>
      </c>
      <c r="AH21" s="42"/>
      <c r="AI21" s="42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>
        <f t="shared" si="31"/>
        <v>0</v>
      </c>
      <c r="BI21" s="66"/>
      <c r="BJ21" s="66"/>
      <c r="BK21" s="66"/>
      <c r="BL21" s="66"/>
      <c r="BM21" s="66"/>
      <c r="BN21" s="66"/>
      <c r="BO21" s="66"/>
      <c r="BP21" s="66"/>
      <c r="BQ21" s="42"/>
      <c r="BR21" s="42"/>
      <c r="BS21" s="42"/>
      <c r="BT21" s="68"/>
      <c r="BU21" s="68"/>
      <c r="BV21" s="68"/>
      <c r="BW21" s="68"/>
      <c r="BX21" s="68">
        <f t="shared" si="24"/>
        <v>18.239999999999998</v>
      </c>
      <c r="BY21" s="68">
        <f t="shared" si="25"/>
        <v>18.239999999999998</v>
      </c>
      <c r="BZ21" s="68">
        <f t="shared" si="26"/>
        <v>0</v>
      </c>
      <c r="CA21" s="68"/>
      <c r="CB21" s="69"/>
      <c r="CC21" s="69"/>
      <c r="CD21" s="69"/>
      <c r="CE21" s="69">
        <v>18.239999999999998</v>
      </c>
      <c r="CF21" s="69">
        <v>18.239999999999998</v>
      </c>
      <c r="CG21" s="69">
        <f t="shared" si="27"/>
        <v>0</v>
      </c>
      <c r="CH21" s="69"/>
      <c r="CI21" s="70">
        <f t="shared" si="28"/>
        <v>1</v>
      </c>
      <c r="CJ21" s="70">
        <f t="shared" si="29"/>
        <v>1</v>
      </c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>
        <v>1</v>
      </c>
      <c r="CV21" s="70">
        <v>1</v>
      </c>
      <c r="CW21" s="70"/>
      <c r="CX21" s="70"/>
      <c r="CY21" s="70"/>
      <c r="CZ21" s="70"/>
      <c r="DA21" s="70"/>
      <c r="DB21" s="70"/>
    </row>
    <row r="22" spans="1:106" s="43" customFormat="1" ht="35.25" customHeight="1">
      <c r="A22" s="94" t="s">
        <v>129</v>
      </c>
      <c r="B22" s="63">
        <f t="shared" si="0"/>
        <v>1</v>
      </c>
      <c r="C22" s="63">
        <f t="shared" si="1"/>
        <v>1</v>
      </c>
      <c r="D22" s="63"/>
      <c r="E22" s="64"/>
      <c r="F22" s="64"/>
      <c r="G22" s="64"/>
      <c r="H22" s="64"/>
      <c r="I22" s="64"/>
      <c r="J22" s="64"/>
      <c r="K22" s="64"/>
      <c r="L22" s="64">
        <v>1</v>
      </c>
      <c r="M22" s="64"/>
      <c r="N22" s="64"/>
      <c r="O22" s="63"/>
      <c r="P22" s="63"/>
      <c r="Q22" s="65"/>
      <c r="R22" s="65">
        <f t="shared" si="2"/>
        <v>0</v>
      </c>
      <c r="S22" s="65"/>
      <c r="T22" s="65"/>
      <c r="U22" s="65"/>
      <c r="V22" s="66"/>
      <c r="W22" s="89"/>
      <c r="X22" s="66"/>
      <c r="Y22" s="42">
        <f t="shared" si="3"/>
        <v>162.69999999999999</v>
      </c>
      <c r="Z22" s="42">
        <f t="shared" si="3"/>
        <v>103.12</v>
      </c>
      <c r="AA22" s="42">
        <f t="shared" si="3"/>
        <v>59.579999999999984</v>
      </c>
      <c r="AB22" s="42">
        <f t="shared" si="4"/>
        <v>162.69999999999999</v>
      </c>
      <c r="AC22" s="42">
        <f t="shared" si="4"/>
        <v>103.12</v>
      </c>
      <c r="AD22" s="42">
        <f t="shared" si="5"/>
        <v>59.579999999999984</v>
      </c>
      <c r="AE22" s="42">
        <f t="shared" si="6"/>
        <v>0</v>
      </c>
      <c r="AF22" s="42">
        <f t="shared" si="6"/>
        <v>0</v>
      </c>
      <c r="AG22" s="66">
        <f t="shared" si="6"/>
        <v>0</v>
      </c>
      <c r="AH22" s="42"/>
      <c r="AI22" s="42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>
        <v>162.69999999999999</v>
      </c>
      <c r="BG22" s="66">
        <v>103.12</v>
      </c>
      <c r="BH22" s="66">
        <f t="shared" si="31"/>
        <v>59.579999999999984</v>
      </c>
      <c r="BI22" s="66"/>
      <c r="BJ22" s="66"/>
      <c r="BK22" s="66"/>
      <c r="BL22" s="66"/>
      <c r="BM22" s="66"/>
      <c r="BN22" s="66"/>
      <c r="BO22" s="66"/>
      <c r="BP22" s="66"/>
      <c r="BQ22" s="42"/>
      <c r="BR22" s="42"/>
      <c r="BS22" s="42"/>
      <c r="BT22" s="68"/>
      <c r="BU22" s="68"/>
      <c r="BV22" s="68"/>
      <c r="BW22" s="68"/>
      <c r="BX22" s="68">
        <f t="shared" si="7"/>
        <v>0</v>
      </c>
      <c r="BY22" s="68">
        <f t="shared" si="8"/>
        <v>0</v>
      </c>
      <c r="BZ22" s="68">
        <f t="shared" si="9"/>
        <v>0</v>
      </c>
      <c r="CA22" s="68"/>
      <c r="CB22" s="69"/>
      <c r="CC22" s="69"/>
      <c r="CD22" s="69"/>
      <c r="CE22" s="69"/>
      <c r="CF22" s="69"/>
      <c r="CG22" s="69">
        <f t="shared" ref="CG22:CG34" si="32">CE22-CF22</f>
        <v>0</v>
      </c>
      <c r="CH22" s="69"/>
      <c r="CI22" s="70">
        <f t="shared" si="10"/>
        <v>13</v>
      </c>
      <c r="CJ22" s="70">
        <f t="shared" si="11"/>
        <v>9</v>
      </c>
      <c r="CK22" s="70"/>
      <c r="CL22" s="70"/>
      <c r="CM22" s="70"/>
      <c r="CN22" s="70"/>
      <c r="CO22" s="70"/>
      <c r="CP22" s="70"/>
      <c r="CQ22" s="70"/>
      <c r="CR22" s="70"/>
      <c r="CS22" s="70">
        <v>13</v>
      </c>
      <c r="CT22" s="70">
        <v>9</v>
      </c>
      <c r="CU22" s="70"/>
      <c r="CV22" s="70"/>
      <c r="CW22" s="70"/>
      <c r="CX22" s="70"/>
      <c r="CY22" s="70"/>
      <c r="CZ22" s="70"/>
      <c r="DA22" s="70"/>
      <c r="DB22" s="70"/>
    </row>
    <row r="23" spans="1:106" s="43" customFormat="1" ht="41.25" customHeight="1">
      <c r="A23" s="92" t="s">
        <v>130</v>
      </c>
      <c r="B23" s="63">
        <f t="shared" si="0"/>
        <v>1</v>
      </c>
      <c r="C23" s="63">
        <f t="shared" si="1"/>
        <v>1</v>
      </c>
      <c r="D23" s="63"/>
      <c r="E23" s="64"/>
      <c r="F23" s="64"/>
      <c r="G23" s="64"/>
      <c r="H23" s="64"/>
      <c r="I23" s="64"/>
      <c r="J23" s="64"/>
      <c r="K23" s="64"/>
      <c r="L23" s="64">
        <v>1</v>
      </c>
      <c r="M23" s="64"/>
      <c r="N23" s="64"/>
      <c r="O23" s="63"/>
      <c r="P23" s="63"/>
      <c r="Q23" s="65"/>
      <c r="R23" s="65">
        <f t="shared" si="2"/>
        <v>0</v>
      </c>
      <c r="S23" s="65"/>
      <c r="T23" s="65"/>
      <c r="U23" s="65"/>
      <c r="V23" s="66"/>
      <c r="W23" s="89"/>
      <c r="X23" s="66"/>
      <c r="Y23" s="42">
        <f t="shared" si="3"/>
        <v>1801.47</v>
      </c>
      <c r="Z23" s="42">
        <f t="shared" si="3"/>
        <v>1612.32</v>
      </c>
      <c r="AA23" s="42">
        <f t="shared" si="3"/>
        <v>189.15000000000009</v>
      </c>
      <c r="AB23" s="42">
        <f t="shared" si="4"/>
        <v>1801.47</v>
      </c>
      <c r="AC23" s="42">
        <f t="shared" si="4"/>
        <v>1612.32</v>
      </c>
      <c r="AD23" s="42">
        <f t="shared" si="5"/>
        <v>189.15000000000009</v>
      </c>
      <c r="AE23" s="42">
        <f t="shared" si="6"/>
        <v>0</v>
      </c>
      <c r="AF23" s="42">
        <f t="shared" si="6"/>
        <v>0</v>
      </c>
      <c r="AG23" s="66">
        <f t="shared" si="6"/>
        <v>0</v>
      </c>
      <c r="AH23" s="42"/>
      <c r="AI23" s="42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>
        <v>1801.47</v>
      </c>
      <c r="BG23" s="66">
        <v>1612.32</v>
      </c>
      <c r="BH23" s="66">
        <f t="shared" si="31"/>
        <v>189.15000000000009</v>
      </c>
      <c r="BI23" s="66"/>
      <c r="BJ23" s="66"/>
      <c r="BK23" s="66"/>
      <c r="BL23" s="66"/>
      <c r="BM23" s="66"/>
      <c r="BN23" s="66"/>
      <c r="BO23" s="66"/>
      <c r="BP23" s="66"/>
      <c r="BQ23" s="42"/>
      <c r="BR23" s="42"/>
      <c r="BS23" s="42"/>
      <c r="BT23" s="68"/>
      <c r="BU23" s="68"/>
      <c r="BV23" s="68"/>
      <c r="BW23" s="68"/>
      <c r="BX23" s="68">
        <f t="shared" si="7"/>
        <v>0</v>
      </c>
      <c r="BY23" s="68">
        <f t="shared" si="8"/>
        <v>0</v>
      </c>
      <c r="BZ23" s="68">
        <f t="shared" si="9"/>
        <v>0</v>
      </c>
      <c r="CA23" s="68"/>
      <c r="CB23" s="69"/>
      <c r="CC23" s="69"/>
      <c r="CD23" s="69"/>
      <c r="CE23" s="69"/>
      <c r="CF23" s="69"/>
      <c r="CG23" s="69">
        <f t="shared" si="32"/>
        <v>0</v>
      </c>
      <c r="CH23" s="69"/>
      <c r="CI23" s="70">
        <f t="shared" si="10"/>
        <v>3</v>
      </c>
      <c r="CJ23" s="70">
        <f t="shared" si="11"/>
        <v>3</v>
      </c>
      <c r="CK23" s="70"/>
      <c r="CL23" s="70"/>
      <c r="CM23" s="70"/>
      <c r="CN23" s="70"/>
      <c r="CO23" s="70"/>
      <c r="CP23" s="70"/>
      <c r="CQ23" s="70"/>
      <c r="CR23" s="70"/>
      <c r="CS23" s="70">
        <v>3</v>
      </c>
      <c r="CT23" s="70">
        <v>3</v>
      </c>
      <c r="CU23" s="70"/>
      <c r="CV23" s="70"/>
      <c r="CW23" s="70"/>
      <c r="CX23" s="70"/>
      <c r="CY23" s="70"/>
      <c r="CZ23" s="70"/>
      <c r="DA23" s="70"/>
      <c r="DB23" s="70"/>
    </row>
    <row r="24" spans="1:106" s="43" customFormat="1" ht="36.75" customHeight="1">
      <c r="A24" s="92" t="s">
        <v>131</v>
      </c>
      <c r="B24" s="63">
        <f t="shared" si="0"/>
        <v>1</v>
      </c>
      <c r="C24" s="63">
        <f t="shared" si="1"/>
        <v>1</v>
      </c>
      <c r="D24" s="63"/>
      <c r="E24" s="64"/>
      <c r="F24" s="64"/>
      <c r="G24" s="64"/>
      <c r="H24" s="64"/>
      <c r="I24" s="64"/>
      <c r="J24" s="64"/>
      <c r="K24" s="64"/>
      <c r="L24" s="64">
        <v>1</v>
      </c>
      <c r="M24" s="64"/>
      <c r="N24" s="64"/>
      <c r="O24" s="63"/>
      <c r="P24" s="63"/>
      <c r="Q24" s="65"/>
      <c r="R24" s="65">
        <f t="shared" si="2"/>
        <v>0</v>
      </c>
      <c r="S24" s="65"/>
      <c r="T24" s="65"/>
      <c r="U24" s="65"/>
      <c r="V24" s="66"/>
      <c r="W24" s="89"/>
      <c r="X24" s="66"/>
      <c r="Y24" s="42">
        <f t="shared" si="3"/>
        <v>22897.29</v>
      </c>
      <c r="Z24" s="42">
        <f t="shared" si="3"/>
        <v>17172.97</v>
      </c>
      <c r="AA24" s="42">
        <f t="shared" si="3"/>
        <v>5724.32</v>
      </c>
      <c r="AB24" s="42">
        <f t="shared" si="4"/>
        <v>22897.29</v>
      </c>
      <c r="AC24" s="42">
        <f t="shared" si="4"/>
        <v>17172.97</v>
      </c>
      <c r="AD24" s="42">
        <f t="shared" si="5"/>
        <v>5724.32</v>
      </c>
      <c r="AE24" s="42">
        <f t="shared" si="6"/>
        <v>0</v>
      </c>
      <c r="AF24" s="42">
        <f t="shared" si="6"/>
        <v>0</v>
      </c>
      <c r="AG24" s="66">
        <f t="shared" si="6"/>
        <v>0</v>
      </c>
      <c r="AH24" s="42"/>
      <c r="AI24" s="42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>
        <v>22897.29</v>
      </c>
      <c r="BG24" s="66">
        <v>17172.97</v>
      </c>
      <c r="BH24" s="66">
        <f t="shared" si="31"/>
        <v>5724.32</v>
      </c>
      <c r="BI24" s="66"/>
      <c r="BJ24" s="66"/>
      <c r="BK24" s="66"/>
      <c r="BL24" s="66"/>
      <c r="BM24" s="66"/>
      <c r="BN24" s="66"/>
      <c r="BO24" s="66"/>
      <c r="BP24" s="66"/>
      <c r="BQ24" s="42"/>
      <c r="BR24" s="42"/>
      <c r="BS24" s="42"/>
      <c r="BT24" s="68"/>
      <c r="BU24" s="68"/>
      <c r="BV24" s="68"/>
      <c r="BW24" s="68"/>
      <c r="BX24" s="68">
        <f t="shared" si="7"/>
        <v>0</v>
      </c>
      <c r="BY24" s="68">
        <f t="shared" si="8"/>
        <v>0</v>
      </c>
      <c r="BZ24" s="68">
        <f t="shared" si="9"/>
        <v>0</v>
      </c>
      <c r="CA24" s="68"/>
      <c r="CB24" s="69"/>
      <c r="CC24" s="69"/>
      <c r="CD24" s="69"/>
      <c r="CE24" s="69"/>
      <c r="CF24" s="69"/>
      <c r="CG24" s="69">
        <f t="shared" si="32"/>
        <v>0</v>
      </c>
      <c r="CH24" s="69"/>
      <c r="CI24" s="70">
        <f t="shared" si="10"/>
        <v>6</v>
      </c>
      <c r="CJ24" s="70">
        <f t="shared" si="11"/>
        <v>5</v>
      </c>
      <c r="CK24" s="70"/>
      <c r="CL24" s="70"/>
      <c r="CM24" s="70"/>
      <c r="CN24" s="70"/>
      <c r="CO24" s="70"/>
      <c r="CP24" s="70"/>
      <c r="CQ24" s="70"/>
      <c r="CR24" s="70"/>
      <c r="CS24" s="70">
        <v>6</v>
      </c>
      <c r="CT24" s="70">
        <v>5</v>
      </c>
      <c r="CU24" s="70"/>
      <c r="CV24" s="70"/>
      <c r="CW24" s="70"/>
      <c r="CX24" s="70"/>
      <c r="CY24" s="70"/>
      <c r="CZ24" s="70"/>
      <c r="DA24" s="70"/>
      <c r="DB24" s="70"/>
    </row>
    <row r="25" spans="1:106" s="43" customFormat="1" ht="33.75" customHeight="1">
      <c r="A25" s="92" t="s">
        <v>132</v>
      </c>
      <c r="B25" s="63">
        <f t="shared" si="0"/>
        <v>1</v>
      </c>
      <c r="C25" s="63">
        <f t="shared" si="1"/>
        <v>1</v>
      </c>
      <c r="D25" s="63"/>
      <c r="E25" s="64"/>
      <c r="F25" s="64"/>
      <c r="G25" s="64"/>
      <c r="H25" s="64"/>
      <c r="I25" s="64"/>
      <c r="J25" s="64"/>
      <c r="K25" s="64"/>
      <c r="L25" s="64">
        <v>1</v>
      </c>
      <c r="M25" s="64"/>
      <c r="N25" s="64"/>
      <c r="O25" s="63"/>
      <c r="P25" s="63"/>
      <c r="Q25" s="65"/>
      <c r="R25" s="65">
        <f t="shared" si="2"/>
        <v>0</v>
      </c>
      <c r="S25" s="65"/>
      <c r="T25" s="65"/>
      <c r="U25" s="65"/>
      <c r="V25" s="66"/>
      <c r="W25" s="89"/>
      <c r="X25" s="66"/>
      <c r="Y25" s="42">
        <f t="shared" si="3"/>
        <v>10891.14</v>
      </c>
      <c r="Z25" s="42">
        <f t="shared" si="3"/>
        <v>8168.36</v>
      </c>
      <c r="AA25" s="42">
        <f t="shared" si="3"/>
        <v>2722.7799999999997</v>
      </c>
      <c r="AB25" s="42">
        <f t="shared" si="4"/>
        <v>10891.14</v>
      </c>
      <c r="AC25" s="42">
        <f t="shared" si="4"/>
        <v>8168.36</v>
      </c>
      <c r="AD25" s="42">
        <f t="shared" si="5"/>
        <v>2722.7799999999997</v>
      </c>
      <c r="AE25" s="42">
        <f t="shared" si="6"/>
        <v>0</v>
      </c>
      <c r="AF25" s="42">
        <f t="shared" si="6"/>
        <v>0</v>
      </c>
      <c r="AG25" s="66">
        <f t="shared" si="6"/>
        <v>0</v>
      </c>
      <c r="AH25" s="42"/>
      <c r="AI25" s="42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>
        <v>10891.14</v>
      </c>
      <c r="BG25" s="66">
        <v>8168.36</v>
      </c>
      <c r="BH25" s="66">
        <f t="shared" si="31"/>
        <v>2722.7799999999997</v>
      </c>
      <c r="BI25" s="66"/>
      <c r="BJ25" s="66"/>
      <c r="BK25" s="66"/>
      <c r="BL25" s="66"/>
      <c r="BM25" s="66"/>
      <c r="BN25" s="66"/>
      <c r="BO25" s="66"/>
      <c r="BP25" s="66"/>
      <c r="BQ25" s="42"/>
      <c r="BR25" s="42"/>
      <c r="BS25" s="42"/>
      <c r="BT25" s="68"/>
      <c r="BU25" s="68"/>
      <c r="BV25" s="68"/>
      <c r="BW25" s="68"/>
      <c r="BX25" s="68">
        <f t="shared" si="7"/>
        <v>0</v>
      </c>
      <c r="BY25" s="68">
        <f t="shared" si="8"/>
        <v>0</v>
      </c>
      <c r="BZ25" s="68">
        <f t="shared" si="9"/>
        <v>0</v>
      </c>
      <c r="CA25" s="68"/>
      <c r="CB25" s="69"/>
      <c r="CC25" s="69"/>
      <c r="CD25" s="69"/>
      <c r="CE25" s="69"/>
      <c r="CF25" s="69"/>
      <c r="CG25" s="69">
        <f t="shared" si="32"/>
        <v>0</v>
      </c>
      <c r="CH25" s="69"/>
      <c r="CI25" s="70">
        <f t="shared" si="10"/>
        <v>6</v>
      </c>
      <c r="CJ25" s="70">
        <f t="shared" si="11"/>
        <v>6</v>
      </c>
      <c r="CK25" s="70"/>
      <c r="CL25" s="70"/>
      <c r="CM25" s="70"/>
      <c r="CN25" s="70"/>
      <c r="CO25" s="70"/>
      <c r="CP25" s="70"/>
      <c r="CQ25" s="70"/>
      <c r="CR25" s="70"/>
      <c r="CS25" s="70">
        <v>6</v>
      </c>
      <c r="CT25" s="70">
        <v>6</v>
      </c>
      <c r="CU25" s="70"/>
      <c r="CV25" s="70"/>
      <c r="CW25" s="70"/>
      <c r="CX25" s="70"/>
      <c r="CY25" s="70"/>
      <c r="CZ25" s="70"/>
      <c r="DA25" s="70"/>
      <c r="DB25" s="70"/>
    </row>
    <row r="26" spans="1:106" s="24" customFormat="1" ht="47.25" customHeight="1">
      <c r="A26" s="92" t="s">
        <v>133</v>
      </c>
      <c r="B26" s="18">
        <f t="shared" si="0"/>
        <v>1</v>
      </c>
      <c r="C26" s="18">
        <f t="shared" si="1"/>
        <v>1</v>
      </c>
      <c r="D26" s="18"/>
      <c r="E26" s="3"/>
      <c r="F26" s="3"/>
      <c r="G26" s="3"/>
      <c r="H26" s="3"/>
      <c r="I26" s="3"/>
      <c r="J26" s="3"/>
      <c r="K26" s="3"/>
      <c r="L26" s="3">
        <v>1</v>
      </c>
      <c r="M26" s="3"/>
      <c r="N26" s="3"/>
      <c r="O26" s="18"/>
      <c r="P26" s="18"/>
      <c r="Q26" s="4"/>
      <c r="R26" s="4">
        <f t="shared" si="2"/>
        <v>0</v>
      </c>
      <c r="S26" s="4"/>
      <c r="T26" s="4"/>
      <c r="U26" s="4"/>
      <c r="V26" s="19"/>
      <c r="W26" s="74"/>
      <c r="X26" s="19"/>
      <c r="Y26" s="42">
        <f t="shared" si="3"/>
        <v>13000</v>
      </c>
      <c r="Z26" s="42">
        <f t="shared" si="3"/>
        <v>9815</v>
      </c>
      <c r="AA26" s="42">
        <f t="shared" si="3"/>
        <v>3185</v>
      </c>
      <c r="AB26" s="42">
        <f t="shared" si="4"/>
        <v>13000</v>
      </c>
      <c r="AC26" s="10">
        <f t="shared" si="4"/>
        <v>9815</v>
      </c>
      <c r="AD26" s="10">
        <f t="shared" si="5"/>
        <v>3185</v>
      </c>
      <c r="AE26" s="10">
        <f t="shared" si="6"/>
        <v>0</v>
      </c>
      <c r="AF26" s="10">
        <f t="shared" si="6"/>
        <v>0</v>
      </c>
      <c r="AG26" s="19">
        <f t="shared" si="6"/>
        <v>0</v>
      </c>
      <c r="AH26" s="10"/>
      <c r="AI26" s="10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>
        <v>13000</v>
      </c>
      <c r="BG26" s="19">
        <v>9815</v>
      </c>
      <c r="BH26" s="19">
        <f t="shared" si="31"/>
        <v>3185</v>
      </c>
      <c r="BI26" s="34"/>
      <c r="BJ26" s="34"/>
      <c r="BK26" s="34"/>
      <c r="BL26" s="34"/>
      <c r="BM26" s="34"/>
      <c r="BN26" s="34"/>
      <c r="BO26" s="34"/>
      <c r="BP26" s="34"/>
      <c r="BQ26" s="35"/>
      <c r="BR26" s="35"/>
      <c r="BS26" s="10"/>
      <c r="BT26" s="56"/>
      <c r="BU26" s="56"/>
      <c r="BV26" s="56"/>
      <c r="BW26" s="56"/>
      <c r="BX26" s="56">
        <f t="shared" si="7"/>
        <v>0</v>
      </c>
      <c r="BY26" s="56">
        <f t="shared" si="8"/>
        <v>0</v>
      </c>
      <c r="BZ26" s="56">
        <f t="shared" si="9"/>
        <v>0</v>
      </c>
      <c r="CA26" s="56"/>
      <c r="CB26" s="57"/>
      <c r="CC26" s="57"/>
      <c r="CD26" s="57"/>
      <c r="CE26" s="57"/>
      <c r="CF26" s="57"/>
      <c r="CG26" s="57">
        <f t="shared" si="32"/>
        <v>0</v>
      </c>
      <c r="CH26" s="57"/>
      <c r="CI26" s="11">
        <f t="shared" si="10"/>
        <v>8</v>
      </c>
      <c r="CJ26" s="11">
        <f t="shared" si="11"/>
        <v>6</v>
      </c>
      <c r="CK26" s="11"/>
      <c r="CL26" s="11"/>
      <c r="CM26" s="11"/>
      <c r="CN26" s="11"/>
      <c r="CO26" s="11"/>
      <c r="CP26" s="11"/>
      <c r="CQ26" s="11"/>
      <c r="CR26" s="11"/>
      <c r="CS26" s="11">
        <v>8</v>
      </c>
      <c r="CT26" s="11">
        <v>6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47.25" customHeight="1">
      <c r="A27" s="92" t="s">
        <v>134</v>
      </c>
      <c r="B27" s="18">
        <f t="shared" si="0"/>
        <v>1</v>
      </c>
      <c r="C27" s="18">
        <f t="shared" si="1"/>
        <v>1</v>
      </c>
      <c r="D27" s="18"/>
      <c r="E27" s="3"/>
      <c r="F27" s="3"/>
      <c r="G27" s="3"/>
      <c r="H27" s="3"/>
      <c r="I27" s="3"/>
      <c r="J27" s="3"/>
      <c r="K27" s="3"/>
      <c r="L27" s="3">
        <v>1</v>
      </c>
      <c r="M27" s="3"/>
      <c r="N27" s="3"/>
      <c r="O27" s="18"/>
      <c r="P27" s="18"/>
      <c r="Q27" s="4"/>
      <c r="R27" s="4">
        <f t="shared" si="2"/>
        <v>0</v>
      </c>
      <c r="S27" s="4"/>
      <c r="T27" s="4"/>
      <c r="U27" s="4"/>
      <c r="V27" s="19"/>
      <c r="W27" s="74"/>
      <c r="X27" s="19"/>
      <c r="Y27" s="42">
        <f t="shared" si="3"/>
        <v>11148.82</v>
      </c>
      <c r="Z27" s="42">
        <f t="shared" si="3"/>
        <v>9866.7000000000007</v>
      </c>
      <c r="AA27" s="42">
        <f t="shared" si="3"/>
        <v>1282.119999999999</v>
      </c>
      <c r="AB27" s="42">
        <f t="shared" si="4"/>
        <v>11148.82</v>
      </c>
      <c r="AC27" s="10">
        <f t="shared" si="4"/>
        <v>9866.7000000000007</v>
      </c>
      <c r="AD27" s="10">
        <f t="shared" si="5"/>
        <v>1282.119999999999</v>
      </c>
      <c r="AE27" s="10">
        <f t="shared" si="6"/>
        <v>0</v>
      </c>
      <c r="AF27" s="10">
        <f t="shared" si="6"/>
        <v>0</v>
      </c>
      <c r="AG27" s="19">
        <f t="shared" si="6"/>
        <v>0</v>
      </c>
      <c r="AH27" s="10"/>
      <c r="AI27" s="10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>
        <v>11148.82</v>
      </c>
      <c r="BG27" s="19">
        <v>9866.7000000000007</v>
      </c>
      <c r="BH27" s="19">
        <f t="shared" si="31"/>
        <v>1282.119999999999</v>
      </c>
      <c r="BI27" s="34"/>
      <c r="BJ27" s="34"/>
      <c r="BK27" s="34"/>
      <c r="BL27" s="34"/>
      <c r="BM27" s="34"/>
      <c r="BN27" s="34"/>
      <c r="BO27" s="34"/>
      <c r="BP27" s="34"/>
      <c r="BQ27" s="35"/>
      <c r="BR27" s="35"/>
      <c r="BS27" s="10"/>
      <c r="BT27" s="56"/>
      <c r="BU27" s="56"/>
      <c r="BV27" s="56"/>
      <c r="BW27" s="56"/>
      <c r="BX27" s="56">
        <f t="shared" si="7"/>
        <v>0</v>
      </c>
      <c r="BY27" s="56">
        <f t="shared" si="8"/>
        <v>0</v>
      </c>
      <c r="BZ27" s="56">
        <f t="shared" si="9"/>
        <v>0</v>
      </c>
      <c r="CA27" s="56"/>
      <c r="CB27" s="57"/>
      <c r="CC27" s="57"/>
      <c r="CD27" s="57"/>
      <c r="CE27" s="57"/>
      <c r="CF27" s="57"/>
      <c r="CG27" s="57">
        <f t="shared" si="32"/>
        <v>0</v>
      </c>
      <c r="CH27" s="57"/>
      <c r="CI27" s="11">
        <f t="shared" si="10"/>
        <v>3</v>
      </c>
      <c r="CJ27" s="11">
        <f t="shared" si="11"/>
        <v>2</v>
      </c>
      <c r="CK27" s="11"/>
      <c r="CL27" s="11"/>
      <c r="CM27" s="11"/>
      <c r="CN27" s="11"/>
      <c r="CO27" s="11"/>
      <c r="CP27" s="11"/>
      <c r="CQ27" s="11"/>
      <c r="CR27" s="11"/>
      <c r="CS27" s="11">
        <v>3</v>
      </c>
      <c r="CT27" s="11">
        <v>2</v>
      </c>
      <c r="CU27" s="11"/>
      <c r="CV27" s="11"/>
      <c r="CW27" s="11"/>
      <c r="CX27" s="11"/>
      <c r="CY27" s="11"/>
      <c r="CZ27" s="11"/>
      <c r="DA27" s="11"/>
      <c r="DB27" s="11"/>
    </row>
    <row r="28" spans="1:106" s="43" customFormat="1" ht="49.5" customHeight="1">
      <c r="A28" s="92" t="s">
        <v>135</v>
      </c>
      <c r="B28" s="63">
        <f t="shared" si="0"/>
        <v>1</v>
      </c>
      <c r="C28" s="63">
        <f t="shared" si="1"/>
        <v>1</v>
      </c>
      <c r="D28" s="63"/>
      <c r="E28" s="64"/>
      <c r="F28" s="64"/>
      <c r="G28" s="64"/>
      <c r="H28" s="64"/>
      <c r="I28" s="64"/>
      <c r="J28" s="64"/>
      <c r="K28" s="64"/>
      <c r="L28" s="64">
        <v>1</v>
      </c>
      <c r="M28" s="64"/>
      <c r="N28" s="64"/>
      <c r="O28" s="63"/>
      <c r="P28" s="63"/>
      <c r="Q28" s="65"/>
      <c r="R28" s="65">
        <f t="shared" si="2"/>
        <v>0</v>
      </c>
      <c r="S28" s="65"/>
      <c r="T28" s="65"/>
      <c r="U28" s="65"/>
      <c r="V28" s="66"/>
      <c r="W28" s="89"/>
      <c r="X28" s="66"/>
      <c r="Y28" s="42">
        <f t="shared" si="3"/>
        <v>7181.68</v>
      </c>
      <c r="Z28" s="42">
        <f t="shared" si="3"/>
        <v>5924.88</v>
      </c>
      <c r="AA28" s="42">
        <f t="shared" si="3"/>
        <v>1256.8000000000002</v>
      </c>
      <c r="AB28" s="42">
        <f t="shared" si="4"/>
        <v>7181.68</v>
      </c>
      <c r="AC28" s="42">
        <f t="shared" si="4"/>
        <v>5924.88</v>
      </c>
      <c r="AD28" s="42">
        <f t="shared" si="5"/>
        <v>1256.8000000000002</v>
      </c>
      <c r="AE28" s="42">
        <f t="shared" si="6"/>
        <v>0</v>
      </c>
      <c r="AF28" s="42">
        <f t="shared" si="6"/>
        <v>0</v>
      </c>
      <c r="AG28" s="66">
        <f t="shared" si="6"/>
        <v>0</v>
      </c>
      <c r="AH28" s="42"/>
      <c r="AI28" s="42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>
        <v>7181.68</v>
      </c>
      <c r="BG28" s="66">
        <v>5924.88</v>
      </c>
      <c r="BH28" s="66">
        <f t="shared" ref="BH28:BH34" si="33">BF28-BG28</f>
        <v>1256.8000000000002</v>
      </c>
      <c r="BI28" s="66"/>
      <c r="BJ28" s="66"/>
      <c r="BK28" s="66"/>
      <c r="BL28" s="66"/>
      <c r="BM28" s="66"/>
      <c r="BN28" s="66"/>
      <c r="BO28" s="66"/>
      <c r="BP28" s="66"/>
      <c r="BQ28" s="42"/>
      <c r="BR28" s="42"/>
      <c r="BS28" s="42"/>
      <c r="BT28" s="68"/>
      <c r="BU28" s="68"/>
      <c r="BV28" s="68"/>
      <c r="BW28" s="68"/>
      <c r="BX28" s="68">
        <f t="shared" si="7"/>
        <v>0</v>
      </c>
      <c r="BY28" s="68">
        <f t="shared" si="8"/>
        <v>0</v>
      </c>
      <c r="BZ28" s="68">
        <f t="shared" si="9"/>
        <v>0</v>
      </c>
      <c r="CA28" s="68"/>
      <c r="CB28" s="69"/>
      <c r="CC28" s="69"/>
      <c r="CD28" s="69"/>
      <c r="CE28" s="69"/>
      <c r="CF28" s="69"/>
      <c r="CG28" s="69">
        <f t="shared" si="32"/>
        <v>0</v>
      </c>
      <c r="CH28" s="69"/>
      <c r="CI28" s="70">
        <f t="shared" si="10"/>
        <v>7</v>
      </c>
      <c r="CJ28" s="70">
        <f t="shared" si="11"/>
        <v>6</v>
      </c>
      <c r="CK28" s="70"/>
      <c r="CL28" s="70"/>
      <c r="CM28" s="70"/>
      <c r="CN28" s="70"/>
      <c r="CO28" s="70"/>
      <c r="CP28" s="70"/>
      <c r="CQ28" s="70"/>
      <c r="CR28" s="70"/>
      <c r="CS28" s="70">
        <v>7</v>
      </c>
      <c r="CT28" s="70">
        <v>6</v>
      </c>
      <c r="CU28" s="70"/>
      <c r="CV28" s="70"/>
      <c r="CW28" s="70"/>
      <c r="CX28" s="70"/>
      <c r="CY28" s="70"/>
      <c r="CZ28" s="70"/>
      <c r="DA28" s="70"/>
      <c r="DB28" s="70"/>
    </row>
    <row r="29" spans="1:106" s="24" customFormat="1" ht="42.75" customHeight="1">
      <c r="A29" s="92" t="s">
        <v>136</v>
      </c>
      <c r="B29" s="18">
        <f t="shared" si="0"/>
        <v>1</v>
      </c>
      <c r="C29" s="18">
        <f t="shared" si="1"/>
        <v>1</v>
      </c>
      <c r="D29" s="18"/>
      <c r="E29" s="3"/>
      <c r="F29" s="3"/>
      <c r="G29" s="3"/>
      <c r="H29" s="3"/>
      <c r="I29" s="3"/>
      <c r="J29" s="3"/>
      <c r="K29" s="3"/>
      <c r="L29" s="3">
        <v>1</v>
      </c>
      <c r="M29" s="3"/>
      <c r="N29" s="3"/>
      <c r="O29" s="18"/>
      <c r="P29" s="18"/>
      <c r="Q29" s="4"/>
      <c r="R29" s="4">
        <f t="shared" si="2"/>
        <v>0</v>
      </c>
      <c r="S29" s="4"/>
      <c r="T29" s="4"/>
      <c r="U29" s="4"/>
      <c r="V29" s="19"/>
      <c r="W29" s="19"/>
      <c r="X29" s="19"/>
      <c r="Y29" s="42">
        <f t="shared" si="3"/>
        <v>3555.22</v>
      </c>
      <c r="Z29" s="42">
        <f t="shared" si="3"/>
        <v>2600.04</v>
      </c>
      <c r="AA29" s="42">
        <f t="shared" si="3"/>
        <v>955.17999999999984</v>
      </c>
      <c r="AB29" s="42">
        <f t="shared" si="4"/>
        <v>3555.22</v>
      </c>
      <c r="AC29" s="10">
        <f t="shared" si="4"/>
        <v>2600.04</v>
      </c>
      <c r="AD29" s="10">
        <f t="shared" si="5"/>
        <v>955.17999999999984</v>
      </c>
      <c r="AE29" s="10">
        <f t="shared" si="6"/>
        <v>0</v>
      </c>
      <c r="AF29" s="10">
        <f t="shared" si="6"/>
        <v>0</v>
      </c>
      <c r="AG29" s="19">
        <f t="shared" si="6"/>
        <v>0</v>
      </c>
      <c r="AH29" s="10"/>
      <c r="AI29" s="10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>
        <v>3555.22</v>
      </c>
      <c r="BG29" s="19">
        <v>2600.04</v>
      </c>
      <c r="BH29" s="19">
        <f t="shared" si="33"/>
        <v>955.17999999999984</v>
      </c>
      <c r="BI29" s="34"/>
      <c r="BJ29" s="34"/>
      <c r="BK29" s="34"/>
      <c r="BL29" s="34"/>
      <c r="BM29" s="34"/>
      <c r="BN29" s="34"/>
      <c r="BO29" s="34"/>
      <c r="BP29" s="34"/>
      <c r="BQ29" s="35"/>
      <c r="BR29" s="35"/>
      <c r="BS29" s="10"/>
      <c r="BT29" s="56"/>
      <c r="BU29" s="56"/>
      <c r="BV29" s="56"/>
      <c r="BW29" s="56"/>
      <c r="BX29" s="56">
        <f t="shared" si="7"/>
        <v>0</v>
      </c>
      <c r="BY29" s="56">
        <f t="shared" si="8"/>
        <v>0</v>
      </c>
      <c r="BZ29" s="56">
        <f t="shared" si="9"/>
        <v>0</v>
      </c>
      <c r="CA29" s="56"/>
      <c r="CB29" s="57"/>
      <c r="CC29" s="57"/>
      <c r="CD29" s="57"/>
      <c r="CE29" s="57"/>
      <c r="CF29" s="57"/>
      <c r="CG29" s="57">
        <f t="shared" si="32"/>
        <v>0</v>
      </c>
      <c r="CH29" s="57"/>
      <c r="CI29" s="11">
        <f t="shared" si="10"/>
        <v>3</v>
      </c>
      <c r="CJ29" s="11">
        <f t="shared" si="11"/>
        <v>3</v>
      </c>
      <c r="CK29" s="11"/>
      <c r="CL29" s="11"/>
      <c r="CM29" s="11"/>
      <c r="CN29" s="11"/>
      <c r="CO29" s="11"/>
      <c r="CP29" s="11"/>
      <c r="CQ29" s="11"/>
      <c r="CR29" s="11"/>
      <c r="CS29" s="11">
        <v>3</v>
      </c>
      <c r="CT29" s="11">
        <v>3</v>
      </c>
      <c r="CU29" s="11"/>
      <c r="CV29" s="11"/>
      <c r="CW29" s="11"/>
      <c r="CX29" s="11"/>
      <c r="CY29" s="11"/>
      <c r="CZ29" s="11"/>
      <c r="DA29" s="11"/>
      <c r="DB29" s="11"/>
    </row>
    <row r="30" spans="1:106" s="43" customFormat="1" ht="69.75" customHeight="1">
      <c r="A30" s="98" t="s">
        <v>137</v>
      </c>
      <c r="B30" s="63">
        <f t="shared" si="0"/>
        <v>1</v>
      </c>
      <c r="C30" s="63">
        <f t="shared" si="1"/>
        <v>0</v>
      </c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3"/>
      <c r="P30" s="63"/>
      <c r="Q30" s="65"/>
      <c r="R30" s="65">
        <f t="shared" si="2"/>
        <v>1</v>
      </c>
      <c r="S30" s="65">
        <v>1</v>
      </c>
      <c r="T30" s="65"/>
      <c r="U30" s="65"/>
      <c r="V30" s="66"/>
      <c r="W30" s="66"/>
      <c r="X30" s="66"/>
      <c r="Y30" s="42">
        <f t="shared" si="3"/>
        <v>6.12</v>
      </c>
      <c r="Z30" s="42">
        <f t="shared" si="3"/>
        <v>6.12</v>
      </c>
      <c r="AA30" s="42">
        <f t="shared" si="3"/>
        <v>0</v>
      </c>
      <c r="AB30" s="42">
        <f t="shared" si="4"/>
        <v>0</v>
      </c>
      <c r="AC30" s="42">
        <f t="shared" si="4"/>
        <v>0</v>
      </c>
      <c r="AD30" s="42">
        <f t="shared" si="5"/>
        <v>0</v>
      </c>
      <c r="AE30" s="42">
        <f t="shared" si="6"/>
        <v>0</v>
      </c>
      <c r="AF30" s="42">
        <f t="shared" si="6"/>
        <v>0</v>
      </c>
      <c r="AG30" s="66">
        <f t="shared" si="6"/>
        <v>0</v>
      </c>
      <c r="AH30" s="42"/>
      <c r="AI30" s="42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>
        <f t="shared" si="33"/>
        <v>0</v>
      </c>
      <c r="BI30" s="66"/>
      <c r="BJ30" s="66"/>
      <c r="BK30" s="66"/>
      <c r="BL30" s="66"/>
      <c r="BM30" s="66"/>
      <c r="BN30" s="66"/>
      <c r="BO30" s="66"/>
      <c r="BP30" s="66"/>
      <c r="BQ30" s="42"/>
      <c r="BR30" s="42"/>
      <c r="BS30" s="42"/>
      <c r="BT30" s="68"/>
      <c r="BU30" s="68"/>
      <c r="BV30" s="68"/>
      <c r="BW30" s="68"/>
      <c r="BX30" s="68">
        <f t="shared" si="7"/>
        <v>6.12</v>
      </c>
      <c r="BY30" s="68">
        <f t="shared" si="8"/>
        <v>6.12</v>
      </c>
      <c r="BZ30" s="68">
        <f t="shared" si="9"/>
        <v>0</v>
      </c>
      <c r="CA30" s="68">
        <v>6.12</v>
      </c>
      <c r="CB30" s="69"/>
      <c r="CC30" s="69"/>
      <c r="CD30" s="69"/>
      <c r="CE30" s="69"/>
      <c r="CF30" s="69"/>
      <c r="CG30" s="69">
        <f t="shared" si="32"/>
        <v>0</v>
      </c>
      <c r="CH30" s="69"/>
      <c r="CI30" s="70">
        <f t="shared" si="10"/>
        <v>0</v>
      </c>
      <c r="CJ30" s="70">
        <f t="shared" si="11"/>
        <v>0</v>
      </c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</row>
    <row r="31" spans="1:106" s="24" customFormat="1" ht="33.75" customHeight="1">
      <c r="A31" s="3" t="s">
        <v>138</v>
      </c>
      <c r="B31" s="18">
        <f>C31+R31</f>
        <v>1</v>
      </c>
      <c r="C31" s="18">
        <f>D31+H31+L31+N31+P31</f>
        <v>0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18"/>
      <c r="Q31" s="4"/>
      <c r="R31" s="4">
        <f>SUM(S31:X31)</f>
        <v>1</v>
      </c>
      <c r="S31" s="4"/>
      <c r="T31" s="4"/>
      <c r="U31" s="4"/>
      <c r="V31" s="19"/>
      <c r="W31" s="19">
        <v>1</v>
      </c>
      <c r="X31" s="19"/>
      <c r="Y31" s="42">
        <f>AB31+BX31</f>
        <v>1281.49</v>
      </c>
      <c r="Z31" s="42">
        <f>AC31+BY31</f>
        <v>1281.49</v>
      </c>
      <c r="AA31" s="42">
        <f>AD31+BZ31</f>
        <v>0</v>
      </c>
      <c r="AB31" s="42">
        <f>AH31+AT31+BF31+BL31+BR31</f>
        <v>0</v>
      </c>
      <c r="AC31" s="10">
        <f>AI31+AU31+BG31+BM31+BS31</f>
        <v>0</v>
      </c>
      <c r="AD31" s="10">
        <f>AJ31+AV31+BH31+BT31</f>
        <v>0</v>
      </c>
      <c r="AE31" s="10">
        <f>AK31+AW31+BI31</f>
        <v>0</v>
      </c>
      <c r="AF31" s="10">
        <f>AL31+AX31+BJ31</f>
        <v>0</v>
      </c>
      <c r="AG31" s="19">
        <f>AM31+AY31+BK31</f>
        <v>0</v>
      </c>
      <c r="AH31" s="10"/>
      <c r="AI31" s="10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>
        <f>BF31-BG31</f>
        <v>0</v>
      </c>
      <c r="BI31" s="34"/>
      <c r="BJ31" s="34"/>
      <c r="BK31" s="34"/>
      <c r="BL31" s="34"/>
      <c r="BM31" s="34"/>
      <c r="BN31" s="34"/>
      <c r="BO31" s="34"/>
      <c r="BP31" s="34"/>
      <c r="BQ31" s="35"/>
      <c r="BR31" s="35"/>
      <c r="BS31" s="10"/>
      <c r="BT31" s="56"/>
      <c r="BU31" s="56"/>
      <c r="BV31" s="56"/>
      <c r="BW31" s="56"/>
      <c r="BX31" s="56">
        <f>CA31+CB31+CC31+CD31+CE31+CH31</f>
        <v>1281.49</v>
      </c>
      <c r="BY31" s="56">
        <f>CA31+CB31+CC31+CD31+CF31+CH31</f>
        <v>1281.49</v>
      </c>
      <c r="BZ31" s="56">
        <f>CG31</f>
        <v>0</v>
      </c>
      <c r="CA31" s="56"/>
      <c r="CB31" s="57"/>
      <c r="CC31" s="57"/>
      <c r="CD31" s="57"/>
      <c r="CE31" s="57">
        <v>1281.49</v>
      </c>
      <c r="CF31" s="57">
        <v>1281.49</v>
      </c>
      <c r="CG31" s="57">
        <f>CE31-CF31</f>
        <v>0</v>
      </c>
      <c r="CH31" s="57"/>
      <c r="CI31" s="11">
        <f>-CK31+CO31+CS31+CU31+CY31</f>
        <v>1</v>
      </c>
      <c r="CJ31" s="11">
        <f>CL31+CP31+CT31+CV31+CZ31</f>
        <v>0</v>
      </c>
      <c r="CK31" s="11"/>
      <c r="CL31" s="11"/>
      <c r="CM31" s="11"/>
      <c r="CN31" s="11"/>
      <c r="CO31" s="11"/>
      <c r="CP31" s="11"/>
      <c r="CQ31" s="11"/>
      <c r="CR31" s="11"/>
      <c r="CS31" s="11">
        <v>1</v>
      </c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39" customHeight="1">
      <c r="A32" s="3" t="s">
        <v>139</v>
      </c>
      <c r="B32" s="18">
        <f t="shared" si="0"/>
        <v>1</v>
      </c>
      <c r="C32" s="18">
        <f t="shared" si="1"/>
        <v>0</v>
      </c>
      <c r="D32" s="18"/>
      <c r="E32" s="3"/>
      <c r="F32" s="3"/>
      <c r="G32" s="3"/>
      <c r="H32" s="3"/>
      <c r="I32" s="3"/>
      <c r="J32" s="3"/>
      <c r="K32" s="3"/>
      <c r="L32" s="3"/>
      <c r="M32" s="3"/>
      <c r="N32" s="3"/>
      <c r="O32" s="18"/>
      <c r="P32" s="18"/>
      <c r="Q32" s="4"/>
      <c r="R32" s="4">
        <f t="shared" si="2"/>
        <v>1</v>
      </c>
      <c r="S32" s="4"/>
      <c r="T32" s="4"/>
      <c r="U32" s="4"/>
      <c r="V32" s="19"/>
      <c r="W32" s="19">
        <v>1</v>
      </c>
      <c r="X32" s="19"/>
      <c r="Y32" s="42">
        <f t="shared" si="3"/>
        <v>533.96</v>
      </c>
      <c r="Z32" s="42">
        <f t="shared" si="3"/>
        <v>533.96</v>
      </c>
      <c r="AA32" s="42">
        <f t="shared" si="3"/>
        <v>0</v>
      </c>
      <c r="AB32" s="42">
        <f t="shared" si="4"/>
        <v>0</v>
      </c>
      <c r="AC32" s="10">
        <f t="shared" si="4"/>
        <v>0</v>
      </c>
      <c r="AD32" s="10">
        <f t="shared" si="5"/>
        <v>0</v>
      </c>
      <c r="AE32" s="10">
        <f t="shared" si="6"/>
        <v>0</v>
      </c>
      <c r="AF32" s="10">
        <f t="shared" si="6"/>
        <v>0</v>
      </c>
      <c r="AG32" s="19">
        <f t="shared" si="6"/>
        <v>0</v>
      </c>
      <c r="AH32" s="10"/>
      <c r="AI32" s="10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>
        <f t="shared" si="33"/>
        <v>0</v>
      </c>
      <c r="BI32" s="34"/>
      <c r="BJ32" s="34"/>
      <c r="BK32" s="34"/>
      <c r="BL32" s="34"/>
      <c r="BM32" s="34"/>
      <c r="BN32" s="34"/>
      <c r="BO32" s="34"/>
      <c r="BP32" s="34"/>
      <c r="BQ32" s="35"/>
      <c r="BR32" s="35"/>
      <c r="BS32" s="10"/>
      <c r="BT32" s="56"/>
      <c r="BU32" s="56"/>
      <c r="BV32" s="56"/>
      <c r="BW32" s="56"/>
      <c r="BX32" s="56">
        <f t="shared" si="7"/>
        <v>533.96</v>
      </c>
      <c r="BY32" s="56">
        <f t="shared" si="8"/>
        <v>533.96</v>
      </c>
      <c r="BZ32" s="56">
        <f t="shared" si="9"/>
        <v>0</v>
      </c>
      <c r="CA32" s="56"/>
      <c r="CB32" s="57"/>
      <c r="CC32" s="57"/>
      <c r="CD32" s="57"/>
      <c r="CE32" s="57">
        <v>533.96</v>
      </c>
      <c r="CF32" s="57">
        <v>533.96</v>
      </c>
      <c r="CG32" s="57">
        <f t="shared" si="32"/>
        <v>0</v>
      </c>
      <c r="CH32" s="57"/>
      <c r="CI32" s="11">
        <f t="shared" si="10"/>
        <v>1</v>
      </c>
      <c r="CJ32" s="11">
        <f t="shared" si="11"/>
        <v>0</v>
      </c>
      <c r="CK32" s="11"/>
      <c r="CL32" s="11"/>
      <c r="CM32" s="11"/>
      <c r="CN32" s="11"/>
      <c r="CO32" s="11"/>
      <c r="CP32" s="11"/>
      <c r="CQ32" s="11"/>
      <c r="CR32" s="11"/>
      <c r="CS32" s="11">
        <v>1</v>
      </c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32.25" customHeight="1">
      <c r="A33" s="73" t="s">
        <v>107</v>
      </c>
      <c r="B33" s="18">
        <f t="shared" si="0"/>
        <v>29</v>
      </c>
      <c r="C33" s="18">
        <f t="shared" si="1"/>
        <v>0</v>
      </c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18"/>
      <c r="P33" s="18"/>
      <c r="Q33" s="4"/>
      <c r="R33" s="4">
        <f t="shared" si="2"/>
        <v>29</v>
      </c>
      <c r="S33" s="4"/>
      <c r="T33" s="4">
        <v>29</v>
      </c>
      <c r="U33" s="4"/>
      <c r="V33" s="19"/>
      <c r="W33" s="19"/>
      <c r="X33" s="19"/>
      <c r="Y33" s="42">
        <f t="shared" si="3"/>
        <v>2312.6999999999998</v>
      </c>
      <c r="Z33" s="42">
        <f t="shared" si="3"/>
        <v>2312.6999999999998</v>
      </c>
      <c r="AA33" s="42">
        <f t="shared" si="3"/>
        <v>0</v>
      </c>
      <c r="AB33" s="42">
        <f t="shared" si="4"/>
        <v>0</v>
      </c>
      <c r="AC33" s="10">
        <f t="shared" si="4"/>
        <v>0</v>
      </c>
      <c r="AD33" s="10">
        <f t="shared" si="5"/>
        <v>0</v>
      </c>
      <c r="AE33" s="10">
        <f t="shared" si="6"/>
        <v>0</v>
      </c>
      <c r="AF33" s="10">
        <f t="shared" si="6"/>
        <v>0</v>
      </c>
      <c r="AG33" s="19">
        <f t="shared" si="6"/>
        <v>0</v>
      </c>
      <c r="AH33" s="10"/>
      <c r="AI33" s="10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>
        <f t="shared" si="33"/>
        <v>0</v>
      </c>
      <c r="BI33" s="34"/>
      <c r="BJ33" s="34"/>
      <c r="BK33" s="34"/>
      <c r="BL33" s="34"/>
      <c r="BM33" s="34"/>
      <c r="BN33" s="34"/>
      <c r="BO33" s="34"/>
      <c r="BP33" s="34"/>
      <c r="BQ33" s="35"/>
      <c r="BR33" s="35"/>
      <c r="BS33" s="10"/>
      <c r="BT33" s="56"/>
      <c r="BU33" s="56"/>
      <c r="BV33" s="56"/>
      <c r="BW33" s="56"/>
      <c r="BX33" s="56">
        <f t="shared" si="7"/>
        <v>2312.6999999999998</v>
      </c>
      <c r="BY33" s="56">
        <f t="shared" si="8"/>
        <v>2312.6999999999998</v>
      </c>
      <c r="BZ33" s="56">
        <f t="shared" si="9"/>
        <v>0</v>
      </c>
      <c r="CA33" s="56"/>
      <c r="CB33" s="109">
        <v>2312.6999999999998</v>
      </c>
      <c r="CC33" s="109"/>
      <c r="CD33" s="57"/>
      <c r="CE33" s="57"/>
      <c r="CF33" s="57"/>
      <c r="CG33" s="57">
        <f t="shared" si="32"/>
        <v>0</v>
      </c>
      <c r="CH33" s="57"/>
      <c r="CI33" s="11">
        <f t="shared" si="10"/>
        <v>0</v>
      </c>
      <c r="CJ33" s="11">
        <f t="shared" si="11"/>
        <v>0</v>
      </c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18" customHeight="1">
      <c r="A34" s="3" t="s">
        <v>108</v>
      </c>
      <c r="B34" s="18">
        <f t="shared" si="0"/>
        <v>168</v>
      </c>
      <c r="C34" s="18">
        <f t="shared" si="1"/>
        <v>0</v>
      </c>
      <c r="D34" s="18"/>
      <c r="E34" s="3"/>
      <c r="F34" s="3"/>
      <c r="G34" s="3"/>
      <c r="H34" s="3"/>
      <c r="I34" s="3"/>
      <c r="J34" s="3"/>
      <c r="K34" s="3"/>
      <c r="L34" s="3"/>
      <c r="M34" s="3"/>
      <c r="N34" s="3"/>
      <c r="O34" s="18"/>
      <c r="P34" s="18"/>
      <c r="Q34" s="4"/>
      <c r="R34" s="4">
        <f>SUM(S34:X34)</f>
        <v>168</v>
      </c>
      <c r="S34" s="4">
        <v>5</v>
      </c>
      <c r="T34" s="4">
        <v>159</v>
      </c>
      <c r="U34" s="4">
        <v>4</v>
      </c>
      <c r="V34" s="19"/>
      <c r="W34" s="19"/>
      <c r="X34" s="19"/>
      <c r="Y34" s="42">
        <f t="shared" si="3"/>
        <v>6180.72</v>
      </c>
      <c r="Z34" s="42">
        <f t="shared" si="3"/>
        <v>6180.72</v>
      </c>
      <c r="AA34" s="42">
        <f t="shared" si="3"/>
        <v>0</v>
      </c>
      <c r="AB34" s="42">
        <f t="shared" si="4"/>
        <v>0</v>
      </c>
      <c r="AC34" s="10">
        <f t="shared" si="4"/>
        <v>0</v>
      </c>
      <c r="AD34" s="10">
        <f t="shared" si="5"/>
        <v>0</v>
      </c>
      <c r="AE34" s="10">
        <f t="shared" si="6"/>
        <v>0</v>
      </c>
      <c r="AF34" s="10">
        <f t="shared" si="6"/>
        <v>0</v>
      </c>
      <c r="AG34" s="19">
        <f t="shared" si="6"/>
        <v>0</v>
      </c>
      <c r="AH34" s="10"/>
      <c r="AI34" s="10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>
        <f t="shared" si="33"/>
        <v>0</v>
      </c>
      <c r="BI34" s="34"/>
      <c r="BJ34" s="34"/>
      <c r="BK34" s="34"/>
      <c r="BL34" s="34"/>
      <c r="BM34" s="34"/>
      <c r="BN34" s="34"/>
      <c r="BO34" s="34"/>
      <c r="BP34" s="34"/>
      <c r="BQ34" s="35"/>
      <c r="BR34" s="35"/>
      <c r="BS34" s="10"/>
      <c r="BT34" s="56"/>
      <c r="BU34" s="56"/>
      <c r="BV34" s="56"/>
      <c r="BW34" s="56"/>
      <c r="BX34" s="56">
        <f t="shared" si="7"/>
        <v>6180.72</v>
      </c>
      <c r="BY34" s="56">
        <f t="shared" si="8"/>
        <v>6180.72</v>
      </c>
      <c r="BZ34" s="56">
        <f t="shared" si="9"/>
        <v>0</v>
      </c>
      <c r="CA34" s="56">
        <v>106.14</v>
      </c>
      <c r="CB34" s="109">
        <v>5462.51</v>
      </c>
      <c r="CC34" s="109">
        <v>612.07000000000005</v>
      </c>
      <c r="CD34" s="57"/>
      <c r="CE34" s="57"/>
      <c r="CF34" s="57"/>
      <c r="CG34" s="57">
        <f t="shared" si="32"/>
        <v>0</v>
      </c>
      <c r="CH34" s="57"/>
      <c r="CI34" s="11">
        <f t="shared" si="10"/>
        <v>0</v>
      </c>
      <c r="CJ34" s="11">
        <f t="shared" si="11"/>
        <v>0</v>
      </c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32" customFormat="1" ht="19.5" customHeight="1">
      <c r="A35" s="7" t="s">
        <v>1</v>
      </c>
      <c r="B35" s="38">
        <f>SUM(B10:B34)</f>
        <v>220</v>
      </c>
      <c r="C35" s="38">
        <f t="shared" ref="C35:BN35" si="34">SUM(C10:C34)</f>
        <v>19</v>
      </c>
      <c r="D35" s="38">
        <f t="shared" si="34"/>
        <v>0</v>
      </c>
      <c r="E35" s="38">
        <f t="shared" si="34"/>
        <v>0</v>
      </c>
      <c r="F35" s="38">
        <f t="shared" si="34"/>
        <v>0</v>
      </c>
      <c r="G35" s="38">
        <f t="shared" si="34"/>
        <v>0</v>
      </c>
      <c r="H35" s="38">
        <f t="shared" si="34"/>
        <v>0</v>
      </c>
      <c r="I35" s="38">
        <f t="shared" si="34"/>
        <v>0</v>
      </c>
      <c r="J35" s="38">
        <f t="shared" si="34"/>
        <v>0</v>
      </c>
      <c r="K35" s="38">
        <f t="shared" si="34"/>
        <v>0</v>
      </c>
      <c r="L35" s="38">
        <f t="shared" si="34"/>
        <v>19</v>
      </c>
      <c r="M35" s="38">
        <f t="shared" si="34"/>
        <v>0</v>
      </c>
      <c r="N35" s="38">
        <f t="shared" si="34"/>
        <v>0</v>
      </c>
      <c r="O35" s="38">
        <f t="shared" si="34"/>
        <v>0</v>
      </c>
      <c r="P35" s="38">
        <f t="shared" si="34"/>
        <v>0</v>
      </c>
      <c r="Q35" s="38">
        <f t="shared" si="34"/>
        <v>0</v>
      </c>
      <c r="R35" s="38">
        <f t="shared" si="34"/>
        <v>201</v>
      </c>
      <c r="S35" s="38">
        <f t="shared" si="34"/>
        <v>6</v>
      </c>
      <c r="T35" s="38">
        <f t="shared" si="34"/>
        <v>188</v>
      </c>
      <c r="U35" s="38">
        <f t="shared" si="34"/>
        <v>4</v>
      </c>
      <c r="V35" s="20">
        <f t="shared" si="34"/>
        <v>0</v>
      </c>
      <c r="W35" s="20">
        <f t="shared" si="34"/>
        <v>3</v>
      </c>
      <c r="X35" s="20">
        <f t="shared" si="34"/>
        <v>0</v>
      </c>
      <c r="Y35" s="20">
        <f t="shared" si="34"/>
        <v>89034.29</v>
      </c>
      <c r="Z35" s="20">
        <f t="shared" si="34"/>
        <v>70589.899999999994</v>
      </c>
      <c r="AA35" s="20">
        <f t="shared" si="34"/>
        <v>18444.39</v>
      </c>
      <c r="AB35" s="20">
        <f t="shared" si="34"/>
        <v>78701.06</v>
      </c>
      <c r="AC35" s="20">
        <f t="shared" si="34"/>
        <v>60256.67</v>
      </c>
      <c r="AD35" s="20">
        <f t="shared" si="34"/>
        <v>18444.39</v>
      </c>
      <c r="AE35" s="20">
        <f t="shared" si="34"/>
        <v>0</v>
      </c>
      <c r="AF35" s="20">
        <f t="shared" si="34"/>
        <v>0</v>
      </c>
      <c r="AG35" s="20">
        <f t="shared" si="34"/>
        <v>0</v>
      </c>
      <c r="AH35" s="20">
        <f t="shared" si="34"/>
        <v>0</v>
      </c>
      <c r="AI35" s="20">
        <f t="shared" si="34"/>
        <v>0</v>
      </c>
      <c r="AJ35" s="20">
        <f t="shared" si="34"/>
        <v>0</v>
      </c>
      <c r="AK35" s="20">
        <f t="shared" si="34"/>
        <v>0</v>
      </c>
      <c r="AL35" s="20">
        <f t="shared" si="34"/>
        <v>0</v>
      </c>
      <c r="AM35" s="20">
        <f t="shared" si="34"/>
        <v>0</v>
      </c>
      <c r="AN35" s="20">
        <f t="shared" si="34"/>
        <v>0</v>
      </c>
      <c r="AO35" s="20">
        <f t="shared" si="34"/>
        <v>0</v>
      </c>
      <c r="AP35" s="20">
        <f t="shared" si="34"/>
        <v>0</v>
      </c>
      <c r="AQ35" s="20">
        <f t="shared" si="34"/>
        <v>0</v>
      </c>
      <c r="AR35" s="20">
        <f t="shared" si="34"/>
        <v>0</v>
      </c>
      <c r="AS35" s="20">
        <f t="shared" si="34"/>
        <v>0</v>
      </c>
      <c r="AT35" s="20">
        <f t="shared" si="34"/>
        <v>0</v>
      </c>
      <c r="AU35" s="20">
        <f t="shared" si="34"/>
        <v>0</v>
      </c>
      <c r="AV35" s="20">
        <f t="shared" si="34"/>
        <v>0</v>
      </c>
      <c r="AW35" s="20">
        <f t="shared" si="34"/>
        <v>0</v>
      </c>
      <c r="AX35" s="20">
        <f t="shared" si="34"/>
        <v>0</v>
      </c>
      <c r="AY35" s="20">
        <f t="shared" si="34"/>
        <v>0</v>
      </c>
      <c r="AZ35" s="20">
        <f t="shared" si="34"/>
        <v>0</v>
      </c>
      <c r="BA35" s="20">
        <f t="shared" si="34"/>
        <v>0</v>
      </c>
      <c r="BB35" s="20">
        <f t="shared" si="34"/>
        <v>0</v>
      </c>
      <c r="BC35" s="20">
        <f t="shared" si="34"/>
        <v>0</v>
      </c>
      <c r="BD35" s="20">
        <f t="shared" si="34"/>
        <v>0</v>
      </c>
      <c r="BE35" s="20">
        <f t="shared" si="34"/>
        <v>0</v>
      </c>
      <c r="BF35" s="20">
        <f t="shared" si="34"/>
        <v>78701.06</v>
      </c>
      <c r="BG35" s="20">
        <f t="shared" si="34"/>
        <v>60256.67</v>
      </c>
      <c r="BH35" s="20">
        <f t="shared" si="34"/>
        <v>18444.39</v>
      </c>
      <c r="BI35" s="20">
        <f t="shared" si="34"/>
        <v>0</v>
      </c>
      <c r="BJ35" s="20">
        <f t="shared" si="34"/>
        <v>0</v>
      </c>
      <c r="BK35" s="20">
        <f t="shared" si="34"/>
        <v>0</v>
      </c>
      <c r="BL35" s="20">
        <f t="shared" si="34"/>
        <v>0</v>
      </c>
      <c r="BM35" s="20">
        <f t="shared" si="34"/>
        <v>0</v>
      </c>
      <c r="BN35" s="20">
        <f t="shared" si="34"/>
        <v>0</v>
      </c>
      <c r="BO35" s="20">
        <f t="shared" ref="BO35:DB35" si="35">SUM(BO10:BO34)</f>
        <v>0</v>
      </c>
      <c r="BP35" s="20">
        <f t="shared" si="35"/>
        <v>0</v>
      </c>
      <c r="BQ35" s="20">
        <f t="shared" si="35"/>
        <v>0</v>
      </c>
      <c r="BR35" s="20">
        <f t="shared" si="35"/>
        <v>0</v>
      </c>
      <c r="BS35" s="20">
        <f t="shared" si="35"/>
        <v>0</v>
      </c>
      <c r="BT35" s="58">
        <f t="shared" si="35"/>
        <v>0</v>
      </c>
      <c r="BU35" s="58">
        <f t="shared" si="35"/>
        <v>0</v>
      </c>
      <c r="BV35" s="58">
        <f t="shared" si="35"/>
        <v>0</v>
      </c>
      <c r="BW35" s="58">
        <f t="shared" si="35"/>
        <v>0</v>
      </c>
      <c r="BX35" s="58">
        <f t="shared" si="35"/>
        <v>10333.23</v>
      </c>
      <c r="BY35" s="58">
        <f t="shared" si="35"/>
        <v>10333.23</v>
      </c>
      <c r="BZ35" s="58">
        <f t="shared" si="35"/>
        <v>0</v>
      </c>
      <c r="CA35" s="58">
        <f t="shared" si="35"/>
        <v>112.26</v>
      </c>
      <c r="CB35" s="58">
        <f t="shared" si="35"/>
        <v>7775.21</v>
      </c>
      <c r="CC35" s="58">
        <f t="shared" si="35"/>
        <v>612.07000000000005</v>
      </c>
      <c r="CD35" s="58">
        <f t="shared" si="35"/>
        <v>0</v>
      </c>
      <c r="CE35" s="58">
        <f t="shared" si="35"/>
        <v>1833.69</v>
      </c>
      <c r="CF35" s="58">
        <f t="shared" si="35"/>
        <v>1833.69</v>
      </c>
      <c r="CG35" s="58">
        <f t="shared" si="35"/>
        <v>0</v>
      </c>
      <c r="CH35" s="58">
        <f t="shared" si="35"/>
        <v>0</v>
      </c>
      <c r="CI35" s="38">
        <f t="shared" si="35"/>
        <v>146</v>
      </c>
      <c r="CJ35" s="38">
        <f t="shared" si="35"/>
        <v>106</v>
      </c>
      <c r="CK35" s="38">
        <f t="shared" si="35"/>
        <v>0</v>
      </c>
      <c r="CL35" s="38">
        <f t="shared" si="35"/>
        <v>0</v>
      </c>
      <c r="CM35" s="38">
        <f t="shared" si="35"/>
        <v>0</v>
      </c>
      <c r="CN35" s="38">
        <f t="shared" si="35"/>
        <v>0</v>
      </c>
      <c r="CO35" s="38">
        <f t="shared" si="35"/>
        <v>0</v>
      </c>
      <c r="CP35" s="38">
        <f t="shared" si="35"/>
        <v>0</v>
      </c>
      <c r="CQ35" s="38">
        <f t="shared" si="35"/>
        <v>0</v>
      </c>
      <c r="CR35" s="38">
        <f t="shared" si="35"/>
        <v>0</v>
      </c>
      <c r="CS35" s="38">
        <f t="shared" si="35"/>
        <v>145</v>
      </c>
      <c r="CT35" s="38">
        <f t="shared" si="35"/>
        <v>105</v>
      </c>
      <c r="CU35" s="38">
        <f t="shared" si="35"/>
        <v>1</v>
      </c>
      <c r="CV35" s="38">
        <f t="shared" si="35"/>
        <v>1</v>
      </c>
      <c r="CW35" s="38">
        <f t="shared" si="35"/>
        <v>0</v>
      </c>
      <c r="CX35" s="38">
        <f t="shared" si="35"/>
        <v>0</v>
      </c>
      <c r="CY35" s="38">
        <f t="shared" si="35"/>
        <v>0</v>
      </c>
      <c r="CZ35" s="38">
        <f t="shared" si="35"/>
        <v>0</v>
      </c>
      <c r="DA35" s="38">
        <f t="shared" si="35"/>
        <v>0</v>
      </c>
      <c r="DB35" s="38">
        <f t="shared" si="35"/>
        <v>0</v>
      </c>
    </row>
    <row r="36" spans="1:106" s="6" customFormat="1">
      <c r="A36" s="28"/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4"/>
      <c r="BB36" s="24"/>
      <c r="BC36" s="24"/>
      <c r="BD36" s="24"/>
      <c r="BE36" s="24"/>
      <c r="BF36" s="24"/>
      <c r="BG36" s="24"/>
      <c r="BH36" s="24"/>
    </row>
    <row r="37" spans="1:106" s="6" customFormat="1">
      <c r="A37" s="28"/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4"/>
      <c r="AY37" s="24"/>
      <c r="AZ37" s="24"/>
      <c r="BA37" s="24"/>
      <c r="BB37" s="24"/>
      <c r="BC37" s="24"/>
      <c r="BD37" s="24"/>
      <c r="BE37" s="24"/>
    </row>
    <row r="38" spans="1:106" s="6" customFormat="1">
      <c r="A38" s="28"/>
      <c r="B38" s="28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7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4"/>
      <c r="BB38" s="24"/>
      <c r="BC38" s="24"/>
      <c r="BD38" s="24"/>
      <c r="BE38" s="24"/>
      <c r="BF38" s="24"/>
      <c r="BG38" s="24"/>
      <c r="BH38" s="24"/>
    </row>
    <row r="39" spans="1:106" s="6" customFormat="1">
      <c r="A39" s="28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7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4"/>
      <c r="BB39" s="24"/>
      <c r="BC39" s="24"/>
      <c r="BD39" s="24"/>
      <c r="BE39" s="24"/>
      <c r="BF39" s="24"/>
      <c r="BG39" s="24"/>
      <c r="BH39" s="24"/>
    </row>
    <row r="40" spans="1:106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106" s="6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106" s="6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106" s="6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106" s="6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106" s="6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106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106" s="6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106" s="6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73" s="6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73">
      <c r="A50" s="8"/>
      <c r="B50" s="8"/>
      <c r="C50" s="8"/>
      <c r="D50" s="8"/>
      <c r="E50" s="8"/>
      <c r="F50" s="8"/>
      <c r="G50" s="8"/>
      <c r="H50" s="8"/>
      <c r="I50" s="8"/>
      <c r="AU50" s="8"/>
      <c r="AV50" s="8"/>
      <c r="AW50" s="8"/>
      <c r="AX50" s="8"/>
      <c r="AY50" s="8"/>
      <c r="AZ50" s="8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>
      <c r="A51" s="8"/>
      <c r="B51" s="8"/>
      <c r="C51" s="8"/>
      <c r="D51" s="8"/>
      <c r="E51" s="8"/>
      <c r="F51" s="8"/>
      <c r="G51" s="8"/>
      <c r="H51" s="8"/>
      <c r="I51" s="8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>
      <c r="A52" s="8"/>
      <c r="B52" s="8"/>
      <c r="C52" s="8"/>
      <c r="D52" s="8"/>
      <c r="E52" s="8"/>
      <c r="F52" s="8"/>
      <c r="G52" s="8"/>
      <c r="H52" s="8"/>
      <c r="I52" s="8"/>
      <c r="AU52" s="8"/>
      <c r="AV52" s="8"/>
      <c r="AW52" s="8"/>
      <c r="AX52" s="8"/>
      <c r="AY52" s="8"/>
      <c r="AZ52" s="8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210" spans="1:73">
      <c r="A210" s="8"/>
      <c r="B210" s="8"/>
      <c r="C210" s="8"/>
      <c r="D210" s="8"/>
      <c r="E210" s="8"/>
      <c r="F210" s="8"/>
      <c r="G210" s="8"/>
      <c r="H210" s="8"/>
      <c r="I210" s="8"/>
      <c r="AU210" s="8"/>
      <c r="AV210" s="8"/>
      <c r="AW210" s="8"/>
      <c r="AX210" s="8"/>
      <c r="AY210" s="8"/>
      <c r="AZ210" s="8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>
      <c r="A211" s="8"/>
      <c r="B211" s="8"/>
      <c r="C211" s="8"/>
      <c r="D211" s="8"/>
      <c r="E211" s="8"/>
      <c r="F211" s="8"/>
      <c r="G211" s="8"/>
      <c r="H211" s="8"/>
      <c r="I211" s="8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>
      <c r="A212" s="8"/>
      <c r="B212" s="8"/>
      <c r="C212" s="8"/>
      <c r="D212" s="8"/>
      <c r="E212" s="8"/>
      <c r="F212" s="8"/>
      <c r="G212" s="8"/>
      <c r="H212" s="8"/>
      <c r="I212" s="8"/>
      <c r="AU212" s="8"/>
      <c r="AV212" s="8"/>
      <c r="AW212" s="8"/>
      <c r="AX212" s="8"/>
      <c r="AY212" s="8"/>
      <c r="AZ212" s="8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35:D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B288"/>
  <sheetViews>
    <sheetView workbookViewId="0">
      <pane xSplit="7" ySplit="8" topLeftCell="X30" activePane="bottomRight" state="frozen"/>
      <selection pane="topRight" activeCell="H1" sqref="H1"/>
      <selection pane="bottomLeft" activeCell="A9" sqref="A9"/>
      <selection pane="bottomRight" activeCell="A35" sqref="A35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16384" width="9.140625" style="2"/>
  </cols>
  <sheetData>
    <row r="1" spans="1:106" s="24" customFormat="1" ht="47.25" customHeight="1">
      <c r="A1" s="265" t="s">
        <v>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111" t="s">
        <v>140</v>
      </c>
      <c r="B10" s="18">
        <f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>SUM(S10:X10)</f>
        <v>0</v>
      </c>
      <c r="S10" s="4"/>
      <c r="T10" s="4"/>
      <c r="U10" s="4"/>
      <c r="V10" s="19"/>
      <c r="W10" s="19"/>
      <c r="X10" s="19"/>
      <c r="Y10" s="42">
        <f>AB10+BX10</f>
        <v>1652.71</v>
      </c>
      <c r="Z10" s="42">
        <f>AC10+BY10</f>
        <v>1561.81</v>
      </c>
      <c r="AA10" s="42">
        <f>AD10+BZ10</f>
        <v>90.900000000000091</v>
      </c>
      <c r="AB10" s="42">
        <f>AH10+AT10+BF10+BL10+BR10</f>
        <v>1652.71</v>
      </c>
      <c r="AC10" s="10">
        <f>AI10+AU10+BG10+BM10+BS10</f>
        <v>1561.81</v>
      </c>
      <c r="AD10" s="10">
        <f>AJ10+AV10+BH10+BT10</f>
        <v>90.900000000000091</v>
      </c>
      <c r="AE10" s="10">
        <f>AK10+AW10+BI10</f>
        <v>0</v>
      </c>
      <c r="AF10" s="10">
        <f>AL10+AX10+BJ10</f>
        <v>0</v>
      </c>
      <c r="AG10" s="19">
        <f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1652.71</v>
      </c>
      <c r="BG10" s="19">
        <v>1561.81</v>
      </c>
      <c r="BH10" s="19">
        <f>BF10-BG10</f>
        <v>90.900000000000091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0</v>
      </c>
      <c r="BY10" s="56">
        <f>CA10+CB10+CC10+CD10+CF10+CH10</f>
        <v>0</v>
      </c>
      <c r="BZ10" s="56">
        <f>CG10</f>
        <v>0</v>
      </c>
      <c r="CA10" s="56"/>
      <c r="CB10" s="57"/>
      <c r="CC10" s="57"/>
      <c r="CD10" s="57"/>
      <c r="CE10" s="57"/>
      <c r="CF10" s="57"/>
      <c r="CG10" s="57">
        <f>CE10-CF10</f>
        <v>0</v>
      </c>
      <c r="CH10" s="57"/>
      <c r="CI10" s="11">
        <f>-CK10+CO10+CS10+CU10+CY10</f>
        <v>2</v>
      </c>
      <c r="CJ10" s="11">
        <f>CL10+CP10+CT10+CV10+CZ10</f>
        <v>2</v>
      </c>
      <c r="CK10" s="11"/>
      <c r="CL10" s="11"/>
      <c r="CM10" s="11"/>
      <c r="CN10" s="11"/>
      <c r="CO10" s="11"/>
      <c r="CP10" s="11"/>
      <c r="CQ10" s="11"/>
      <c r="CR10" s="11"/>
      <c r="CS10" s="11">
        <v>2</v>
      </c>
      <c r="CT10" s="11">
        <v>2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2.5" customHeight="1">
      <c r="A11" s="111" t="s">
        <v>141</v>
      </c>
      <c r="B11" s="18">
        <f t="shared" ref="B11:B39" si="0">C11+R11</f>
        <v>1</v>
      </c>
      <c r="C11" s="18">
        <f t="shared" ref="C11:C39" si="1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39" si="2">SUM(S11:X11)</f>
        <v>0</v>
      </c>
      <c r="S11" s="4"/>
      <c r="T11" s="4"/>
      <c r="U11" s="4"/>
      <c r="V11" s="19"/>
      <c r="W11" s="19"/>
      <c r="X11" s="19"/>
      <c r="Y11" s="42">
        <f t="shared" ref="Y11:Y39" si="3">AB11+BX11</f>
        <v>428.15</v>
      </c>
      <c r="Z11" s="42">
        <f t="shared" ref="Z11:Z39" si="4">AC11+BY11</f>
        <v>317.51</v>
      </c>
      <c r="AA11" s="42">
        <f t="shared" ref="AA11:AA39" si="5">AD11+BZ11</f>
        <v>110.63999999999999</v>
      </c>
      <c r="AB11" s="42">
        <f t="shared" ref="AB11:AB39" si="6">AH11+AT11+BF11+BL11+BR11</f>
        <v>428.15</v>
      </c>
      <c r="AC11" s="10">
        <f t="shared" ref="AC11:AC39" si="7">AI11+AU11+BG11+BM11+BS11</f>
        <v>317.51</v>
      </c>
      <c r="AD11" s="10">
        <f t="shared" ref="AD11:AD39" si="8">AJ11+AV11+BH11+BT11</f>
        <v>110.63999999999999</v>
      </c>
      <c r="AE11" s="10">
        <f t="shared" ref="AE11:AE39" si="9">AK11+AW11+BI11</f>
        <v>0</v>
      </c>
      <c r="AF11" s="10">
        <f t="shared" ref="AF11:AF39" si="10">AL11+AX11+BJ11</f>
        <v>0</v>
      </c>
      <c r="AG11" s="19">
        <f t="shared" ref="AG11:AG39" si="11">AM11+AY11+BK11</f>
        <v>0</v>
      </c>
      <c r="AH11" s="10"/>
      <c r="AI11" s="10"/>
      <c r="AJ11" s="19">
        <f t="shared" ref="AJ11:AJ39" si="12">AH11-AI11</f>
        <v>0</v>
      </c>
      <c r="AK11" s="19"/>
      <c r="AL11" s="19"/>
      <c r="AM11" s="19">
        <f t="shared" ref="AM11:AM39" si="13">AK11-AL11</f>
        <v>0</v>
      </c>
      <c r="AN11" s="19"/>
      <c r="AO11" s="19"/>
      <c r="AP11" s="19">
        <f t="shared" ref="AP11:AP39" si="14">AN11-AO11</f>
        <v>0</v>
      </c>
      <c r="AQ11" s="19"/>
      <c r="AR11" s="19"/>
      <c r="AS11" s="19">
        <f t="shared" ref="AS11:AS39" si="15">AQ11-AR11</f>
        <v>0</v>
      </c>
      <c r="AT11" s="19"/>
      <c r="AU11" s="19"/>
      <c r="AV11" s="19">
        <f t="shared" ref="AV11:AV39" si="16">AT11-AU11</f>
        <v>0</v>
      </c>
      <c r="AW11" s="19"/>
      <c r="AX11" s="19"/>
      <c r="AY11" s="19">
        <f t="shared" ref="AY11:AY39" si="17">AW11-AX11</f>
        <v>0</v>
      </c>
      <c r="AZ11" s="19"/>
      <c r="BA11" s="19"/>
      <c r="BB11" s="19">
        <f t="shared" ref="BB11:BB39" si="18">AZ11-BA11</f>
        <v>0</v>
      </c>
      <c r="BC11" s="19"/>
      <c r="BD11" s="19"/>
      <c r="BE11" s="19">
        <f t="shared" ref="BE11:BE39" si="19">BC11-BD11</f>
        <v>0</v>
      </c>
      <c r="BF11" s="19">
        <v>428.15</v>
      </c>
      <c r="BG11" s="19">
        <v>317.51</v>
      </c>
      <c r="BH11" s="19">
        <f t="shared" ref="BH11:BH39" si="20">BF11-BG11</f>
        <v>110.63999999999999</v>
      </c>
      <c r="BI11" s="34"/>
      <c r="BJ11" s="34"/>
      <c r="BK11" s="34">
        <f t="shared" ref="BK11:BK39" si="21">BI11-BJ11</f>
        <v>0</v>
      </c>
      <c r="BL11" s="34"/>
      <c r="BM11" s="34"/>
      <c r="BN11" s="34">
        <f t="shared" ref="BN11:BN39" si="22">BL11-BM11</f>
        <v>0</v>
      </c>
      <c r="BO11" s="34"/>
      <c r="BP11" s="34"/>
      <c r="BQ11" s="35">
        <f t="shared" ref="BQ11:BQ39" si="23">BO11-BP11</f>
        <v>0</v>
      </c>
      <c r="BR11" s="35"/>
      <c r="BS11" s="10"/>
      <c r="BT11" s="56">
        <f t="shared" ref="BT11:BT39" si="24">BR11-BS11</f>
        <v>0</v>
      </c>
      <c r="BU11" s="56"/>
      <c r="BV11" s="56"/>
      <c r="BW11" s="56">
        <f t="shared" ref="BW11:BW39" si="25">BU11-BV11</f>
        <v>0</v>
      </c>
      <c r="BX11" s="56">
        <f t="shared" ref="BX11:BX39" si="26">CA11+CB11+CC11+CD11+CE11+CH11</f>
        <v>0</v>
      </c>
      <c r="BY11" s="56">
        <f t="shared" ref="BY11:BY39" si="27">CA11+CB11+CC11+CD11+CF11+CH11</f>
        <v>0</v>
      </c>
      <c r="BZ11" s="56">
        <f t="shared" ref="BZ11:BZ39" si="28">CG11</f>
        <v>0</v>
      </c>
      <c r="CA11" s="56"/>
      <c r="CB11" s="57"/>
      <c r="CC11" s="57"/>
      <c r="CD11" s="57"/>
      <c r="CE11" s="57"/>
      <c r="CF11" s="57"/>
      <c r="CG11" s="57">
        <f t="shared" ref="CG11:CG39" si="29">CE11-CF11</f>
        <v>0</v>
      </c>
      <c r="CH11" s="57"/>
      <c r="CI11" s="11">
        <f t="shared" ref="CI11:CI39" si="30">-CK11+CO11+CS11+CU11+CY11</f>
        <v>9</v>
      </c>
      <c r="CJ11" s="11">
        <f t="shared" ref="CJ11:CJ39" si="31">CL11+CP11+CT11+CV11+CZ11</f>
        <v>9</v>
      </c>
      <c r="CK11" s="11"/>
      <c r="CL11" s="11"/>
      <c r="CM11" s="11"/>
      <c r="CN11" s="11"/>
      <c r="CO11" s="11"/>
      <c r="CP11" s="11"/>
      <c r="CQ11" s="11"/>
      <c r="CR11" s="11"/>
      <c r="CS11" s="11">
        <v>9</v>
      </c>
      <c r="CT11" s="11">
        <v>9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2.5" customHeight="1">
      <c r="A12" s="111" t="s">
        <v>142</v>
      </c>
      <c r="B12" s="18">
        <f t="shared" si="0"/>
        <v>1</v>
      </c>
      <c r="C12" s="18">
        <f t="shared" si="1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2"/>
        <v>0</v>
      </c>
      <c r="S12" s="4"/>
      <c r="T12" s="4"/>
      <c r="U12" s="4"/>
      <c r="V12" s="19"/>
      <c r="W12" s="19"/>
      <c r="X12" s="19"/>
      <c r="Y12" s="42">
        <f t="shared" si="3"/>
        <v>644.45000000000005</v>
      </c>
      <c r="Z12" s="42">
        <f t="shared" si="4"/>
        <v>578.54999999999995</v>
      </c>
      <c r="AA12" s="42">
        <f t="shared" si="5"/>
        <v>65.900000000000091</v>
      </c>
      <c r="AB12" s="42">
        <f t="shared" si="6"/>
        <v>644.45000000000005</v>
      </c>
      <c r="AC12" s="10">
        <f t="shared" si="7"/>
        <v>578.54999999999995</v>
      </c>
      <c r="AD12" s="10">
        <f t="shared" si="8"/>
        <v>65.900000000000091</v>
      </c>
      <c r="AE12" s="10">
        <f t="shared" si="9"/>
        <v>0</v>
      </c>
      <c r="AF12" s="10">
        <f t="shared" si="10"/>
        <v>0</v>
      </c>
      <c r="AG12" s="19">
        <f t="shared" si="11"/>
        <v>0</v>
      </c>
      <c r="AH12" s="10"/>
      <c r="AI12" s="10"/>
      <c r="AJ12" s="19">
        <f t="shared" si="12"/>
        <v>0</v>
      </c>
      <c r="AK12" s="19"/>
      <c r="AL12" s="19"/>
      <c r="AM12" s="19">
        <f t="shared" si="13"/>
        <v>0</v>
      </c>
      <c r="AN12" s="19"/>
      <c r="AO12" s="19"/>
      <c r="AP12" s="19">
        <f t="shared" si="14"/>
        <v>0</v>
      </c>
      <c r="AQ12" s="19"/>
      <c r="AR12" s="19"/>
      <c r="AS12" s="19">
        <f t="shared" si="15"/>
        <v>0</v>
      </c>
      <c r="AT12" s="19"/>
      <c r="AU12" s="19"/>
      <c r="AV12" s="19">
        <f t="shared" si="16"/>
        <v>0</v>
      </c>
      <c r="AW12" s="19"/>
      <c r="AX12" s="19"/>
      <c r="AY12" s="19">
        <f t="shared" si="17"/>
        <v>0</v>
      </c>
      <c r="AZ12" s="19"/>
      <c r="BA12" s="19"/>
      <c r="BB12" s="19">
        <f t="shared" si="18"/>
        <v>0</v>
      </c>
      <c r="BC12" s="19"/>
      <c r="BD12" s="19"/>
      <c r="BE12" s="19">
        <f t="shared" si="19"/>
        <v>0</v>
      </c>
      <c r="BF12" s="19">
        <v>644.45000000000005</v>
      </c>
      <c r="BG12" s="19">
        <v>578.54999999999995</v>
      </c>
      <c r="BH12" s="19">
        <f t="shared" si="20"/>
        <v>65.900000000000091</v>
      </c>
      <c r="BI12" s="34"/>
      <c r="BJ12" s="34"/>
      <c r="BK12" s="34">
        <f t="shared" si="21"/>
        <v>0</v>
      </c>
      <c r="BL12" s="34"/>
      <c r="BM12" s="34"/>
      <c r="BN12" s="34">
        <f t="shared" si="22"/>
        <v>0</v>
      </c>
      <c r="BO12" s="34"/>
      <c r="BP12" s="34"/>
      <c r="BQ12" s="35">
        <f t="shared" si="23"/>
        <v>0</v>
      </c>
      <c r="BR12" s="35"/>
      <c r="BS12" s="10"/>
      <c r="BT12" s="56">
        <f t="shared" si="24"/>
        <v>0</v>
      </c>
      <c r="BU12" s="56"/>
      <c r="BV12" s="56"/>
      <c r="BW12" s="56">
        <f t="shared" si="25"/>
        <v>0</v>
      </c>
      <c r="BX12" s="56">
        <f t="shared" si="26"/>
        <v>0</v>
      </c>
      <c r="BY12" s="56">
        <f t="shared" si="27"/>
        <v>0</v>
      </c>
      <c r="BZ12" s="56">
        <f t="shared" si="28"/>
        <v>0</v>
      </c>
      <c r="CA12" s="56"/>
      <c r="CB12" s="57"/>
      <c r="CC12" s="57"/>
      <c r="CD12" s="57"/>
      <c r="CE12" s="57"/>
      <c r="CF12" s="57"/>
      <c r="CG12" s="57">
        <f t="shared" si="29"/>
        <v>0</v>
      </c>
      <c r="CH12" s="57"/>
      <c r="CI12" s="11">
        <f t="shared" si="30"/>
        <v>2</v>
      </c>
      <c r="CJ12" s="11">
        <f t="shared" si="31"/>
        <v>2</v>
      </c>
      <c r="CK12" s="11"/>
      <c r="CL12" s="11"/>
      <c r="CM12" s="11"/>
      <c r="CN12" s="11"/>
      <c r="CO12" s="11"/>
      <c r="CP12" s="11"/>
      <c r="CQ12" s="11"/>
      <c r="CR12" s="11"/>
      <c r="CS12" s="11">
        <v>2</v>
      </c>
      <c r="CT12" s="11">
        <v>2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2.5" customHeight="1">
      <c r="A13" s="111" t="s">
        <v>143</v>
      </c>
      <c r="B13" s="18">
        <f t="shared" si="0"/>
        <v>1</v>
      </c>
      <c r="C13" s="18">
        <f t="shared" si="1"/>
        <v>1</v>
      </c>
      <c r="D13" s="18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18"/>
      <c r="P13" s="18"/>
      <c r="Q13" s="4"/>
      <c r="R13" s="4">
        <f t="shared" si="2"/>
        <v>0</v>
      </c>
      <c r="S13" s="4"/>
      <c r="T13" s="4"/>
      <c r="U13" s="4"/>
      <c r="V13" s="19"/>
      <c r="W13" s="19"/>
      <c r="X13" s="19"/>
      <c r="Y13" s="42">
        <f t="shared" si="3"/>
        <v>86.93</v>
      </c>
      <c r="Z13" s="42">
        <f t="shared" si="4"/>
        <v>27.19</v>
      </c>
      <c r="AA13" s="42">
        <f t="shared" si="5"/>
        <v>59.740000000000009</v>
      </c>
      <c r="AB13" s="42">
        <f t="shared" si="6"/>
        <v>86.93</v>
      </c>
      <c r="AC13" s="10">
        <f t="shared" si="7"/>
        <v>27.19</v>
      </c>
      <c r="AD13" s="10">
        <f t="shared" si="8"/>
        <v>59.740000000000009</v>
      </c>
      <c r="AE13" s="10">
        <f t="shared" si="9"/>
        <v>0</v>
      </c>
      <c r="AF13" s="10">
        <f t="shared" si="10"/>
        <v>0</v>
      </c>
      <c r="AG13" s="19">
        <f t="shared" si="11"/>
        <v>0</v>
      </c>
      <c r="AH13" s="10"/>
      <c r="AI13" s="10"/>
      <c r="AJ13" s="19">
        <f t="shared" si="12"/>
        <v>0</v>
      </c>
      <c r="AK13" s="19"/>
      <c r="AL13" s="19"/>
      <c r="AM13" s="19">
        <f t="shared" si="13"/>
        <v>0</v>
      </c>
      <c r="AN13" s="19"/>
      <c r="AO13" s="19"/>
      <c r="AP13" s="19">
        <f t="shared" si="14"/>
        <v>0</v>
      </c>
      <c r="AQ13" s="19"/>
      <c r="AR13" s="19"/>
      <c r="AS13" s="19">
        <f t="shared" si="15"/>
        <v>0</v>
      </c>
      <c r="AT13" s="19"/>
      <c r="AU13" s="19"/>
      <c r="AV13" s="19">
        <f t="shared" si="16"/>
        <v>0</v>
      </c>
      <c r="AW13" s="19"/>
      <c r="AX13" s="19"/>
      <c r="AY13" s="19">
        <f t="shared" si="17"/>
        <v>0</v>
      </c>
      <c r="AZ13" s="19"/>
      <c r="BA13" s="19"/>
      <c r="BB13" s="19">
        <f t="shared" si="18"/>
        <v>0</v>
      </c>
      <c r="BC13" s="19"/>
      <c r="BD13" s="19"/>
      <c r="BE13" s="19">
        <f t="shared" si="19"/>
        <v>0</v>
      </c>
      <c r="BF13" s="19">
        <v>86.93</v>
      </c>
      <c r="BG13" s="19">
        <v>27.19</v>
      </c>
      <c r="BH13" s="19">
        <f t="shared" si="20"/>
        <v>59.740000000000009</v>
      </c>
      <c r="BI13" s="34"/>
      <c r="BJ13" s="34"/>
      <c r="BK13" s="34">
        <f t="shared" si="21"/>
        <v>0</v>
      </c>
      <c r="BL13" s="34"/>
      <c r="BM13" s="34"/>
      <c r="BN13" s="34">
        <f t="shared" si="22"/>
        <v>0</v>
      </c>
      <c r="BO13" s="34"/>
      <c r="BP13" s="34"/>
      <c r="BQ13" s="35">
        <f t="shared" si="23"/>
        <v>0</v>
      </c>
      <c r="BR13" s="35"/>
      <c r="BS13" s="10"/>
      <c r="BT13" s="56">
        <f t="shared" si="24"/>
        <v>0</v>
      </c>
      <c r="BU13" s="56"/>
      <c r="BV13" s="56"/>
      <c r="BW13" s="56">
        <f t="shared" si="25"/>
        <v>0</v>
      </c>
      <c r="BX13" s="56">
        <f t="shared" si="26"/>
        <v>0</v>
      </c>
      <c r="BY13" s="56">
        <f t="shared" si="27"/>
        <v>0</v>
      </c>
      <c r="BZ13" s="56">
        <f t="shared" si="28"/>
        <v>0</v>
      </c>
      <c r="CA13" s="56"/>
      <c r="CB13" s="57"/>
      <c r="CC13" s="57"/>
      <c r="CD13" s="57"/>
      <c r="CE13" s="57"/>
      <c r="CF13" s="57"/>
      <c r="CG13" s="57">
        <f t="shared" si="29"/>
        <v>0</v>
      </c>
      <c r="CH13" s="57"/>
      <c r="CI13" s="11">
        <f t="shared" si="30"/>
        <v>8</v>
      </c>
      <c r="CJ13" s="11">
        <f t="shared" si="31"/>
        <v>8</v>
      </c>
      <c r="CK13" s="11"/>
      <c r="CL13" s="11"/>
      <c r="CM13" s="11"/>
      <c r="CN13" s="11"/>
      <c r="CO13" s="11"/>
      <c r="CP13" s="11"/>
      <c r="CQ13" s="11"/>
      <c r="CR13" s="11"/>
      <c r="CS13" s="11">
        <v>8</v>
      </c>
      <c r="CT13" s="11">
        <v>8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2.5" customHeight="1">
      <c r="A14" s="111" t="s">
        <v>144</v>
      </c>
      <c r="B14" s="18">
        <f t="shared" si="0"/>
        <v>1</v>
      </c>
      <c r="C14" s="18">
        <f t="shared" si="1"/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si="2"/>
        <v>1</v>
      </c>
      <c r="S14" s="4"/>
      <c r="T14" s="4"/>
      <c r="U14" s="4"/>
      <c r="V14" s="19"/>
      <c r="W14" s="19">
        <v>1</v>
      </c>
      <c r="X14" s="19"/>
      <c r="Y14" s="42">
        <f t="shared" si="3"/>
        <v>1470.29</v>
      </c>
      <c r="Z14" s="42">
        <f t="shared" si="4"/>
        <v>1470.29</v>
      </c>
      <c r="AA14" s="42">
        <f t="shared" si="5"/>
        <v>0</v>
      </c>
      <c r="AB14" s="42">
        <f t="shared" si="6"/>
        <v>0</v>
      </c>
      <c r="AC14" s="10">
        <f t="shared" si="7"/>
        <v>0</v>
      </c>
      <c r="AD14" s="10">
        <f t="shared" si="8"/>
        <v>0</v>
      </c>
      <c r="AE14" s="10">
        <f t="shared" si="9"/>
        <v>0</v>
      </c>
      <c r="AF14" s="10">
        <f t="shared" si="10"/>
        <v>0</v>
      </c>
      <c r="AG14" s="19">
        <f t="shared" si="11"/>
        <v>0</v>
      </c>
      <c r="AH14" s="10"/>
      <c r="AI14" s="10"/>
      <c r="AJ14" s="19">
        <f t="shared" si="12"/>
        <v>0</v>
      </c>
      <c r="AK14" s="19"/>
      <c r="AL14" s="19"/>
      <c r="AM14" s="19">
        <f t="shared" si="13"/>
        <v>0</v>
      </c>
      <c r="AN14" s="19"/>
      <c r="AO14" s="19"/>
      <c r="AP14" s="19">
        <f t="shared" si="14"/>
        <v>0</v>
      </c>
      <c r="AQ14" s="19"/>
      <c r="AR14" s="19"/>
      <c r="AS14" s="19">
        <f t="shared" si="15"/>
        <v>0</v>
      </c>
      <c r="AT14" s="19"/>
      <c r="AU14" s="19"/>
      <c r="AV14" s="19">
        <f t="shared" si="16"/>
        <v>0</v>
      </c>
      <c r="AW14" s="19"/>
      <c r="AX14" s="19"/>
      <c r="AY14" s="19">
        <f t="shared" si="17"/>
        <v>0</v>
      </c>
      <c r="AZ14" s="19"/>
      <c r="BA14" s="19"/>
      <c r="BB14" s="19">
        <f t="shared" si="18"/>
        <v>0</v>
      </c>
      <c r="BC14" s="19"/>
      <c r="BD14" s="19"/>
      <c r="BE14" s="19">
        <f t="shared" si="19"/>
        <v>0</v>
      </c>
      <c r="BF14" s="19"/>
      <c r="BG14" s="19"/>
      <c r="BH14" s="19">
        <f t="shared" si="20"/>
        <v>0</v>
      </c>
      <c r="BI14" s="34"/>
      <c r="BJ14" s="34"/>
      <c r="BK14" s="34">
        <f t="shared" si="21"/>
        <v>0</v>
      </c>
      <c r="BL14" s="34"/>
      <c r="BM14" s="34"/>
      <c r="BN14" s="34">
        <f t="shared" si="22"/>
        <v>0</v>
      </c>
      <c r="BO14" s="34"/>
      <c r="BP14" s="34"/>
      <c r="BQ14" s="35">
        <f t="shared" si="23"/>
        <v>0</v>
      </c>
      <c r="BR14" s="35"/>
      <c r="BS14" s="10"/>
      <c r="BT14" s="56">
        <f t="shared" si="24"/>
        <v>0</v>
      </c>
      <c r="BU14" s="56"/>
      <c r="BV14" s="56"/>
      <c r="BW14" s="56">
        <f t="shared" si="25"/>
        <v>0</v>
      </c>
      <c r="BX14" s="56">
        <f t="shared" si="26"/>
        <v>1470.29</v>
      </c>
      <c r="BY14" s="56">
        <f t="shared" si="27"/>
        <v>1470.29</v>
      </c>
      <c r="BZ14" s="56">
        <f t="shared" si="28"/>
        <v>0</v>
      </c>
      <c r="CA14" s="56"/>
      <c r="CB14" s="57"/>
      <c r="CC14" s="57"/>
      <c r="CD14" s="57"/>
      <c r="CE14" s="57">
        <v>1470.29</v>
      </c>
      <c r="CF14" s="57">
        <v>1470.29</v>
      </c>
      <c r="CG14" s="57">
        <f t="shared" si="29"/>
        <v>0</v>
      </c>
      <c r="CH14" s="57"/>
      <c r="CI14" s="11">
        <f t="shared" si="30"/>
        <v>1</v>
      </c>
      <c r="CJ14" s="11">
        <f t="shared" si="31"/>
        <v>1</v>
      </c>
      <c r="CK14" s="11"/>
      <c r="CL14" s="11"/>
      <c r="CM14" s="11"/>
      <c r="CN14" s="11"/>
      <c r="CO14" s="11"/>
      <c r="CP14" s="11"/>
      <c r="CQ14" s="11"/>
      <c r="CR14" s="11"/>
      <c r="CS14" s="11">
        <v>1</v>
      </c>
      <c r="CT14" s="11">
        <v>1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2.5" customHeight="1">
      <c r="A15" s="111" t="s">
        <v>145</v>
      </c>
      <c r="B15" s="18">
        <f t="shared" si="0"/>
        <v>1</v>
      </c>
      <c r="C15" s="18">
        <f t="shared" si="1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2"/>
        <v>0</v>
      </c>
      <c r="S15" s="4"/>
      <c r="T15" s="4"/>
      <c r="U15" s="4"/>
      <c r="V15" s="19"/>
      <c r="W15" s="19"/>
      <c r="X15" s="19"/>
      <c r="Y15" s="42">
        <f t="shared" si="3"/>
        <v>2500</v>
      </c>
      <c r="Z15" s="42">
        <f t="shared" si="4"/>
        <v>1886.17</v>
      </c>
      <c r="AA15" s="42">
        <f t="shared" si="5"/>
        <v>613.82999999999993</v>
      </c>
      <c r="AB15" s="42">
        <f t="shared" si="6"/>
        <v>2500</v>
      </c>
      <c r="AC15" s="10">
        <f t="shared" si="7"/>
        <v>1886.17</v>
      </c>
      <c r="AD15" s="10">
        <f t="shared" si="8"/>
        <v>613.82999999999993</v>
      </c>
      <c r="AE15" s="10">
        <f t="shared" si="9"/>
        <v>0</v>
      </c>
      <c r="AF15" s="10">
        <f t="shared" si="10"/>
        <v>0</v>
      </c>
      <c r="AG15" s="19">
        <f t="shared" si="11"/>
        <v>0</v>
      </c>
      <c r="AH15" s="10"/>
      <c r="AI15" s="10"/>
      <c r="AJ15" s="19">
        <f t="shared" si="12"/>
        <v>0</v>
      </c>
      <c r="AK15" s="19"/>
      <c r="AL15" s="19"/>
      <c r="AM15" s="19">
        <f t="shared" si="13"/>
        <v>0</v>
      </c>
      <c r="AN15" s="19"/>
      <c r="AO15" s="19"/>
      <c r="AP15" s="19">
        <f t="shared" si="14"/>
        <v>0</v>
      </c>
      <c r="AQ15" s="19"/>
      <c r="AR15" s="19"/>
      <c r="AS15" s="19">
        <f t="shared" si="15"/>
        <v>0</v>
      </c>
      <c r="AT15" s="19"/>
      <c r="AU15" s="19"/>
      <c r="AV15" s="19">
        <f t="shared" si="16"/>
        <v>0</v>
      </c>
      <c r="AW15" s="19"/>
      <c r="AX15" s="19"/>
      <c r="AY15" s="19">
        <f t="shared" si="17"/>
        <v>0</v>
      </c>
      <c r="AZ15" s="19"/>
      <c r="BA15" s="19"/>
      <c r="BB15" s="19">
        <f t="shared" si="18"/>
        <v>0</v>
      </c>
      <c r="BC15" s="19"/>
      <c r="BD15" s="19"/>
      <c r="BE15" s="19">
        <f t="shared" si="19"/>
        <v>0</v>
      </c>
      <c r="BF15" s="19">
        <v>2500</v>
      </c>
      <c r="BG15" s="19">
        <v>1886.17</v>
      </c>
      <c r="BH15" s="19">
        <f t="shared" si="20"/>
        <v>613.82999999999993</v>
      </c>
      <c r="BI15" s="34"/>
      <c r="BJ15" s="34"/>
      <c r="BK15" s="34">
        <f t="shared" si="21"/>
        <v>0</v>
      </c>
      <c r="BL15" s="34"/>
      <c r="BM15" s="34"/>
      <c r="BN15" s="34">
        <f t="shared" si="22"/>
        <v>0</v>
      </c>
      <c r="BO15" s="34"/>
      <c r="BP15" s="34"/>
      <c r="BQ15" s="35">
        <f t="shared" si="23"/>
        <v>0</v>
      </c>
      <c r="BR15" s="35"/>
      <c r="BS15" s="10"/>
      <c r="BT15" s="56">
        <f t="shared" si="24"/>
        <v>0</v>
      </c>
      <c r="BU15" s="56"/>
      <c r="BV15" s="56"/>
      <c r="BW15" s="56">
        <f t="shared" si="25"/>
        <v>0</v>
      </c>
      <c r="BX15" s="56">
        <f t="shared" si="26"/>
        <v>0</v>
      </c>
      <c r="BY15" s="56">
        <f t="shared" si="27"/>
        <v>0</v>
      </c>
      <c r="BZ15" s="56">
        <f t="shared" si="28"/>
        <v>0</v>
      </c>
      <c r="CA15" s="56"/>
      <c r="CB15" s="57"/>
      <c r="CC15" s="57"/>
      <c r="CD15" s="57"/>
      <c r="CE15" s="57"/>
      <c r="CF15" s="57"/>
      <c r="CG15" s="57">
        <f t="shared" si="29"/>
        <v>0</v>
      </c>
      <c r="CH15" s="57"/>
      <c r="CI15" s="11">
        <f t="shared" si="30"/>
        <v>5</v>
      </c>
      <c r="CJ15" s="11">
        <f t="shared" si="31"/>
        <v>5</v>
      </c>
      <c r="CK15" s="11"/>
      <c r="CL15" s="11"/>
      <c r="CM15" s="11"/>
      <c r="CN15" s="11"/>
      <c r="CO15" s="11"/>
      <c r="CP15" s="11"/>
      <c r="CQ15" s="11"/>
      <c r="CR15" s="11"/>
      <c r="CS15" s="11">
        <v>5</v>
      </c>
      <c r="CT15" s="11">
        <v>5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22.5" customHeight="1">
      <c r="A16" s="111" t="s">
        <v>146</v>
      </c>
      <c r="B16" s="18">
        <f t="shared" si="0"/>
        <v>1</v>
      </c>
      <c r="C16" s="18">
        <f t="shared" si="1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si="2"/>
        <v>0</v>
      </c>
      <c r="S16" s="4"/>
      <c r="T16" s="4"/>
      <c r="U16" s="4"/>
      <c r="V16" s="19"/>
      <c r="W16" s="19"/>
      <c r="X16" s="19"/>
      <c r="Y16" s="42">
        <f t="shared" si="3"/>
        <v>2984.42</v>
      </c>
      <c r="Z16" s="42">
        <f t="shared" si="4"/>
        <v>1500.03</v>
      </c>
      <c r="AA16" s="42">
        <f t="shared" si="5"/>
        <v>1484.39</v>
      </c>
      <c r="AB16" s="42">
        <f t="shared" si="6"/>
        <v>2984.42</v>
      </c>
      <c r="AC16" s="10">
        <f t="shared" si="7"/>
        <v>1500.03</v>
      </c>
      <c r="AD16" s="10">
        <f t="shared" si="8"/>
        <v>1484.39</v>
      </c>
      <c r="AE16" s="10">
        <f t="shared" si="9"/>
        <v>0</v>
      </c>
      <c r="AF16" s="10">
        <f t="shared" si="10"/>
        <v>0</v>
      </c>
      <c r="AG16" s="19">
        <f t="shared" si="11"/>
        <v>0</v>
      </c>
      <c r="AH16" s="10"/>
      <c r="AI16" s="10"/>
      <c r="AJ16" s="19">
        <f t="shared" si="12"/>
        <v>0</v>
      </c>
      <c r="AK16" s="19"/>
      <c r="AL16" s="19"/>
      <c r="AM16" s="19">
        <f t="shared" si="13"/>
        <v>0</v>
      </c>
      <c r="AN16" s="19"/>
      <c r="AO16" s="19"/>
      <c r="AP16" s="19">
        <f t="shared" si="14"/>
        <v>0</v>
      </c>
      <c r="AQ16" s="19"/>
      <c r="AR16" s="19"/>
      <c r="AS16" s="19">
        <f t="shared" si="15"/>
        <v>0</v>
      </c>
      <c r="AT16" s="19"/>
      <c r="AU16" s="19"/>
      <c r="AV16" s="19">
        <f t="shared" si="16"/>
        <v>0</v>
      </c>
      <c r="AW16" s="19"/>
      <c r="AX16" s="19"/>
      <c r="AY16" s="19">
        <f t="shared" si="17"/>
        <v>0</v>
      </c>
      <c r="AZ16" s="19"/>
      <c r="BA16" s="19"/>
      <c r="BB16" s="19">
        <f t="shared" si="18"/>
        <v>0</v>
      </c>
      <c r="BC16" s="19"/>
      <c r="BD16" s="19"/>
      <c r="BE16" s="19">
        <f t="shared" si="19"/>
        <v>0</v>
      </c>
      <c r="BF16" s="19">
        <v>2984.42</v>
      </c>
      <c r="BG16" s="19">
        <v>1500.03</v>
      </c>
      <c r="BH16" s="19">
        <f t="shared" si="20"/>
        <v>1484.39</v>
      </c>
      <c r="BI16" s="34"/>
      <c r="BJ16" s="34"/>
      <c r="BK16" s="34">
        <f t="shared" si="21"/>
        <v>0</v>
      </c>
      <c r="BL16" s="34"/>
      <c r="BM16" s="34"/>
      <c r="BN16" s="34">
        <f t="shared" si="22"/>
        <v>0</v>
      </c>
      <c r="BO16" s="34"/>
      <c r="BP16" s="34"/>
      <c r="BQ16" s="35">
        <f t="shared" si="23"/>
        <v>0</v>
      </c>
      <c r="BR16" s="35"/>
      <c r="BS16" s="10"/>
      <c r="BT16" s="56">
        <f t="shared" si="24"/>
        <v>0</v>
      </c>
      <c r="BU16" s="56"/>
      <c r="BV16" s="56"/>
      <c r="BW16" s="56">
        <f t="shared" si="25"/>
        <v>0</v>
      </c>
      <c r="BX16" s="56">
        <f t="shared" si="26"/>
        <v>0</v>
      </c>
      <c r="BY16" s="56">
        <f t="shared" si="27"/>
        <v>0</v>
      </c>
      <c r="BZ16" s="56">
        <f t="shared" si="28"/>
        <v>0</v>
      </c>
      <c r="CA16" s="56"/>
      <c r="CB16" s="57"/>
      <c r="CC16" s="57"/>
      <c r="CD16" s="57"/>
      <c r="CE16" s="57"/>
      <c r="CF16" s="57"/>
      <c r="CG16" s="57">
        <f t="shared" si="29"/>
        <v>0</v>
      </c>
      <c r="CH16" s="57"/>
      <c r="CI16" s="11">
        <f t="shared" si="30"/>
        <v>21</v>
      </c>
      <c r="CJ16" s="11">
        <f t="shared" si="31"/>
        <v>21</v>
      </c>
      <c r="CK16" s="11"/>
      <c r="CL16" s="11"/>
      <c r="CM16" s="11"/>
      <c r="CN16" s="11"/>
      <c r="CO16" s="11"/>
      <c r="CP16" s="11"/>
      <c r="CQ16" s="11"/>
      <c r="CR16" s="11"/>
      <c r="CS16" s="11">
        <v>21</v>
      </c>
      <c r="CT16" s="11">
        <v>21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22.5" customHeight="1">
      <c r="A17" s="112" t="s">
        <v>147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19"/>
      <c r="X17" s="19"/>
      <c r="Y17" s="42">
        <f t="shared" si="3"/>
        <v>944.72</v>
      </c>
      <c r="Z17" s="42">
        <f t="shared" si="4"/>
        <v>629.15</v>
      </c>
      <c r="AA17" s="42">
        <f t="shared" si="5"/>
        <v>315.57000000000005</v>
      </c>
      <c r="AB17" s="42">
        <f t="shared" si="6"/>
        <v>944.72</v>
      </c>
      <c r="AC17" s="10">
        <f t="shared" si="7"/>
        <v>629.15</v>
      </c>
      <c r="AD17" s="10">
        <f t="shared" si="8"/>
        <v>315.57000000000005</v>
      </c>
      <c r="AE17" s="10">
        <f t="shared" si="9"/>
        <v>0</v>
      </c>
      <c r="AF17" s="10">
        <f t="shared" si="10"/>
        <v>0</v>
      </c>
      <c r="AG17" s="19">
        <f t="shared" si="11"/>
        <v>0</v>
      </c>
      <c r="AH17" s="10"/>
      <c r="AI17" s="10"/>
      <c r="AJ17" s="19">
        <f t="shared" si="12"/>
        <v>0</v>
      </c>
      <c r="AK17" s="19"/>
      <c r="AL17" s="19"/>
      <c r="AM17" s="19">
        <f t="shared" si="13"/>
        <v>0</v>
      </c>
      <c r="AN17" s="19"/>
      <c r="AO17" s="19"/>
      <c r="AP17" s="19">
        <f t="shared" si="14"/>
        <v>0</v>
      </c>
      <c r="AQ17" s="19"/>
      <c r="AR17" s="19"/>
      <c r="AS17" s="19">
        <f t="shared" si="15"/>
        <v>0</v>
      </c>
      <c r="AT17" s="19"/>
      <c r="AU17" s="19"/>
      <c r="AV17" s="19">
        <f t="shared" si="16"/>
        <v>0</v>
      </c>
      <c r="AW17" s="19"/>
      <c r="AX17" s="19"/>
      <c r="AY17" s="19">
        <f t="shared" si="17"/>
        <v>0</v>
      </c>
      <c r="AZ17" s="19"/>
      <c r="BA17" s="19"/>
      <c r="BB17" s="19">
        <f t="shared" si="18"/>
        <v>0</v>
      </c>
      <c r="BC17" s="19"/>
      <c r="BD17" s="19"/>
      <c r="BE17" s="19">
        <f t="shared" si="19"/>
        <v>0</v>
      </c>
      <c r="BF17" s="19">
        <v>944.72</v>
      </c>
      <c r="BG17" s="19">
        <v>629.15</v>
      </c>
      <c r="BH17" s="19">
        <f t="shared" si="20"/>
        <v>315.57000000000005</v>
      </c>
      <c r="BI17" s="34"/>
      <c r="BJ17" s="34"/>
      <c r="BK17" s="34">
        <f t="shared" si="21"/>
        <v>0</v>
      </c>
      <c r="BL17" s="34"/>
      <c r="BM17" s="34"/>
      <c r="BN17" s="34">
        <f t="shared" si="22"/>
        <v>0</v>
      </c>
      <c r="BO17" s="34"/>
      <c r="BP17" s="34"/>
      <c r="BQ17" s="35">
        <f t="shared" si="23"/>
        <v>0</v>
      </c>
      <c r="BR17" s="35"/>
      <c r="BS17" s="10"/>
      <c r="BT17" s="56">
        <f t="shared" si="24"/>
        <v>0</v>
      </c>
      <c r="BU17" s="56"/>
      <c r="BV17" s="56"/>
      <c r="BW17" s="56">
        <f t="shared" si="25"/>
        <v>0</v>
      </c>
      <c r="BX17" s="56">
        <f t="shared" si="26"/>
        <v>0</v>
      </c>
      <c r="BY17" s="56">
        <f t="shared" si="27"/>
        <v>0</v>
      </c>
      <c r="BZ17" s="56">
        <f t="shared" si="28"/>
        <v>0</v>
      </c>
      <c r="CA17" s="56"/>
      <c r="CB17" s="57"/>
      <c r="CC17" s="57"/>
      <c r="CD17" s="57"/>
      <c r="CE17" s="57"/>
      <c r="CF17" s="57"/>
      <c r="CG17" s="57">
        <f t="shared" si="29"/>
        <v>0</v>
      </c>
      <c r="CH17" s="57"/>
      <c r="CI17" s="11">
        <f t="shared" si="30"/>
        <v>17</v>
      </c>
      <c r="CJ17" s="11">
        <f t="shared" si="31"/>
        <v>13</v>
      </c>
      <c r="CK17" s="11"/>
      <c r="CL17" s="11"/>
      <c r="CM17" s="11"/>
      <c r="CN17" s="11"/>
      <c r="CO17" s="11"/>
      <c r="CP17" s="11"/>
      <c r="CQ17" s="11"/>
      <c r="CR17" s="11"/>
      <c r="CS17" s="11">
        <v>17</v>
      </c>
      <c r="CT17" s="11">
        <v>13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2.5" customHeight="1">
      <c r="A18" s="111" t="s">
        <v>148</v>
      </c>
      <c r="B18" s="18">
        <f t="shared" si="0"/>
        <v>1</v>
      </c>
      <c r="C18" s="18">
        <f t="shared" si="1"/>
        <v>0</v>
      </c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18"/>
      <c r="P18" s="18"/>
      <c r="Q18" s="4"/>
      <c r="R18" s="4">
        <f t="shared" si="2"/>
        <v>1</v>
      </c>
      <c r="S18" s="4"/>
      <c r="T18" s="4"/>
      <c r="U18" s="4"/>
      <c r="V18" s="19"/>
      <c r="W18" s="19">
        <v>1</v>
      </c>
      <c r="X18" s="19"/>
      <c r="Y18" s="42">
        <f t="shared" si="3"/>
        <v>4482.8599999999997</v>
      </c>
      <c r="Z18" s="42">
        <f t="shared" si="4"/>
        <v>4482.8599999999997</v>
      </c>
      <c r="AA18" s="42">
        <f t="shared" si="5"/>
        <v>0</v>
      </c>
      <c r="AB18" s="42">
        <f t="shared" si="6"/>
        <v>0</v>
      </c>
      <c r="AC18" s="10">
        <f t="shared" si="7"/>
        <v>0</v>
      </c>
      <c r="AD18" s="10">
        <f t="shared" si="8"/>
        <v>0</v>
      </c>
      <c r="AE18" s="10">
        <f t="shared" si="9"/>
        <v>0</v>
      </c>
      <c r="AF18" s="10">
        <f t="shared" si="10"/>
        <v>0</v>
      </c>
      <c r="AG18" s="19">
        <f t="shared" si="11"/>
        <v>0</v>
      </c>
      <c r="AH18" s="10"/>
      <c r="AI18" s="10"/>
      <c r="AJ18" s="19">
        <f t="shared" si="12"/>
        <v>0</v>
      </c>
      <c r="AK18" s="19"/>
      <c r="AL18" s="19"/>
      <c r="AM18" s="19">
        <f t="shared" si="13"/>
        <v>0</v>
      </c>
      <c r="AN18" s="19"/>
      <c r="AO18" s="19"/>
      <c r="AP18" s="19">
        <f t="shared" si="14"/>
        <v>0</v>
      </c>
      <c r="AQ18" s="19"/>
      <c r="AR18" s="19"/>
      <c r="AS18" s="19">
        <f t="shared" si="15"/>
        <v>0</v>
      </c>
      <c r="AT18" s="19"/>
      <c r="AU18" s="19"/>
      <c r="AV18" s="19">
        <f t="shared" si="16"/>
        <v>0</v>
      </c>
      <c r="AW18" s="19"/>
      <c r="AX18" s="19"/>
      <c r="AY18" s="19">
        <f t="shared" si="17"/>
        <v>0</v>
      </c>
      <c r="AZ18" s="19"/>
      <c r="BA18" s="19"/>
      <c r="BB18" s="19">
        <f t="shared" si="18"/>
        <v>0</v>
      </c>
      <c r="BC18" s="19"/>
      <c r="BD18" s="19"/>
      <c r="BE18" s="19">
        <f t="shared" si="19"/>
        <v>0</v>
      </c>
      <c r="BF18" s="19"/>
      <c r="BG18" s="19"/>
      <c r="BH18" s="19">
        <f t="shared" si="20"/>
        <v>0</v>
      </c>
      <c r="BI18" s="34"/>
      <c r="BJ18" s="34"/>
      <c r="BK18" s="34">
        <f t="shared" si="21"/>
        <v>0</v>
      </c>
      <c r="BL18" s="34"/>
      <c r="BM18" s="34"/>
      <c r="BN18" s="34">
        <f t="shared" si="22"/>
        <v>0</v>
      </c>
      <c r="BO18" s="34"/>
      <c r="BP18" s="34"/>
      <c r="BQ18" s="35">
        <f t="shared" si="23"/>
        <v>0</v>
      </c>
      <c r="BR18" s="35"/>
      <c r="BS18" s="10"/>
      <c r="BT18" s="56">
        <f t="shared" si="24"/>
        <v>0</v>
      </c>
      <c r="BU18" s="56"/>
      <c r="BV18" s="56"/>
      <c r="BW18" s="56">
        <f t="shared" si="25"/>
        <v>0</v>
      </c>
      <c r="BX18" s="56">
        <f t="shared" si="26"/>
        <v>4482.8599999999997</v>
      </c>
      <c r="BY18" s="56">
        <f t="shared" si="27"/>
        <v>4482.8599999999997</v>
      </c>
      <c r="BZ18" s="56">
        <f t="shared" si="28"/>
        <v>0</v>
      </c>
      <c r="CA18" s="56"/>
      <c r="CB18" s="57"/>
      <c r="CC18" s="57"/>
      <c r="CD18" s="57"/>
      <c r="CE18" s="57">
        <v>4482.8599999999997</v>
      </c>
      <c r="CF18" s="57">
        <v>4482.8599999999997</v>
      </c>
      <c r="CG18" s="57">
        <f t="shared" si="29"/>
        <v>0</v>
      </c>
      <c r="CH18" s="57"/>
      <c r="CI18" s="11">
        <f t="shared" si="30"/>
        <v>1</v>
      </c>
      <c r="CJ18" s="11">
        <f t="shared" si="31"/>
        <v>1</v>
      </c>
      <c r="CK18" s="11"/>
      <c r="CL18" s="11"/>
      <c r="CM18" s="11"/>
      <c r="CN18" s="11"/>
      <c r="CO18" s="11"/>
      <c r="CP18" s="11"/>
      <c r="CQ18" s="11"/>
      <c r="CR18" s="11"/>
      <c r="CS18" s="11">
        <v>1</v>
      </c>
      <c r="CT18" s="11">
        <v>1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2.5" customHeight="1">
      <c r="A19" s="111" t="s">
        <v>149</v>
      </c>
      <c r="B19" s="18">
        <f t="shared" si="0"/>
        <v>1</v>
      </c>
      <c r="C19" s="18">
        <f t="shared" si="1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"/>
        <v>0</v>
      </c>
      <c r="S19" s="4"/>
      <c r="T19" s="4"/>
      <c r="U19" s="4"/>
      <c r="V19" s="19"/>
      <c r="W19" s="19"/>
      <c r="X19" s="19"/>
      <c r="Y19" s="42">
        <f t="shared" si="3"/>
        <v>345.33</v>
      </c>
      <c r="Z19" s="42">
        <f t="shared" si="4"/>
        <v>114.16</v>
      </c>
      <c r="AA19" s="42">
        <f t="shared" si="5"/>
        <v>231.17</v>
      </c>
      <c r="AB19" s="42">
        <f t="shared" si="6"/>
        <v>345.33</v>
      </c>
      <c r="AC19" s="10">
        <f t="shared" si="7"/>
        <v>114.16</v>
      </c>
      <c r="AD19" s="10">
        <f t="shared" si="8"/>
        <v>231.17</v>
      </c>
      <c r="AE19" s="10">
        <f t="shared" si="9"/>
        <v>0</v>
      </c>
      <c r="AF19" s="10">
        <f t="shared" si="10"/>
        <v>0</v>
      </c>
      <c r="AG19" s="19">
        <f t="shared" si="11"/>
        <v>0</v>
      </c>
      <c r="AH19" s="10"/>
      <c r="AI19" s="10"/>
      <c r="AJ19" s="19">
        <f t="shared" si="12"/>
        <v>0</v>
      </c>
      <c r="AK19" s="19"/>
      <c r="AL19" s="19"/>
      <c r="AM19" s="19">
        <f t="shared" si="13"/>
        <v>0</v>
      </c>
      <c r="AN19" s="19"/>
      <c r="AO19" s="19"/>
      <c r="AP19" s="19">
        <f t="shared" si="14"/>
        <v>0</v>
      </c>
      <c r="AQ19" s="19"/>
      <c r="AR19" s="19"/>
      <c r="AS19" s="19">
        <f t="shared" si="15"/>
        <v>0</v>
      </c>
      <c r="AT19" s="19"/>
      <c r="AU19" s="19"/>
      <c r="AV19" s="19">
        <f t="shared" si="16"/>
        <v>0</v>
      </c>
      <c r="AW19" s="19"/>
      <c r="AX19" s="19"/>
      <c r="AY19" s="19">
        <f t="shared" si="17"/>
        <v>0</v>
      </c>
      <c r="AZ19" s="19"/>
      <c r="BA19" s="19"/>
      <c r="BB19" s="19">
        <f t="shared" si="18"/>
        <v>0</v>
      </c>
      <c r="BC19" s="19"/>
      <c r="BD19" s="19"/>
      <c r="BE19" s="19">
        <f t="shared" si="19"/>
        <v>0</v>
      </c>
      <c r="BF19" s="19">
        <v>345.33</v>
      </c>
      <c r="BG19" s="19">
        <v>114.16</v>
      </c>
      <c r="BH19" s="19">
        <f t="shared" si="20"/>
        <v>231.17</v>
      </c>
      <c r="BI19" s="34"/>
      <c r="BJ19" s="34"/>
      <c r="BK19" s="34">
        <f t="shared" si="21"/>
        <v>0</v>
      </c>
      <c r="BL19" s="34"/>
      <c r="BM19" s="34"/>
      <c r="BN19" s="34">
        <f t="shared" si="22"/>
        <v>0</v>
      </c>
      <c r="BO19" s="34"/>
      <c r="BP19" s="34"/>
      <c r="BQ19" s="35">
        <f t="shared" si="23"/>
        <v>0</v>
      </c>
      <c r="BR19" s="35"/>
      <c r="BS19" s="10"/>
      <c r="BT19" s="56">
        <f t="shared" si="24"/>
        <v>0</v>
      </c>
      <c r="BU19" s="56"/>
      <c r="BV19" s="56"/>
      <c r="BW19" s="56">
        <f t="shared" si="25"/>
        <v>0</v>
      </c>
      <c r="BX19" s="56">
        <f t="shared" si="26"/>
        <v>0</v>
      </c>
      <c r="BY19" s="56">
        <f t="shared" si="27"/>
        <v>0</v>
      </c>
      <c r="BZ19" s="56">
        <f t="shared" si="28"/>
        <v>0</v>
      </c>
      <c r="CA19" s="56"/>
      <c r="CB19" s="57"/>
      <c r="CC19" s="57"/>
      <c r="CD19" s="57"/>
      <c r="CE19" s="57"/>
      <c r="CF19" s="57"/>
      <c r="CG19" s="57">
        <f t="shared" si="29"/>
        <v>0</v>
      </c>
      <c r="CH19" s="57"/>
      <c r="CI19" s="11">
        <f t="shared" si="30"/>
        <v>2</v>
      </c>
      <c r="CJ19" s="11">
        <f t="shared" si="31"/>
        <v>2</v>
      </c>
      <c r="CK19" s="11"/>
      <c r="CL19" s="11"/>
      <c r="CM19" s="11"/>
      <c r="CN19" s="11"/>
      <c r="CO19" s="11"/>
      <c r="CP19" s="11"/>
      <c r="CQ19" s="11"/>
      <c r="CR19" s="11"/>
      <c r="CS19" s="11">
        <v>2</v>
      </c>
      <c r="CT19" s="11">
        <v>2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2.5" customHeight="1">
      <c r="A20" s="113" t="s">
        <v>150</v>
      </c>
      <c r="B20" s="18">
        <f t="shared" si="0"/>
        <v>1</v>
      </c>
      <c r="C20" s="18">
        <f t="shared" si="1"/>
        <v>0</v>
      </c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4"/>
      <c r="R20" s="4">
        <f t="shared" si="2"/>
        <v>1</v>
      </c>
      <c r="S20" s="4"/>
      <c r="T20" s="4"/>
      <c r="U20" s="4"/>
      <c r="V20" s="19">
        <v>1</v>
      </c>
      <c r="W20" s="19"/>
      <c r="X20" s="19"/>
      <c r="Y20" s="42">
        <f t="shared" si="3"/>
        <v>22</v>
      </c>
      <c r="Z20" s="42">
        <f t="shared" si="4"/>
        <v>22</v>
      </c>
      <c r="AA20" s="42">
        <f t="shared" si="5"/>
        <v>0</v>
      </c>
      <c r="AB20" s="42">
        <f t="shared" si="6"/>
        <v>0</v>
      </c>
      <c r="AC20" s="10">
        <f t="shared" si="7"/>
        <v>0</v>
      </c>
      <c r="AD20" s="10">
        <f t="shared" si="8"/>
        <v>0</v>
      </c>
      <c r="AE20" s="10">
        <f t="shared" si="9"/>
        <v>0</v>
      </c>
      <c r="AF20" s="10">
        <f t="shared" si="10"/>
        <v>0</v>
      </c>
      <c r="AG20" s="19">
        <f t="shared" si="11"/>
        <v>0</v>
      </c>
      <c r="AH20" s="10"/>
      <c r="AI20" s="10"/>
      <c r="AJ20" s="19">
        <f t="shared" si="12"/>
        <v>0</v>
      </c>
      <c r="AK20" s="19"/>
      <c r="AL20" s="19"/>
      <c r="AM20" s="19">
        <f t="shared" si="13"/>
        <v>0</v>
      </c>
      <c r="AN20" s="19"/>
      <c r="AO20" s="19"/>
      <c r="AP20" s="19">
        <f t="shared" si="14"/>
        <v>0</v>
      </c>
      <c r="AQ20" s="19"/>
      <c r="AR20" s="19"/>
      <c r="AS20" s="19">
        <f t="shared" si="15"/>
        <v>0</v>
      </c>
      <c r="AT20" s="19"/>
      <c r="AU20" s="19"/>
      <c r="AV20" s="19">
        <f t="shared" si="16"/>
        <v>0</v>
      </c>
      <c r="AW20" s="19"/>
      <c r="AX20" s="19"/>
      <c r="AY20" s="19">
        <f t="shared" si="17"/>
        <v>0</v>
      </c>
      <c r="AZ20" s="19"/>
      <c r="BA20" s="19"/>
      <c r="BB20" s="19">
        <f t="shared" si="18"/>
        <v>0</v>
      </c>
      <c r="BC20" s="19"/>
      <c r="BD20" s="19"/>
      <c r="BE20" s="19">
        <f t="shared" si="19"/>
        <v>0</v>
      </c>
      <c r="BF20" s="19"/>
      <c r="BG20" s="19"/>
      <c r="BH20" s="19">
        <f t="shared" si="20"/>
        <v>0</v>
      </c>
      <c r="BI20" s="34"/>
      <c r="BJ20" s="34"/>
      <c r="BK20" s="34">
        <f t="shared" si="21"/>
        <v>0</v>
      </c>
      <c r="BL20" s="34"/>
      <c r="BM20" s="34"/>
      <c r="BN20" s="34">
        <f t="shared" si="22"/>
        <v>0</v>
      </c>
      <c r="BO20" s="34"/>
      <c r="BP20" s="34"/>
      <c r="BQ20" s="35">
        <f t="shared" si="23"/>
        <v>0</v>
      </c>
      <c r="BR20" s="35"/>
      <c r="BS20" s="10"/>
      <c r="BT20" s="56">
        <f t="shared" si="24"/>
        <v>0</v>
      </c>
      <c r="BU20" s="56"/>
      <c r="BV20" s="56"/>
      <c r="BW20" s="56">
        <f t="shared" si="25"/>
        <v>0</v>
      </c>
      <c r="BX20" s="56">
        <f t="shared" si="26"/>
        <v>22</v>
      </c>
      <c r="BY20" s="56">
        <f t="shared" si="27"/>
        <v>22</v>
      </c>
      <c r="BZ20" s="56">
        <f t="shared" si="28"/>
        <v>0</v>
      </c>
      <c r="CA20" s="56"/>
      <c r="CB20" s="57"/>
      <c r="CC20" s="57"/>
      <c r="CD20" s="57">
        <v>22</v>
      </c>
      <c r="CE20" s="57"/>
      <c r="CF20" s="57"/>
      <c r="CG20" s="57">
        <f t="shared" si="29"/>
        <v>0</v>
      </c>
      <c r="CH20" s="57"/>
      <c r="CI20" s="11">
        <f t="shared" si="30"/>
        <v>0</v>
      </c>
      <c r="CJ20" s="11">
        <f t="shared" si="31"/>
        <v>0</v>
      </c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2.5" customHeight="1">
      <c r="A21" s="111" t="s">
        <v>151</v>
      </c>
      <c r="B21" s="18">
        <f t="shared" si="0"/>
        <v>1</v>
      </c>
      <c r="C21" s="18">
        <f t="shared" si="1"/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2"/>
        <v>0</v>
      </c>
      <c r="S21" s="4"/>
      <c r="T21" s="4"/>
      <c r="U21" s="4"/>
      <c r="V21" s="19"/>
      <c r="W21" s="19"/>
      <c r="X21" s="19"/>
      <c r="Y21" s="42">
        <f t="shared" si="3"/>
        <v>606.22</v>
      </c>
      <c r="Z21" s="42">
        <f t="shared" si="4"/>
        <v>444.54</v>
      </c>
      <c r="AA21" s="42">
        <f t="shared" si="5"/>
        <v>161.68</v>
      </c>
      <c r="AB21" s="42">
        <f t="shared" si="6"/>
        <v>606.22</v>
      </c>
      <c r="AC21" s="10">
        <f t="shared" si="7"/>
        <v>444.54</v>
      </c>
      <c r="AD21" s="10">
        <f t="shared" si="8"/>
        <v>161.68</v>
      </c>
      <c r="AE21" s="10">
        <f t="shared" si="9"/>
        <v>0</v>
      </c>
      <c r="AF21" s="10">
        <f t="shared" si="10"/>
        <v>0</v>
      </c>
      <c r="AG21" s="19">
        <f t="shared" si="11"/>
        <v>0</v>
      </c>
      <c r="AH21" s="10"/>
      <c r="AI21" s="10"/>
      <c r="AJ21" s="19">
        <f t="shared" si="12"/>
        <v>0</v>
      </c>
      <c r="AK21" s="19"/>
      <c r="AL21" s="19"/>
      <c r="AM21" s="19">
        <f t="shared" si="13"/>
        <v>0</v>
      </c>
      <c r="AN21" s="19"/>
      <c r="AO21" s="19"/>
      <c r="AP21" s="19">
        <f t="shared" si="14"/>
        <v>0</v>
      </c>
      <c r="AQ21" s="19"/>
      <c r="AR21" s="19"/>
      <c r="AS21" s="19">
        <f t="shared" si="15"/>
        <v>0</v>
      </c>
      <c r="AT21" s="19"/>
      <c r="AU21" s="19"/>
      <c r="AV21" s="19">
        <f t="shared" si="16"/>
        <v>0</v>
      </c>
      <c r="AW21" s="19"/>
      <c r="AX21" s="19"/>
      <c r="AY21" s="19">
        <f t="shared" si="17"/>
        <v>0</v>
      </c>
      <c r="AZ21" s="19"/>
      <c r="BA21" s="19"/>
      <c r="BB21" s="19">
        <f t="shared" si="18"/>
        <v>0</v>
      </c>
      <c r="BC21" s="19"/>
      <c r="BD21" s="19"/>
      <c r="BE21" s="19">
        <f t="shared" si="19"/>
        <v>0</v>
      </c>
      <c r="BF21" s="19">
        <v>606.22</v>
      </c>
      <c r="BG21" s="19">
        <v>444.54</v>
      </c>
      <c r="BH21" s="19">
        <f t="shared" si="20"/>
        <v>161.68</v>
      </c>
      <c r="BI21" s="34"/>
      <c r="BJ21" s="34"/>
      <c r="BK21" s="34">
        <f t="shared" si="21"/>
        <v>0</v>
      </c>
      <c r="BL21" s="34"/>
      <c r="BM21" s="34"/>
      <c r="BN21" s="34">
        <f t="shared" si="22"/>
        <v>0</v>
      </c>
      <c r="BO21" s="34"/>
      <c r="BP21" s="34"/>
      <c r="BQ21" s="35">
        <f t="shared" si="23"/>
        <v>0</v>
      </c>
      <c r="BR21" s="35"/>
      <c r="BS21" s="10"/>
      <c r="BT21" s="56">
        <f t="shared" si="24"/>
        <v>0</v>
      </c>
      <c r="BU21" s="56"/>
      <c r="BV21" s="56"/>
      <c r="BW21" s="56">
        <f t="shared" si="25"/>
        <v>0</v>
      </c>
      <c r="BX21" s="56">
        <f t="shared" si="26"/>
        <v>0</v>
      </c>
      <c r="BY21" s="56">
        <f t="shared" si="27"/>
        <v>0</v>
      </c>
      <c r="BZ21" s="56">
        <f t="shared" si="28"/>
        <v>0</v>
      </c>
      <c r="CA21" s="56"/>
      <c r="CB21" s="57"/>
      <c r="CC21" s="57"/>
      <c r="CD21" s="57"/>
      <c r="CE21" s="57"/>
      <c r="CF21" s="57"/>
      <c r="CG21" s="57">
        <f t="shared" si="29"/>
        <v>0</v>
      </c>
      <c r="CH21" s="57"/>
      <c r="CI21" s="11">
        <f t="shared" si="30"/>
        <v>3</v>
      </c>
      <c r="CJ21" s="11">
        <f t="shared" si="31"/>
        <v>3</v>
      </c>
      <c r="CK21" s="11"/>
      <c r="CL21" s="11"/>
      <c r="CM21" s="11"/>
      <c r="CN21" s="11"/>
      <c r="CO21" s="11"/>
      <c r="CP21" s="11"/>
      <c r="CQ21" s="11"/>
      <c r="CR21" s="11"/>
      <c r="CS21" s="11">
        <v>3</v>
      </c>
      <c r="CT21" s="11">
        <v>3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2.5" customHeight="1">
      <c r="A22" s="111" t="s">
        <v>152</v>
      </c>
      <c r="B22" s="18">
        <f t="shared" si="0"/>
        <v>1</v>
      </c>
      <c r="C22" s="18">
        <f t="shared" si="1"/>
        <v>0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4"/>
      <c r="R22" s="4">
        <f t="shared" si="2"/>
        <v>1</v>
      </c>
      <c r="S22" s="4"/>
      <c r="T22" s="4"/>
      <c r="U22" s="4"/>
      <c r="V22" s="19">
        <v>1</v>
      </c>
      <c r="W22" s="19"/>
      <c r="X22" s="19"/>
      <c r="Y22" s="42">
        <f t="shared" si="3"/>
        <v>31.12</v>
      </c>
      <c r="Z22" s="42">
        <f t="shared" si="4"/>
        <v>31.12</v>
      </c>
      <c r="AA22" s="42">
        <f t="shared" si="5"/>
        <v>0</v>
      </c>
      <c r="AB22" s="42">
        <f t="shared" si="6"/>
        <v>0</v>
      </c>
      <c r="AC22" s="10">
        <f t="shared" si="7"/>
        <v>0</v>
      </c>
      <c r="AD22" s="10">
        <f t="shared" si="8"/>
        <v>0</v>
      </c>
      <c r="AE22" s="10">
        <f t="shared" si="9"/>
        <v>0</v>
      </c>
      <c r="AF22" s="10">
        <f t="shared" si="10"/>
        <v>0</v>
      </c>
      <c r="AG22" s="19">
        <f t="shared" si="11"/>
        <v>0</v>
      </c>
      <c r="AH22" s="10"/>
      <c r="AI22" s="10"/>
      <c r="AJ22" s="19">
        <f t="shared" si="12"/>
        <v>0</v>
      </c>
      <c r="AK22" s="19"/>
      <c r="AL22" s="19"/>
      <c r="AM22" s="19">
        <f t="shared" si="13"/>
        <v>0</v>
      </c>
      <c r="AN22" s="19"/>
      <c r="AO22" s="19"/>
      <c r="AP22" s="19">
        <f t="shared" si="14"/>
        <v>0</v>
      </c>
      <c r="AQ22" s="19"/>
      <c r="AR22" s="19"/>
      <c r="AS22" s="19">
        <f t="shared" si="15"/>
        <v>0</v>
      </c>
      <c r="AT22" s="19"/>
      <c r="AU22" s="19"/>
      <c r="AV22" s="19">
        <f t="shared" si="16"/>
        <v>0</v>
      </c>
      <c r="AW22" s="19"/>
      <c r="AX22" s="19"/>
      <c r="AY22" s="19">
        <f t="shared" si="17"/>
        <v>0</v>
      </c>
      <c r="AZ22" s="19"/>
      <c r="BA22" s="19"/>
      <c r="BB22" s="19">
        <f t="shared" si="18"/>
        <v>0</v>
      </c>
      <c r="BC22" s="19"/>
      <c r="BD22" s="19"/>
      <c r="BE22" s="19">
        <f t="shared" si="19"/>
        <v>0</v>
      </c>
      <c r="BF22" s="19"/>
      <c r="BG22" s="19"/>
      <c r="BH22" s="19">
        <f t="shared" si="20"/>
        <v>0</v>
      </c>
      <c r="BI22" s="34"/>
      <c r="BJ22" s="34"/>
      <c r="BK22" s="34">
        <f t="shared" si="21"/>
        <v>0</v>
      </c>
      <c r="BL22" s="34"/>
      <c r="BM22" s="34"/>
      <c r="BN22" s="34">
        <f t="shared" si="22"/>
        <v>0</v>
      </c>
      <c r="BO22" s="34"/>
      <c r="BP22" s="34"/>
      <c r="BQ22" s="35">
        <f t="shared" si="23"/>
        <v>0</v>
      </c>
      <c r="BR22" s="35"/>
      <c r="BS22" s="10"/>
      <c r="BT22" s="56">
        <f t="shared" si="24"/>
        <v>0</v>
      </c>
      <c r="BU22" s="56"/>
      <c r="BV22" s="56"/>
      <c r="BW22" s="56">
        <f t="shared" si="25"/>
        <v>0</v>
      </c>
      <c r="BX22" s="56">
        <f t="shared" si="26"/>
        <v>31.12</v>
      </c>
      <c r="BY22" s="56">
        <f t="shared" si="27"/>
        <v>31.12</v>
      </c>
      <c r="BZ22" s="56">
        <f t="shared" si="28"/>
        <v>0</v>
      </c>
      <c r="CA22" s="56"/>
      <c r="CB22" s="57"/>
      <c r="CC22" s="57"/>
      <c r="CD22" s="57">
        <v>31.12</v>
      </c>
      <c r="CE22" s="57"/>
      <c r="CF22" s="57"/>
      <c r="CG22" s="57">
        <f t="shared" si="29"/>
        <v>0</v>
      </c>
      <c r="CH22" s="57"/>
      <c r="CI22" s="11">
        <f t="shared" si="30"/>
        <v>0</v>
      </c>
      <c r="CJ22" s="11">
        <f t="shared" si="31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2.5" customHeight="1">
      <c r="A23" s="111" t="s">
        <v>153</v>
      </c>
      <c r="B23" s="18">
        <f t="shared" si="0"/>
        <v>1</v>
      </c>
      <c r="C23" s="18">
        <f t="shared" si="1"/>
        <v>1</v>
      </c>
      <c r="D23" s="18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18"/>
      <c r="P23" s="18"/>
      <c r="Q23" s="4"/>
      <c r="R23" s="4">
        <f t="shared" si="2"/>
        <v>0</v>
      </c>
      <c r="S23" s="4"/>
      <c r="T23" s="4"/>
      <c r="U23" s="4"/>
      <c r="V23" s="19"/>
      <c r="W23" s="19"/>
      <c r="X23" s="19"/>
      <c r="Y23" s="42">
        <f t="shared" si="3"/>
        <v>2133.31</v>
      </c>
      <c r="Z23" s="42">
        <f t="shared" si="4"/>
        <v>1626.3</v>
      </c>
      <c r="AA23" s="42">
        <f t="shared" si="5"/>
        <v>507.01</v>
      </c>
      <c r="AB23" s="42">
        <f t="shared" si="6"/>
        <v>2133.31</v>
      </c>
      <c r="AC23" s="10">
        <f t="shared" si="7"/>
        <v>1626.3</v>
      </c>
      <c r="AD23" s="10">
        <f t="shared" si="8"/>
        <v>507.01</v>
      </c>
      <c r="AE23" s="10">
        <f t="shared" si="9"/>
        <v>0</v>
      </c>
      <c r="AF23" s="10">
        <f t="shared" si="10"/>
        <v>0</v>
      </c>
      <c r="AG23" s="19">
        <f t="shared" si="11"/>
        <v>0</v>
      </c>
      <c r="AH23" s="10"/>
      <c r="AI23" s="10"/>
      <c r="AJ23" s="19">
        <f t="shared" si="12"/>
        <v>0</v>
      </c>
      <c r="AK23" s="19"/>
      <c r="AL23" s="19"/>
      <c r="AM23" s="19">
        <f t="shared" si="13"/>
        <v>0</v>
      </c>
      <c r="AN23" s="19"/>
      <c r="AO23" s="19"/>
      <c r="AP23" s="19">
        <f t="shared" si="14"/>
        <v>0</v>
      </c>
      <c r="AQ23" s="19"/>
      <c r="AR23" s="19"/>
      <c r="AS23" s="19">
        <f t="shared" si="15"/>
        <v>0</v>
      </c>
      <c r="AT23" s="19"/>
      <c r="AU23" s="19"/>
      <c r="AV23" s="19">
        <f t="shared" si="16"/>
        <v>0</v>
      </c>
      <c r="AW23" s="19"/>
      <c r="AX23" s="19"/>
      <c r="AY23" s="19">
        <f t="shared" si="17"/>
        <v>0</v>
      </c>
      <c r="AZ23" s="19"/>
      <c r="BA23" s="19"/>
      <c r="BB23" s="19">
        <f t="shared" si="18"/>
        <v>0</v>
      </c>
      <c r="BC23" s="19"/>
      <c r="BD23" s="19"/>
      <c r="BE23" s="19">
        <f t="shared" si="19"/>
        <v>0</v>
      </c>
      <c r="BF23" s="19">
        <v>2133.31</v>
      </c>
      <c r="BG23" s="19">
        <v>1626.3</v>
      </c>
      <c r="BH23" s="19">
        <f t="shared" si="20"/>
        <v>507.01</v>
      </c>
      <c r="BI23" s="34"/>
      <c r="BJ23" s="34"/>
      <c r="BK23" s="34">
        <f t="shared" si="21"/>
        <v>0</v>
      </c>
      <c r="BL23" s="34"/>
      <c r="BM23" s="34"/>
      <c r="BN23" s="34">
        <f t="shared" si="22"/>
        <v>0</v>
      </c>
      <c r="BO23" s="34"/>
      <c r="BP23" s="34"/>
      <c r="BQ23" s="35">
        <f t="shared" si="23"/>
        <v>0</v>
      </c>
      <c r="BR23" s="35"/>
      <c r="BS23" s="10"/>
      <c r="BT23" s="56">
        <f t="shared" si="24"/>
        <v>0</v>
      </c>
      <c r="BU23" s="56"/>
      <c r="BV23" s="56"/>
      <c r="BW23" s="56">
        <f t="shared" si="25"/>
        <v>0</v>
      </c>
      <c r="BX23" s="56">
        <f t="shared" si="26"/>
        <v>0</v>
      </c>
      <c r="BY23" s="56">
        <f t="shared" si="27"/>
        <v>0</v>
      </c>
      <c r="BZ23" s="56">
        <f t="shared" si="28"/>
        <v>0</v>
      </c>
      <c r="CA23" s="56"/>
      <c r="CB23" s="57"/>
      <c r="CC23" s="57"/>
      <c r="CD23" s="57"/>
      <c r="CE23" s="57"/>
      <c r="CF23" s="57"/>
      <c r="CG23" s="57">
        <f t="shared" si="29"/>
        <v>0</v>
      </c>
      <c r="CH23" s="57"/>
      <c r="CI23" s="11">
        <f t="shared" si="30"/>
        <v>13</v>
      </c>
      <c r="CJ23" s="11">
        <f t="shared" si="31"/>
        <v>12</v>
      </c>
      <c r="CK23" s="11"/>
      <c r="CL23" s="11"/>
      <c r="CM23" s="11"/>
      <c r="CN23" s="11"/>
      <c r="CO23" s="11"/>
      <c r="CP23" s="11"/>
      <c r="CQ23" s="11"/>
      <c r="CR23" s="11"/>
      <c r="CS23" s="11">
        <v>13</v>
      </c>
      <c r="CT23" s="11">
        <v>12</v>
      </c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22.5" customHeight="1">
      <c r="A24" s="112" t="s">
        <v>154</v>
      </c>
      <c r="B24" s="18">
        <f t="shared" si="0"/>
        <v>1</v>
      </c>
      <c r="C24" s="18">
        <f t="shared" si="1"/>
        <v>1</v>
      </c>
      <c r="D24" s="18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18"/>
      <c r="P24" s="18"/>
      <c r="Q24" s="4"/>
      <c r="R24" s="4">
        <f t="shared" si="2"/>
        <v>0</v>
      </c>
      <c r="S24" s="4"/>
      <c r="T24" s="4"/>
      <c r="U24" s="4"/>
      <c r="V24" s="19"/>
      <c r="W24" s="19"/>
      <c r="X24" s="19"/>
      <c r="Y24" s="42">
        <f t="shared" si="3"/>
        <v>104.99</v>
      </c>
      <c r="Z24" s="42">
        <f t="shared" si="4"/>
        <v>76.12</v>
      </c>
      <c r="AA24" s="42">
        <f t="shared" si="5"/>
        <v>28.86999999999999</v>
      </c>
      <c r="AB24" s="42">
        <f t="shared" si="6"/>
        <v>104.99</v>
      </c>
      <c r="AC24" s="10">
        <f t="shared" si="7"/>
        <v>76.12</v>
      </c>
      <c r="AD24" s="10">
        <f t="shared" si="8"/>
        <v>28.86999999999999</v>
      </c>
      <c r="AE24" s="10">
        <f t="shared" si="9"/>
        <v>0</v>
      </c>
      <c r="AF24" s="10">
        <f t="shared" si="10"/>
        <v>0</v>
      </c>
      <c r="AG24" s="19">
        <f t="shared" si="11"/>
        <v>0</v>
      </c>
      <c r="AH24" s="10"/>
      <c r="AI24" s="10"/>
      <c r="AJ24" s="19">
        <f t="shared" si="12"/>
        <v>0</v>
      </c>
      <c r="AK24" s="19"/>
      <c r="AL24" s="19"/>
      <c r="AM24" s="19">
        <f t="shared" si="13"/>
        <v>0</v>
      </c>
      <c r="AN24" s="19"/>
      <c r="AO24" s="19"/>
      <c r="AP24" s="19">
        <f t="shared" si="14"/>
        <v>0</v>
      </c>
      <c r="AQ24" s="19"/>
      <c r="AR24" s="19"/>
      <c r="AS24" s="19">
        <f t="shared" si="15"/>
        <v>0</v>
      </c>
      <c r="AT24" s="19"/>
      <c r="AU24" s="19"/>
      <c r="AV24" s="19">
        <f t="shared" si="16"/>
        <v>0</v>
      </c>
      <c r="AW24" s="19"/>
      <c r="AX24" s="19"/>
      <c r="AY24" s="19">
        <f t="shared" si="17"/>
        <v>0</v>
      </c>
      <c r="AZ24" s="19"/>
      <c r="BA24" s="19"/>
      <c r="BB24" s="19">
        <f t="shared" si="18"/>
        <v>0</v>
      </c>
      <c r="BC24" s="19"/>
      <c r="BD24" s="19"/>
      <c r="BE24" s="19">
        <f t="shared" si="19"/>
        <v>0</v>
      </c>
      <c r="BF24" s="19">
        <v>104.99</v>
      </c>
      <c r="BG24" s="19">
        <v>76.12</v>
      </c>
      <c r="BH24" s="19">
        <f t="shared" si="20"/>
        <v>28.86999999999999</v>
      </c>
      <c r="BI24" s="34"/>
      <c r="BJ24" s="34"/>
      <c r="BK24" s="34">
        <f t="shared" si="21"/>
        <v>0</v>
      </c>
      <c r="BL24" s="34"/>
      <c r="BM24" s="34"/>
      <c r="BN24" s="34">
        <f t="shared" si="22"/>
        <v>0</v>
      </c>
      <c r="BO24" s="34"/>
      <c r="BP24" s="34"/>
      <c r="BQ24" s="35">
        <f t="shared" si="23"/>
        <v>0</v>
      </c>
      <c r="BR24" s="35"/>
      <c r="BS24" s="10"/>
      <c r="BT24" s="56">
        <f t="shared" si="24"/>
        <v>0</v>
      </c>
      <c r="BU24" s="56"/>
      <c r="BV24" s="56"/>
      <c r="BW24" s="56">
        <f t="shared" si="25"/>
        <v>0</v>
      </c>
      <c r="BX24" s="56">
        <f t="shared" si="26"/>
        <v>0</v>
      </c>
      <c r="BY24" s="56">
        <f t="shared" si="27"/>
        <v>0</v>
      </c>
      <c r="BZ24" s="56">
        <f t="shared" si="28"/>
        <v>0</v>
      </c>
      <c r="CA24" s="56"/>
      <c r="CB24" s="57"/>
      <c r="CC24" s="57"/>
      <c r="CD24" s="57"/>
      <c r="CE24" s="57"/>
      <c r="CF24" s="57"/>
      <c r="CG24" s="57">
        <f t="shared" si="29"/>
        <v>0</v>
      </c>
      <c r="CH24" s="57"/>
      <c r="CI24" s="11">
        <f t="shared" si="30"/>
        <v>5</v>
      </c>
      <c r="CJ24" s="11">
        <f t="shared" si="31"/>
        <v>3</v>
      </c>
      <c r="CK24" s="11"/>
      <c r="CL24" s="11"/>
      <c r="CM24" s="11"/>
      <c r="CN24" s="11"/>
      <c r="CO24" s="11"/>
      <c r="CP24" s="11"/>
      <c r="CQ24" s="11"/>
      <c r="CR24" s="11"/>
      <c r="CS24" s="11">
        <v>5</v>
      </c>
      <c r="CT24" s="11">
        <v>3</v>
      </c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2.5" customHeight="1">
      <c r="A25" s="111" t="s">
        <v>155</v>
      </c>
      <c r="B25" s="18">
        <f t="shared" si="0"/>
        <v>1</v>
      </c>
      <c r="C25" s="18">
        <f t="shared" si="1"/>
        <v>1</v>
      </c>
      <c r="D25" s="18"/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18"/>
      <c r="P25" s="18"/>
      <c r="Q25" s="4"/>
      <c r="R25" s="4">
        <f t="shared" si="2"/>
        <v>0</v>
      </c>
      <c r="S25" s="4"/>
      <c r="T25" s="4"/>
      <c r="U25" s="4"/>
      <c r="V25" s="19"/>
      <c r="W25" s="19"/>
      <c r="X25" s="19"/>
      <c r="Y25" s="42">
        <f t="shared" si="3"/>
        <v>345.33</v>
      </c>
      <c r="Z25" s="42">
        <f t="shared" si="4"/>
        <v>77.27</v>
      </c>
      <c r="AA25" s="42">
        <f t="shared" si="5"/>
        <v>268.06</v>
      </c>
      <c r="AB25" s="42">
        <f t="shared" si="6"/>
        <v>345.33</v>
      </c>
      <c r="AC25" s="10">
        <f t="shared" si="7"/>
        <v>77.27</v>
      </c>
      <c r="AD25" s="10">
        <f t="shared" si="8"/>
        <v>268.06</v>
      </c>
      <c r="AE25" s="10">
        <f t="shared" si="9"/>
        <v>0</v>
      </c>
      <c r="AF25" s="10">
        <f t="shared" si="10"/>
        <v>0</v>
      </c>
      <c r="AG25" s="19">
        <f t="shared" si="11"/>
        <v>0</v>
      </c>
      <c r="AH25" s="10"/>
      <c r="AI25" s="10"/>
      <c r="AJ25" s="19">
        <f t="shared" si="12"/>
        <v>0</v>
      </c>
      <c r="AK25" s="19"/>
      <c r="AL25" s="19"/>
      <c r="AM25" s="19">
        <f t="shared" si="13"/>
        <v>0</v>
      </c>
      <c r="AN25" s="19"/>
      <c r="AO25" s="19"/>
      <c r="AP25" s="19">
        <f t="shared" si="14"/>
        <v>0</v>
      </c>
      <c r="AQ25" s="19"/>
      <c r="AR25" s="19"/>
      <c r="AS25" s="19">
        <f t="shared" si="15"/>
        <v>0</v>
      </c>
      <c r="AT25" s="19"/>
      <c r="AU25" s="19"/>
      <c r="AV25" s="19">
        <f t="shared" si="16"/>
        <v>0</v>
      </c>
      <c r="AW25" s="19"/>
      <c r="AX25" s="19"/>
      <c r="AY25" s="19">
        <f t="shared" si="17"/>
        <v>0</v>
      </c>
      <c r="AZ25" s="19"/>
      <c r="BA25" s="19"/>
      <c r="BB25" s="19">
        <f t="shared" si="18"/>
        <v>0</v>
      </c>
      <c r="BC25" s="19"/>
      <c r="BD25" s="19"/>
      <c r="BE25" s="19">
        <f t="shared" si="19"/>
        <v>0</v>
      </c>
      <c r="BF25" s="19">
        <v>345.33</v>
      </c>
      <c r="BG25" s="19">
        <v>77.27</v>
      </c>
      <c r="BH25" s="19">
        <f t="shared" si="20"/>
        <v>268.06</v>
      </c>
      <c r="BI25" s="34"/>
      <c r="BJ25" s="34"/>
      <c r="BK25" s="34">
        <f t="shared" si="21"/>
        <v>0</v>
      </c>
      <c r="BL25" s="34"/>
      <c r="BM25" s="34"/>
      <c r="BN25" s="34">
        <f t="shared" si="22"/>
        <v>0</v>
      </c>
      <c r="BO25" s="34"/>
      <c r="BP25" s="34"/>
      <c r="BQ25" s="35">
        <f t="shared" si="23"/>
        <v>0</v>
      </c>
      <c r="BR25" s="35"/>
      <c r="BS25" s="10"/>
      <c r="BT25" s="56">
        <f t="shared" si="24"/>
        <v>0</v>
      </c>
      <c r="BU25" s="56"/>
      <c r="BV25" s="56"/>
      <c r="BW25" s="56">
        <f t="shared" si="25"/>
        <v>0</v>
      </c>
      <c r="BX25" s="56">
        <f t="shared" si="26"/>
        <v>0</v>
      </c>
      <c r="BY25" s="56">
        <f t="shared" si="27"/>
        <v>0</v>
      </c>
      <c r="BZ25" s="56">
        <f t="shared" si="28"/>
        <v>0</v>
      </c>
      <c r="CA25" s="56"/>
      <c r="CB25" s="57"/>
      <c r="CC25" s="57"/>
      <c r="CD25" s="57"/>
      <c r="CE25" s="57"/>
      <c r="CF25" s="57"/>
      <c r="CG25" s="57">
        <f t="shared" si="29"/>
        <v>0</v>
      </c>
      <c r="CH25" s="57"/>
      <c r="CI25" s="11">
        <f t="shared" si="30"/>
        <v>2</v>
      </c>
      <c r="CJ25" s="11">
        <f t="shared" si="31"/>
        <v>2</v>
      </c>
      <c r="CK25" s="11"/>
      <c r="CL25" s="11"/>
      <c r="CM25" s="11"/>
      <c r="CN25" s="11"/>
      <c r="CO25" s="11"/>
      <c r="CP25" s="11"/>
      <c r="CQ25" s="11"/>
      <c r="CR25" s="11"/>
      <c r="CS25" s="11">
        <v>2</v>
      </c>
      <c r="CT25" s="11">
        <v>2</v>
      </c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2.5" customHeight="1">
      <c r="A26" s="112" t="s">
        <v>159</v>
      </c>
      <c r="B26" s="75">
        <f t="shared" si="0"/>
        <v>1</v>
      </c>
      <c r="C26" s="75">
        <f t="shared" si="1"/>
        <v>1</v>
      </c>
      <c r="D26" s="75"/>
      <c r="E26" s="76"/>
      <c r="F26" s="76"/>
      <c r="G26" s="76"/>
      <c r="H26" s="76"/>
      <c r="I26" s="76"/>
      <c r="J26" s="76"/>
      <c r="K26" s="76"/>
      <c r="L26" s="76">
        <v>1</v>
      </c>
      <c r="M26" s="76"/>
      <c r="N26" s="76"/>
      <c r="O26" s="75"/>
      <c r="P26" s="75"/>
      <c r="Q26" s="77"/>
      <c r="R26" s="77">
        <f t="shared" si="2"/>
        <v>0</v>
      </c>
      <c r="S26" s="77"/>
      <c r="T26" s="77"/>
      <c r="U26" s="77"/>
      <c r="V26" s="34"/>
      <c r="W26" s="34"/>
      <c r="X26" s="34"/>
      <c r="Y26" s="35">
        <f t="shared" si="3"/>
        <v>4329.42</v>
      </c>
      <c r="Z26" s="35">
        <f t="shared" si="4"/>
        <v>3636.71</v>
      </c>
      <c r="AA26" s="35">
        <f t="shared" si="5"/>
        <v>692.71</v>
      </c>
      <c r="AB26" s="35">
        <f t="shared" si="6"/>
        <v>4329.42</v>
      </c>
      <c r="AC26" s="35">
        <f t="shared" si="7"/>
        <v>3636.71</v>
      </c>
      <c r="AD26" s="35">
        <f t="shared" si="8"/>
        <v>692.71</v>
      </c>
      <c r="AE26" s="35">
        <f t="shared" si="9"/>
        <v>0</v>
      </c>
      <c r="AF26" s="35">
        <f t="shared" si="10"/>
        <v>0</v>
      </c>
      <c r="AG26" s="34">
        <f t="shared" si="11"/>
        <v>0</v>
      </c>
      <c r="AH26" s="35"/>
      <c r="AI26" s="35"/>
      <c r="AJ26" s="34">
        <f t="shared" si="12"/>
        <v>0</v>
      </c>
      <c r="AK26" s="34"/>
      <c r="AL26" s="34"/>
      <c r="AM26" s="34">
        <f t="shared" si="13"/>
        <v>0</v>
      </c>
      <c r="AN26" s="34"/>
      <c r="AO26" s="34"/>
      <c r="AP26" s="34">
        <f t="shared" si="14"/>
        <v>0</v>
      </c>
      <c r="AQ26" s="34"/>
      <c r="AR26" s="34"/>
      <c r="AS26" s="34">
        <f t="shared" si="15"/>
        <v>0</v>
      </c>
      <c r="AT26" s="34"/>
      <c r="AU26" s="34"/>
      <c r="AV26" s="34">
        <f t="shared" si="16"/>
        <v>0</v>
      </c>
      <c r="AW26" s="34"/>
      <c r="AX26" s="34"/>
      <c r="AY26" s="34">
        <f t="shared" si="17"/>
        <v>0</v>
      </c>
      <c r="AZ26" s="34"/>
      <c r="BA26" s="34"/>
      <c r="BB26" s="34">
        <f t="shared" si="18"/>
        <v>0</v>
      </c>
      <c r="BC26" s="34"/>
      <c r="BD26" s="34"/>
      <c r="BE26" s="34">
        <f t="shared" si="19"/>
        <v>0</v>
      </c>
      <c r="BF26" s="34">
        <v>4329.42</v>
      </c>
      <c r="BG26" s="34">
        <v>3636.71</v>
      </c>
      <c r="BH26" s="34">
        <f t="shared" si="20"/>
        <v>692.71</v>
      </c>
      <c r="BI26" s="34"/>
      <c r="BJ26" s="34"/>
      <c r="BK26" s="34">
        <f t="shared" si="21"/>
        <v>0</v>
      </c>
      <c r="BL26" s="34"/>
      <c r="BM26" s="34"/>
      <c r="BN26" s="34">
        <f t="shared" si="22"/>
        <v>0</v>
      </c>
      <c r="BO26" s="34"/>
      <c r="BP26" s="34"/>
      <c r="BQ26" s="35">
        <f t="shared" si="23"/>
        <v>0</v>
      </c>
      <c r="BR26" s="35"/>
      <c r="BS26" s="35"/>
      <c r="BT26" s="79">
        <f t="shared" si="24"/>
        <v>0</v>
      </c>
      <c r="BU26" s="79"/>
      <c r="BV26" s="79"/>
      <c r="BW26" s="79">
        <f t="shared" si="25"/>
        <v>0</v>
      </c>
      <c r="BX26" s="79">
        <f t="shared" si="26"/>
        <v>0</v>
      </c>
      <c r="BY26" s="79">
        <f t="shared" si="27"/>
        <v>0</v>
      </c>
      <c r="BZ26" s="79">
        <f t="shared" si="28"/>
        <v>0</v>
      </c>
      <c r="CA26" s="79"/>
      <c r="CB26" s="57"/>
      <c r="CC26" s="57"/>
      <c r="CD26" s="57"/>
      <c r="CE26" s="57"/>
      <c r="CF26" s="57"/>
      <c r="CG26" s="57">
        <f t="shared" si="29"/>
        <v>0</v>
      </c>
      <c r="CH26" s="57"/>
      <c r="CI26" s="11">
        <f t="shared" si="30"/>
        <v>4</v>
      </c>
      <c r="CJ26" s="11">
        <f t="shared" si="31"/>
        <v>3</v>
      </c>
      <c r="CK26" s="11"/>
      <c r="CL26" s="11"/>
      <c r="CM26" s="11"/>
      <c r="CN26" s="11"/>
      <c r="CO26" s="11"/>
      <c r="CP26" s="11"/>
      <c r="CQ26" s="11"/>
      <c r="CR26" s="11"/>
      <c r="CS26" s="11">
        <v>4</v>
      </c>
      <c r="CT26" s="11">
        <v>3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22.5" customHeight="1">
      <c r="A27" s="120" t="s">
        <v>157</v>
      </c>
      <c r="B27" s="75">
        <f t="shared" si="0"/>
        <v>1</v>
      </c>
      <c r="C27" s="75">
        <f t="shared" si="1"/>
        <v>1</v>
      </c>
      <c r="D27" s="75"/>
      <c r="E27" s="76"/>
      <c r="F27" s="76"/>
      <c r="G27" s="76"/>
      <c r="H27" s="76"/>
      <c r="I27" s="76"/>
      <c r="J27" s="76"/>
      <c r="K27" s="76"/>
      <c r="L27" s="76">
        <v>1</v>
      </c>
      <c r="M27" s="76"/>
      <c r="N27" s="76"/>
      <c r="O27" s="75"/>
      <c r="P27" s="75"/>
      <c r="Q27" s="77"/>
      <c r="R27" s="77">
        <f t="shared" si="2"/>
        <v>0</v>
      </c>
      <c r="S27" s="77"/>
      <c r="T27" s="77"/>
      <c r="U27" s="77"/>
      <c r="V27" s="34"/>
      <c r="W27" s="34"/>
      <c r="X27" s="34"/>
      <c r="Y27" s="35">
        <f t="shared" si="3"/>
        <v>12.33</v>
      </c>
      <c r="Z27" s="35">
        <f t="shared" si="4"/>
        <v>6.84</v>
      </c>
      <c r="AA27" s="35">
        <f t="shared" si="5"/>
        <v>5.49</v>
      </c>
      <c r="AB27" s="35">
        <f t="shared" si="6"/>
        <v>12.33</v>
      </c>
      <c r="AC27" s="35">
        <f t="shared" si="7"/>
        <v>6.84</v>
      </c>
      <c r="AD27" s="35">
        <f t="shared" si="8"/>
        <v>5.49</v>
      </c>
      <c r="AE27" s="35">
        <f t="shared" si="9"/>
        <v>0</v>
      </c>
      <c r="AF27" s="35">
        <f t="shared" si="10"/>
        <v>0</v>
      </c>
      <c r="AG27" s="34">
        <f t="shared" si="11"/>
        <v>0</v>
      </c>
      <c r="AH27" s="35"/>
      <c r="AI27" s="35"/>
      <c r="AJ27" s="34">
        <f t="shared" si="12"/>
        <v>0</v>
      </c>
      <c r="AK27" s="34"/>
      <c r="AL27" s="34"/>
      <c r="AM27" s="34">
        <f t="shared" si="13"/>
        <v>0</v>
      </c>
      <c r="AN27" s="34"/>
      <c r="AO27" s="34"/>
      <c r="AP27" s="34">
        <f t="shared" si="14"/>
        <v>0</v>
      </c>
      <c r="AQ27" s="34"/>
      <c r="AR27" s="34"/>
      <c r="AS27" s="34">
        <f t="shared" si="15"/>
        <v>0</v>
      </c>
      <c r="AT27" s="34"/>
      <c r="AU27" s="34"/>
      <c r="AV27" s="34">
        <f t="shared" si="16"/>
        <v>0</v>
      </c>
      <c r="AW27" s="34"/>
      <c r="AX27" s="34"/>
      <c r="AY27" s="34">
        <f t="shared" si="17"/>
        <v>0</v>
      </c>
      <c r="AZ27" s="34"/>
      <c r="BA27" s="34"/>
      <c r="BB27" s="34">
        <f t="shared" si="18"/>
        <v>0</v>
      </c>
      <c r="BC27" s="34"/>
      <c r="BD27" s="34"/>
      <c r="BE27" s="34">
        <f t="shared" si="19"/>
        <v>0</v>
      </c>
      <c r="BF27" s="34">
        <v>12.33</v>
      </c>
      <c r="BG27" s="34">
        <v>6.84</v>
      </c>
      <c r="BH27" s="34">
        <f t="shared" si="20"/>
        <v>5.49</v>
      </c>
      <c r="BI27" s="34"/>
      <c r="BJ27" s="34"/>
      <c r="BK27" s="34">
        <f t="shared" si="21"/>
        <v>0</v>
      </c>
      <c r="BL27" s="34"/>
      <c r="BM27" s="34"/>
      <c r="BN27" s="34">
        <f t="shared" si="22"/>
        <v>0</v>
      </c>
      <c r="BO27" s="34"/>
      <c r="BP27" s="34"/>
      <c r="BQ27" s="35">
        <f t="shared" si="23"/>
        <v>0</v>
      </c>
      <c r="BR27" s="35"/>
      <c r="BS27" s="35"/>
      <c r="BT27" s="79">
        <f t="shared" si="24"/>
        <v>0</v>
      </c>
      <c r="BU27" s="79"/>
      <c r="BV27" s="79"/>
      <c r="BW27" s="79">
        <f t="shared" si="25"/>
        <v>0</v>
      </c>
      <c r="BX27" s="79">
        <f t="shared" si="26"/>
        <v>0</v>
      </c>
      <c r="BY27" s="79">
        <f t="shared" si="27"/>
        <v>0</v>
      </c>
      <c r="BZ27" s="79">
        <f t="shared" si="28"/>
        <v>0</v>
      </c>
      <c r="CA27" s="79"/>
      <c r="CB27" s="57"/>
      <c r="CC27" s="57"/>
      <c r="CD27" s="57"/>
      <c r="CE27" s="57"/>
      <c r="CF27" s="57"/>
      <c r="CG27" s="57">
        <f t="shared" si="29"/>
        <v>0</v>
      </c>
      <c r="CH27" s="57"/>
      <c r="CI27" s="11">
        <f t="shared" si="30"/>
        <v>2</v>
      </c>
      <c r="CJ27" s="11">
        <f t="shared" si="31"/>
        <v>2</v>
      </c>
      <c r="CK27" s="11"/>
      <c r="CL27" s="11"/>
      <c r="CM27" s="11"/>
      <c r="CN27" s="11"/>
      <c r="CO27" s="11"/>
      <c r="CP27" s="11"/>
      <c r="CQ27" s="11"/>
      <c r="CR27" s="11"/>
      <c r="CS27" s="11">
        <v>2</v>
      </c>
      <c r="CT27" s="11">
        <v>2</v>
      </c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22.5" customHeight="1">
      <c r="A28" s="112" t="s">
        <v>158</v>
      </c>
      <c r="B28" s="75">
        <f t="shared" si="0"/>
        <v>1</v>
      </c>
      <c r="C28" s="75">
        <f t="shared" si="1"/>
        <v>1</v>
      </c>
      <c r="D28" s="75"/>
      <c r="E28" s="76"/>
      <c r="F28" s="76"/>
      <c r="G28" s="76"/>
      <c r="H28" s="76"/>
      <c r="I28" s="76"/>
      <c r="J28" s="76"/>
      <c r="K28" s="76"/>
      <c r="L28" s="76">
        <v>1</v>
      </c>
      <c r="M28" s="76"/>
      <c r="N28" s="76"/>
      <c r="O28" s="75"/>
      <c r="P28" s="75"/>
      <c r="Q28" s="77"/>
      <c r="R28" s="77">
        <f t="shared" si="2"/>
        <v>0</v>
      </c>
      <c r="S28" s="77"/>
      <c r="T28" s="77"/>
      <c r="U28" s="77"/>
      <c r="V28" s="34"/>
      <c r="W28" s="34"/>
      <c r="X28" s="34"/>
      <c r="Y28" s="35">
        <f t="shared" si="3"/>
        <v>156.66999999999999</v>
      </c>
      <c r="Z28" s="35">
        <f t="shared" si="4"/>
        <v>154.31</v>
      </c>
      <c r="AA28" s="35">
        <f t="shared" si="5"/>
        <v>2.3599999999999852</v>
      </c>
      <c r="AB28" s="35">
        <f t="shared" si="6"/>
        <v>156.66999999999999</v>
      </c>
      <c r="AC28" s="35">
        <f t="shared" si="7"/>
        <v>154.31</v>
      </c>
      <c r="AD28" s="35">
        <f t="shared" si="8"/>
        <v>2.3599999999999852</v>
      </c>
      <c r="AE28" s="35">
        <f t="shared" si="9"/>
        <v>0</v>
      </c>
      <c r="AF28" s="35">
        <f t="shared" si="10"/>
        <v>0</v>
      </c>
      <c r="AG28" s="34">
        <f t="shared" si="11"/>
        <v>0</v>
      </c>
      <c r="AH28" s="35"/>
      <c r="AI28" s="35"/>
      <c r="AJ28" s="34">
        <f t="shared" si="12"/>
        <v>0</v>
      </c>
      <c r="AK28" s="34"/>
      <c r="AL28" s="34"/>
      <c r="AM28" s="34">
        <f t="shared" si="13"/>
        <v>0</v>
      </c>
      <c r="AN28" s="34"/>
      <c r="AO28" s="34"/>
      <c r="AP28" s="34">
        <f t="shared" si="14"/>
        <v>0</v>
      </c>
      <c r="AQ28" s="34"/>
      <c r="AR28" s="34"/>
      <c r="AS28" s="34">
        <f t="shared" si="15"/>
        <v>0</v>
      </c>
      <c r="AT28" s="34"/>
      <c r="AU28" s="34"/>
      <c r="AV28" s="34">
        <f t="shared" si="16"/>
        <v>0</v>
      </c>
      <c r="AW28" s="34"/>
      <c r="AX28" s="34"/>
      <c r="AY28" s="34">
        <f t="shared" si="17"/>
        <v>0</v>
      </c>
      <c r="AZ28" s="34"/>
      <c r="BA28" s="34"/>
      <c r="BB28" s="34">
        <f t="shared" si="18"/>
        <v>0</v>
      </c>
      <c r="BC28" s="34"/>
      <c r="BD28" s="34"/>
      <c r="BE28" s="34">
        <f t="shared" si="19"/>
        <v>0</v>
      </c>
      <c r="BF28" s="34">
        <v>156.66999999999999</v>
      </c>
      <c r="BG28" s="34">
        <v>154.31</v>
      </c>
      <c r="BH28" s="34">
        <f t="shared" si="20"/>
        <v>2.3599999999999852</v>
      </c>
      <c r="BI28" s="34"/>
      <c r="BJ28" s="34"/>
      <c r="BK28" s="34">
        <f t="shared" si="21"/>
        <v>0</v>
      </c>
      <c r="BL28" s="34"/>
      <c r="BM28" s="34"/>
      <c r="BN28" s="34">
        <f t="shared" si="22"/>
        <v>0</v>
      </c>
      <c r="BO28" s="34"/>
      <c r="BP28" s="34"/>
      <c r="BQ28" s="35">
        <f t="shared" si="23"/>
        <v>0</v>
      </c>
      <c r="BR28" s="35"/>
      <c r="BS28" s="35"/>
      <c r="BT28" s="79">
        <f t="shared" si="24"/>
        <v>0</v>
      </c>
      <c r="BU28" s="79"/>
      <c r="BV28" s="79"/>
      <c r="BW28" s="79">
        <f t="shared" si="25"/>
        <v>0</v>
      </c>
      <c r="BX28" s="79">
        <f t="shared" si="26"/>
        <v>0</v>
      </c>
      <c r="BY28" s="79">
        <f t="shared" si="27"/>
        <v>0</v>
      </c>
      <c r="BZ28" s="79">
        <f t="shared" si="28"/>
        <v>0</v>
      </c>
      <c r="CA28" s="79"/>
      <c r="CB28" s="57"/>
      <c r="CC28" s="57"/>
      <c r="CD28" s="57"/>
      <c r="CE28" s="57"/>
      <c r="CF28" s="57"/>
      <c r="CG28" s="57">
        <f t="shared" si="29"/>
        <v>0</v>
      </c>
      <c r="CH28" s="57"/>
      <c r="CI28" s="11">
        <f t="shared" si="30"/>
        <v>3</v>
      </c>
      <c r="CJ28" s="11">
        <f t="shared" si="31"/>
        <v>2</v>
      </c>
      <c r="CK28" s="11"/>
      <c r="CL28" s="11"/>
      <c r="CM28" s="11"/>
      <c r="CN28" s="11"/>
      <c r="CO28" s="11"/>
      <c r="CP28" s="11"/>
      <c r="CQ28" s="11"/>
      <c r="CR28" s="11"/>
      <c r="CS28" s="11">
        <v>3</v>
      </c>
      <c r="CT28" s="11">
        <v>2</v>
      </c>
      <c r="CU28" s="11"/>
      <c r="CV28" s="11"/>
      <c r="CW28" s="11"/>
      <c r="CX28" s="11"/>
      <c r="CY28" s="11"/>
      <c r="CZ28" s="11"/>
      <c r="DA28" s="11"/>
      <c r="DB28" s="11"/>
    </row>
    <row r="29" spans="1:106" s="24" customFormat="1" ht="22.5" customHeight="1">
      <c r="A29" s="112" t="s">
        <v>156</v>
      </c>
      <c r="B29" s="75">
        <f t="shared" si="0"/>
        <v>1</v>
      </c>
      <c r="C29" s="75">
        <f t="shared" si="1"/>
        <v>1</v>
      </c>
      <c r="D29" s="75"/>
      <c r="E29" s="76"/>
      <c r="F29" s="76"/>
      <c r="G29" s="76"/>
      <c r="H29" s="76"/>
      <c r="I29" s="76"/>
      <c r="J29" s="76"/>
      <c r="K29" s="76"/>
      <c r="L29" s="76">
        <v>1</v>
      </c>
      <c r="M29" s="76"/>
      <c r="N29" s="76"/>
      <c r="O29" s="75"/>
      <c r="P29" s="75"/>
      <c r="Q29" s="77"/>
      <c r="R29" s="77">
        <f t="shared" si="2"/>
        <v>0</v>
      </c>
      <c r="S29" s="77"/>
      <c r="T29" s="77"/>
      <c r="U29" s="77"/>
      <c r="V29" s="34"/>
      <c r="W29" s="34"/>
      <c r="X29" s="34"/>
      <c r="Y29" s="35">
        <f t="shared" si="3"/>
        <v>2473.77</v>
      </c>
      <c r="Z29" s="35">
        <f t="shared" si="4"/>
        <v>2224.41</v>
      </c>
      <c r="AA29" s="35">
        <f t="shared" si="5"/>
        <v>249.36000000000013</v>
      </c>
      <c r="AB29" s="35">
        <f t="shared" si="6"/>
        <v>2473.77</v>
      </c>
      <c r="AC29" s="35">
        <f t="shared" si="7"/>
        <v>2224.41</v>
      </c>
      <c r="AD29" s="35">
        <f t="shared" si="8"/>
        <v>249.36000000000013</v>
      </c>
      <c r="AE29" s="35">
        <f t="shared" si="9"/>
        <v>0</v>
      </c>
      <c r="AF29" s="35">
        <f t="shared" si="10"/>
        <v>0</v>
      </c>
      <c r="AG29" s="34">
        <f t="shared" si="11"/>
        <v>0</v>
      </c>
      <c r="AH29" s="35"/>
      <c r="AI29" s="35"/>
      <c r="AJ29" s="34">
        <f t="shared" si="12"/>
        <v>0</v>
      </c>
      <c r="AK29" s="34"/>
      <c r="AL29" s="34"/>
      <c r="AM29" s="34">
        <f t="shared" si="13"/>
        <v>0</v>
      </c>
      <c r="AN29" s="34"/>
      <c r="AO29" s="34"/>
      <c r="AP29" s="34">
        <f t="shared" si="14"/>
        <v>0</v>
      </c>
      <c r="AQ29" s="34"/>
      <c r="AR29" s="34"/>
      <c r="AS29" s="34">
        <f t="shared" si="15"/>
        <v>0</v>
      </c>
      <c r="AT29" s="34"/>
      <c r="AU29" s="34"/>
      <c r="AV29" s="34">
        <f t="shared" si="16"/>
        <v>0</v>
      </c>
      <c r="AW29" s="34"/>
      <c r="AX29" s="34"/>
      <c r="AY29" s="34">
        <f t="shared" si="17"/>
        <v>0</v>
      </c>
      <c r="AZ29" s="34"/>
      <c r="BA29" s="34"/>
      <c r="BB29" s="34">
        <f t="shared" si="18"/>
        <v>0</v>
      </c>
      <c r="BC29" s="34"/>
      <c r="BD29" s="34"/>
      <c r="BE29" s="34">
        <f t="shared" si="19"/>
        <v>0</v>
      </c>
      <c r="BF29" s="34">
        <v>2473.77</v>
      </c>
      <c r="BG29" s="34">
        <v>2224.41</v>
      </c>
      <c r="BH29" s="34">
        <f t="shared" si="20"/>
        <v>249.36000000000013</v>
      </c>
      <c r="BI29" s="34"/>
      <c r="BJ29" s="34"/>
      <c r="BK29" s="34">
        <f t="shared" si="21"/>
        <v>0</v>
      </c>
      <c r="BL29" s="34"/>
      <c r="BM29" s="34"/>
      <c r="BN29" s="34">
        <f t="shared" si="22"/>
        <v>0</v>
      </c>
      <c r="BO29" s="34"/>
      <c r="BP29" s="34"/>
      <c r="BQ29" s="35">
        <f t="shared" si="23"/>
        <v>0</v>
      </c>
      <c r="BR29" s="35"/>
      <c r="BS29" s="35"/>
      <c r="BT29" s="79">
        <f t="shared" si="24"/>
        <v>0</v>
      </c>
      <c r="BU29" s="79"/>
      <c r="BV29" s="79"/>
      <c r="BW29" s="79">
        <f t="shared" si="25"/>
        <v>0</v>
      </c>
      <c r="BX29" s="79">
        <f t="shared" si="26"/>
        <v>0</v>
      </c>
      <c r="BY29" s="79">
        <f t="shared" si="27"/>
        <v>0</v>
      </c>
      <c r="BZ29" s="79">
        <f t="shared" si="28"/>
        <v>0</v>
      </c>
      <c r="CA29" s="79"/>
      <c r="CB29" s="57"/>
      <c r="CC29" s="57"/>
      <c r="CD29" s="57"/>
      <c r="CE29" s="57"/>
      <c r="CF29" s="57"/>
      <c r="CG29" s="57">
        <f t="shared" si="29"/>
        <v>0</v>
      </c>
      <c r="CH29" s="57"/>
      <c r="CI29" s="11">
        <f t="shared" si="30"/>
        <v>4</v>
      </c>
      <c r="CJ29" s="11">
        <f t="shared" si="31"/>
        <v>4</v>
      </c>
      <c r="CK29" s="11"/>
      <c r="CL29" s="11"/>
      <c r="CM29" s="11"/>
      <c r="CN29" s="11"/>
      <c r="CO29" s="11"/>
      <c r="CP29" s="11"/>
      <c r="CQ29" s="11"/>
      <c r="CR29" s="11"/>
      <c r="CS29" s="11">
        <v>4</v>
      </c>
      <c r="CT29" s="11">
        <v>4</v>
      </c>
      <c r="CU29" s="11"/>
      <c r="CV29" s="11"/>
      <c r="CW29" s="11"/>
      <c r="CX29" s="11"/>
      <c r="CY29" s="11"/>
      <c r="CZ29" s="11"/>
      <c r="DA29" s="11"/>
      <c r="DB29" s="11"/>
    </row>
    <row r="30" spans="1:106" s="24" customFormat="1" ht="22.5" customHeight="1">
      <c r="A30" s="76" t="s">
        <v>169</v>
      </c>
      <c r="B30" s="75">
        <f t="shared" si="0"/>
        <v>1</v>
      </c>
      <c r="C30" s="75">
        <f t="shared" si="1"/>
        <v>1</v>
      </c>
      <c r="D30" s="75"/>
      <c r="E30" s="76"/>
      <c r="F30" s="76"/>
      <c r="G30" s="76"/>
      <c r="H30" s="76"/>
      <c r="I30" s="76"/>
      <c r="J30" s="76"/>
      <c r="K30" s="76"/>
      <c r="L30" s="76">
        <v>1</v>
      </c>
      <c r="M30" s="76"/>
      <c r="N30" s="76"/>
      <c r="O30" s="75"/>
      <c r="P30" s="75"/>
      <c r="Q30" s="77"/>
      <c r="R30" s="77">
        <f t="shared" si="2"/>
        <v>0</v>
      </c>
      <c r="S30" s="77"/>
      <c r="T30" s="77"/>
      <c r="U30" s="77"/>
      <c r="V30" s="34"/>
      <c r="W30" s="34"/>
      <c r="X30" s="34"/>
      <c r="Y30" s="35">
        <f t="shared" si="3"/>
        <v>1647.78</v>
      </c>
      <c r="Z30" s="35">
        <f t="shared" si="4"/>
        <v>1392.37</v>
      </c>
      <c r="AA30" s="35">
        <f t="shared" si="5"/>
        <v>255.41000000000008</v>
      </c>
      <c r="AB30" s="35">
        <f t="shared" si="6"/>
        <v>1647.78</v>
      </c>
      <c r="AC30" s="35">
        <f t="shared" si="7"/>
        <v>1392.37</v>
      </c>
      <c r="AD30" s="35">
        <f t="shared" si="8"/>
        <v>255.41000000000008</v>
      </c>
      <c r="AE30" s="35">
        <f t="shared" si="9"/>
        <v>0</v>
      </c>
      <c r="AF30" s="35">
        <f t="shared" si="10"/>
        <v>0</v>
      </c>
      <c r="AG30" s="34">
        <f t="shared" si="11"/>
        <v>0</v>
      </c>
      <c r="AH30" s="35"/>
      <c r="AI30" s="35"/>
      <c r="AJ30" s="34">
        <f t="shared" si="12"/>
        <v>0</v>
      </c>
      <c r="AK30" s="34"/>
      <c r="AL30" s="34"/>
      <c r="AM30" s="34">
        <f t="shared" si="13"/>
        <v>0</v>
      </c>
      <c r="AN30" s="34"/>
      <c r="AO30" s="34"/>
      <c r="AP30" s="34">
        <f t="shared" si="14"/>
        <v>0</v>
      </c>
      <c r="AQ30" s="34"/>
      <c r="AR30" s="34"/>
      <c r="AS30" s="34">
        <f t="shared" si="15"/>
        <v>0</v>
      </c>
      <c r="AT30" s="34"/>
      <c r="AU30" s="34"/>
      <c r="AV30" s="34">
        <f t="shared" si="16"/>
        <v>0</v>
      </c>
      <c r="AW30" s="34"/>
      <c r="AX30" s="34"/>
      <c r="AY30" s="34">
        <f t="shared" si="17"/>
        <v>0</v>
      </c>
      <c r="AZ30" s="34"/>
      <c r="BA30" s="34"/>
      <c r="BB30" s="34">
        <f t="shared" si="18"/>
        <v>0</v>
      </c>
      <c r="BC30" s="34"/>
      <c r="BD30" s="34"/>
      <c r="BE30" s="34">
        <f t="shared" si="19"/>
        <v>0</v>
      </c>
      <c r="BF30" s="34">
        <v>1647.78</v>
      </c>
      <c r="BG30" s="34">
        <v>1392.37</v>
      </c>
      <c r="BH30" s="34">
        <f t="shared" si="20"/>
        <v>255.41000000000008</v>
      </c>
      <c r="BI30" s="34"/>
      <c r="BJ30" s="34"/>
      <c r="BK30" s="34">
        <f t="shared" si="21"/>
        <v>0</v>
      </c>
      <c r="BL30" s="34"/>
      <c r="BM30" s="34"/>
      <c r="BN30" s="34">
        <f t="shared" si="22"/>
        <v>0</v>
      </c>
      <c r="BO30" s="34"/>
      <c r="BP30" s="34"/>
      <c r="BQ30" s="35">
        <f t="shared" si="23"/>
        <v>0</v>
      </c>
      <c r="BR30" s="35"/>
      <c r="BS30" s="35"/>
      <c r="BT30" s="79">
        <f t="shared" si="24"/>
        <v>0</v>
      </c>
      <c r="BU30" s="79"/>
      <c r="BV30" s="79"/>
      <c r="BW30" s="79">
        <f t="shared" si="25"/>
        <v>0</v>
      </c>
      <c r="BX30" s="79">
        <f t="shared" si="26"/>
        <v>0</v>
      </c>
      <c r="BY30" s="79">
        <f t="shared" si="27"/>
        <v>0</v>
      </c>
      <c r="BZ30" s="79">
        <f t="shared" si="28"/>
        <v>0</v>
      </c>
      <c r="CA30" s="79"/>
      <c r="CB30" s="57"/>
      <c r="CC30" s="57"/>
      <c r="CD30" s="57"/>
      <c r="CE30" s="57"/>
      <c r="CF30" s="57"/>
      <c r="CG30" s="57">
        <f t="shared" si="29"/>
        <v>0</v>
      </c>
      <c r="CH30" s="57"/>
      <c r="CI30" s="11">
        <f t="shared" si="30"/>
        <v>11</v>
      </c>
      <c r="CJ30" s="11">
        <f t="shared" si="31"/>
        <v>11</v>
      </c>
      <c r="CK30" s="11"/>
      <c r="CL30" s="11"/>
      <c r="CM30" s="11"/>
      <c r="CN30" s="11"/>
      <c r="CO30" s="11"/>
      <c r="CP30" s="11"/>
      <c r="CQ30" s="11"/>
      <c r="CR30" s="11"/>
      <c r="CS30" s="11">
        <v>11</v>
      </c>
      <c r="CT30" s="11">
        <v>11</v>
      </c>
      <c r="CU30" s="11"/>
      <c r="CV30" s="11"/>
      <c r="CW30" s="11"/>
      <c r="CX30" s="11"/>
      <c r="CY30" s="11"/>
      <c r="CZ30" s="11"/>
      <c r="DA30" s="11"/>
      <c r="DB30" s="11"/>
    </row>
    <row r="31" spans="1:106" s="24" customFormat="1" ht="22.5" customHeight="1">
      <c r="A31" s="76" t="s">
        <v>170</v>
      </c>
      <c r="B31" s="75">
        <f t="shared" si="0"/>
        <v>1</v>
      </c>
      <c r="C31" s="75">
        <f t="shared" si="1"/>
        <v>1</v>
      </c>
      <c r="D31" s="75"/>
      <c r="E31" s="76"/>
      <c r="F31" s="76"/>
      <c r="G31" s="76"/>
      <c r="H31" s="76"/>
      <c r="I31" s="76"/>
      <c r="J31" s="76"/>
      <c r="K31" s="76"/>
      <c r="L31" s="76">
        <v>1</v>
      </c>
      <c r="M31" s="76"/>
      <c r="N31" s="76"/>
      <c r="O31" s="75"/>
      <c r="P31" s="75"/>
      <c r="Q31" s="77"/>
      <c r="R31" s="77">
        <f t="shared" si="2"/>
        <v>0</v>
      </c>
      <c r="S31" s="77"/>
      <c r="T31" s="77"/>
      <c r="U31" s="77"/>
      <c r="V31" s="34"/>
      <c r="W31" s="34"/>
      <c r="X31" s="34"/>
      <c r="Y31" s="35">
        <f t="shared" si="3"/>
        <v>323.70999999999998</v>
      </c>
      <c r="Z31" s="35">
        <f t="shared" si="4"/>
        <v>218.5</v>
      </c>
      <c r="AA31" s="35">
        <f t="shared" si="5"/>
        <v>105.20999999999998</v>
      </c>
      <c r="AB31" s="35">
        <f t="shared" si="6"/>
        <v>323.70999999999998</v>
      </c>
      <c r="AC31" s="35">
        <f t="shared" si="7"/>
        <v>218.5</v>
      </c>
      <c r="AD31" s="35">
        <f t="shared" si="8"/>
        <v>105.20999999999998</v>
      </c>
      <c r="AE31" s="35">
        <f t="shared" si="9"/>
        <v>0</v>
      </c>
      <c r="AF31" s="35">
        <f t="shared" si="10"/>
        <v>0</v>
      </c>
      <c r="AG31" s="34">
        <f t="shared" si="11"/>
        <v>0</v>
      </c>
      <c r="AH31" s="35"/>
      <c r="AI31" s="35"/>
      <c r="AJ31" s="34">
        <f t="shared" si="12"/>
        <v>0</v>
      </c>
      <c r="AK31" s="34"/>
      <c r="AL31" s="34"/>
      <c r="AM31" s="34">
        <f t="shared" si="13"/>
        <v>0</v>
      </c>
      <c r="AN31" s="34"/>
      <c r="AO31" s="34"/>
      <c r="AP31" s="34">
        <f t="shared" si="14"/>
        <v>0</v>
      </c>
      <c r="AQ31" s="34"/>
      <c r="AR31" s="34"/>
      <c r="AS31" s="34">
        <f t="shared" si="15"/>
        <v>0</v>
      </c>
      <c r="AT31" s="34"/>
      <c r="AU31" s="34"/>
      <c r="AV31" s="34">
        <f t="shared" si="16"/>
        <v>0</v>
      </c>
      <c r="AW31" s="34"/>
      <c r="AX31" s="34"/>
      <c r="AY31" s="34">
        <f t="shared" si="17"/>
        <v>0</v>
      </c>
      <c r="AZ31" s="34"/>
      <c r="BA31" s="34"/>
      <c r="BB31" s="34">
        <f t="shared" si="18"/>
        <v>0</v>
      </c>
      <c r="BC31" s="34"/>
      <c r="BD31" s="34"/>
      <c r="BE31" s="34">
        <f t="shared" si="19"/>
        <v>0</v>
      </c>
      <c r="BF31" s="34">
        <v>323.70999999999998</v>
      </c>
      <c r="BG31" s="34">
        <v>218.5</v>
      </c>
      <c r="BH31" s="34">
        <f t="shared" si="20"/>
        <v>105.20999999999998</v>
      </c>
      <c r="BI31" s="34"/>
      <c r="BJ31" s="34"/>
      <c r="BK31" s="34">
        <f t="shared" si="21"/>
        <v>0</v>
      </c>
      <c r="BL31" s="34"/>
      <c r="BM31" s="34"/>
      <c r="BN31" s="34">
        <f t="shared" si="22"/>
        <v>0</v>
      </c>
      <c r="BO31" s="34"/>
      <c r="BP31" s="34"/>
      <c r="BQ31" s="35">
        <f t="shared" si="23"/>
        <v>0</v>
      </c>
      <c r="BR31" s="35"/>
      <c r="BS31" s="35"/>
      <c r="BT31" s="79">
        <f t="shared" si="24"/>
        <v>0</v>
      </c>
      <c r="BU31" s="79"/>
      <c r="BV31" s="79"/>
      <c r="BW31" s="79">
        <f t="shared" si="25"/>
        <v>0</v>
      </c>
      <c r="BX31" s="79">
        <f t="shared" si="26"/>
        <v>0</v>
      </c>
      <c r="BY31" s="79">
        <f t="shared" si="27"/>
        <v>0</v>
      </c>
      <c r="BZ31" s="79">
        <f t="shared" si="28"/>
        <v>0</v>
      </c>
      <c r="CA31" s="79"/>
      <c r="CB31" s="57"/>
      <c r="CC31" s="57"/>
      <c r="CD31" s="57"/>
      <c r="CE31" s="57"/>
      <c r="CF31" s="57"/>
      <c r="CG31" s="57">
        <f t="shared" si="29"/>
        <v>0</v>
      </c>
      <c r="CH31" s="57"/>
      <c r="CI31" s="11">
        <f t="shared" si="30"/>
        <v>9</v>
      </c>
      <c r="CJ31" s="11">
        <f t="shared" si="31"/>
        <v>9</v>
      </c>
      <c r="CK31" s="11"/>
      <c r="CL31" s="11"/>
      <c r="CM31" s="11"/>
      <c r="CN31" s="11"/>
      <c r="CO31" s="11"/>
      <c r="CP31" s="11"/>
      <c r="CQ31" s="11"/>
      <c r="CR31" s="11"/>
      <c r="CS31" s="11">
        <v>9</v>
      </c>
      <c r="CT31" s="11">
        <v>9</v>
      </c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22.5" customHeight="1">
      <c r="A32" s="76" t="s">
        <v>171</v>
      </c>
      <c r="B32" s="75">
        <f t="shared" si="0"/>
        <v>1</v>
      </c>
      <c r="C32" s="75">
        <f t="shared" si="1"/>
        <v>1</v>
      </c>
      <c r="D32" s="75"/>
      <c r="E32" s="76"/>
      <c r="F32" s="76"/>
      <c r="G32" s="76"/>
      <c r="H32" s="76"/>
      <c r="I32" s="76"/>
      <c r="J32" s="76"/>
      <c r="K32" s="76"/>
      <c r="L32" s="76">
        <v>1</v>
      </c>
      <c r="M32" s="76"/>
      <c r="N32" s="76"/>
      <c r="O32" s="75"/>
      <c r="P32" s="75"/>
      <c r="Q32" s="77"/>
      <c r="R32" s="77">
        <f t="shared" si="2"/>
        <v>0</v>
      </c>
      <c r="S32" s="77"/>
      <c r="T32" s="77"/>
      <c r="U32" s="77"/>
      <c r="V32" s="34"/>
      <c r="W32" s="34"/>
      <c r="X32" s="34"/>
      <c r="Y32" s="35">
        <f t="shared" si="3"/>
        <v>17.899999999999999</v>
      </c>
      <c r="Z32" s="35">
        <f t="shared" si="4"/>
        <v>10.7</v>
      </c>
      <c r="AA32" s="35">
        <f t="shared" si="5"/>
        <v>7.1999999999999993</v>
      </c>
      <c r="AB32" s="35">
        <f t="shared" si="6"/>
        <v>17.899999999999999</v>
      </c>
      <c r="AC32" s="35">
        <f t="shared" si="7"/>
        <v>10.7</v>
      </c>
      <c r="AD32" s="35">
        <f t="shared" si="8"/>
        <v>7.1999999999999993</v>
      </c>
      <c r="AE32" s="35">
        <f t="shared" si="9"/>
        <v>0</v>
      </c>
      <c r="AF32" s="35">
        <f t="shared" si="10"/>
        <v>0</v>
      </c>
      <c r="AG32" s="34">
        <f t="shared" si="11"/>
        <v>0</v>
      </c>
      <c r="AH32" s="35"/>
      <c r="AI32" s="35"/>
      <c r="AJ32" s="34">
        <f t="shared" si="12"/>
        <v>0</v>
      </c>
      <c r="AK32" s="34"/>
      <c r="AL32" s="34"/>
      <c r="AM32" s="34">
        <f t="shared" si="13"/>
        <v>0</v>
      </c>
      <c r="AN32" s="34"/>
      <c r="AO32" s="34"/>
      <c r="AP32" s="34">
        <f t="shared" si="14"/>
        <v>0</v>
      </c>
      <c r="AQ32" s="34"/>
      <c r="AR32" s="34"/>
      <c r="AS32" s="34">
        <f t="shared" si="15"/>
        <v>0</v>
      </c>
      <c r="AT32" s="34"/>
      <c r="AU32" s="34"/>
      <c r="AV32" s="34">
        <f t="shared" si="16"/>
        <v>0</v>
      </c>
      <c r="AW32" s="34"/>
      <c r="AX32" s="34"/>
      <c r="AY32" s="34">
        <f t="shared" si="17"/>
        <v>0</v>
      </c>
      <c r="AZ32" s="34"/>
      <c r="BA32" s="34"/>
      <c r="BB32" s="34">
        <f t="shared" si="18"/>
        <v>0</v>
      </c>
      <c r="BC32" s="34"/>
      <c r="BD32" s="34"/>
      <c r="BE32" s="34">
        <f t="shared" si="19"/>
        <v>0</v>
      </c>
      <c r="BF32" s="34">
        <v>17.899999999999999</v>
      </c>
      <c r="BG32" s="34">
        <v>10.7</v>
      </c>
      <c r="BH32" s="34">
        <f t="shared" si="20"/>
        <v>7.1999999999999993</v>
      </c>
      <c r="BI32" s="34"/>
      <c r="BJ32" s="34"/>
      <c r="BK32" s="34">
        <f t="shared" si="21"/>
        <v>0</v>
      </c>
      <c r="BL32" s="34"/>
      <c r="BM32" s="34"/>
      <c r="BN32" s="34">
        <f t="shared" si="22"/>
        <v>0</v>
      </c>
      <c r="BO32" s="34"/>
      <c r="BP32" s="34"/>
      <c r="BQ32" s="35">
        <f t="shared" si="23"/>
        <v>0</v>
      </c>
      <c r="BR32" s="35"/>
      <c r="BS32" s="35"/>
      <c r="BT32" s="79">
        <f t="shared" si="24"/>
        <v>0</v>
      </c>
      <c r="BU32" s="79"/>
      <c r="BV32" s="79"/>
      <c r="BW32" s="79">
        <f t="shared" si="25"/>
        <v>0</v>
      </c>
      <c r="BX32" s="79">
        <f t="shared" si="26"/>
        <v>0</v>
      </c>
      <c r="BY32" s="79">
        <f t="shared" si="27"/>
        <v>0</v>
      </c>
      <c r="BZ32" s="79">
        <f t="shared" si="28"/>
        <v>0</v>
      </c>
      <c r="CA32" s="79"/>
      <c r="CB32" s="57"/>
      <c r="CC32" s="57"/>
      <c r="CD32" s="57"/>
      <c r="CE32" s="57"/>
      <c r="CF32" s="57"/>
      <c r="CG32" s="57">
        <f t="shared" si="29"/>
        <v>0</v>
      </c>
      <c r="CH32" s="57"/>
      <c r="CI32" s="11">
        <f t="shared" si="30"/>
        <v>5</v>
      </c>
      <c r="CJ32" s="11">
        <f t="shared" si="31"/>
        <v>5</v>
      </c>
      <c r="CK32" s="11"/>
      <c r="CL32" s="11"/>
      <c r="CM32" s="11"/>
      <c r="CN32" s="11"/>
      <c r="CO32" s="11"/>
      <c r="CP32" s="11"/>
      <c r="CQ32" s="11"/>
      <c r="CR32" s="11"/>
      <c r="CS32" s="11">
        <v>5</v>
      </c>
      <c r="CT32" s="11">
        <v>5</v>
      </c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22.5" customHeight="1">
      <c r="A33" s="76" t="s">
        <v>172</v>
      </c>
      <c r="B33" s="75">
        <f t="shared" si="0"/>
        <v>1</v>
      </c>
      <c r="C33" s="75">
        <f t="shared" si="1"/>
        <v>0</v>
      </c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5"/>
      <c r="P33" s="75"/>
      <c r="Q33" s="77"/>
      <c r="R33" s="77">
        <f t="shared" si="2"/>
        <v>1</v>
      </c>
      <c r="S33" s="77"/>
      <c r="T33" s="77"/>
      <c r="U33" s="77"/>
      <c r="V33" s="34"/>
      <c r="W33" s="34">
        <v>1</v>
      </c>
      <c r="X33" s="34"/>
      <c r="Y33" s="35">
        <f t="shared" si="3"/>
        <v>22.84</v>
      </c>
      <c r="Z33" s="35">
        <f t="shared" si="4"/>
        <v>22.84</v>
      </c>
      <c r="AA33" s="35">
        <f t="shared" si="5"/>
        <v>0</v>
      </c>
      <c r="AB33" s="35">
        <f t="shared" si="6"/>
        <v>0</v>
      </c>
      <c r="AC33" s="35">
        <f t="shared" si="7"/>
        <v>0</v>
      </c>
      <c r="AD33" s="35">
        <f t="shared" si="8"/>
        <v>0</v>
      </c>
      <c r="AE33" s="35">
        <f t="shared" si="9"/>
        <v>0</v>
      </c>
      <c r="AF33" s="35">
        <f t="shared" si="10"/>
        <v>0</v>
      </c>
      <c r="AG33" s="34">
        <f t="shared" si="11"/>
        <v>0</v>
      </c>
      <c r="AH33" s="35"/>
      <c r="AI33" s="35"/>
      <c r="AJ33" s="34">
        <f t="shared" si="12"/>
        <v>0</v>
      </c>
      <c r="AK33" s="34"/>
      <c r="AL33" s="34"/>
      <c r="AM33" s="34">
        <f t="shared" si="13"/>
        <v>0</v>
      </c>
      <c r="AN33" s="34"/>
      <c r="AO33" s="34"/>
      <c r="AP33" s="34">
        <f t="shared" si="14"/>
        <v>0</v>
      </c>
      <c r="AQ33" s="34"/>
      <c r="AR33" s="34"/>
      <c r="AS33" s="34">
        <f t="shared" si="15"/>
        <v>0</v>
      </c>
      <c r="AT33" s="34"/>
      <c r="AU33" s="34"/>
      <c r="AV33" s="34">
        <f t="shared" si="16"/>
        <v>0</v>
      </c>
      <c r="AW33" s="34"/>
      <c r="AX33" s="34"/>
      <c r="AY33" s="34">
        <f t="shared" si="17"/>
        <v>0</v>
      </c>
      <c r="AZ33" s="34"/>
      <c r="BA33" s="34"/>
      <c r="BB33" s="34">
        <f t="shared" si="18"/>
        <v>0</v>
      </c>
      <c r="BC33" s="34"/>
      <c r="BD33" s="34"/>
      <c r="BE33" s="34">
        <f t="shared" si="19"/>
        <v>0</v>
      </c>
      <c r="BF33" s="34"/>
      <c r="BG33" s="34"/>
      <c r="BH33" s="34">
        <f t="shared" si="20"/>
        <v>0</v>
      </c>
      <c r="BI33" s="34"/>
      <c r="BJ33" s="34"/>
      <c r="BK33" s="34">
        <f t="shared" si="21"/>
        <v>0</v>
      </c>
      <c r="BL33" s="34"/>
      <c r="BM33" s="34"/>
      <c r="BN33" s="34">
        <f t="shared" si="22"/>
        <v>0</v>
      </c>
      <c r="BO33" s="34"/>
      <c r="BP33" s="34"/>
      <c r="BQ33" s="35">
        <f t="shared" si="23"/>
        <v>0</v>
      </c>
      <c r="BR33" s="35"/>
      <c r="BS33" s="35"/>
      <c r="BT33" s="79">
        <f t="shared" si="24"/>
        <v>0</v>
      </c>
      <c r="BU33" s="79"/>
      <c r="BV33" s="79"/>
      <c r="BW33" s="79">
        <f t="shared" si="25"/>
        <v>0</v>
      </c>
      <c r="BX33" s="79">
        <f t="shared" si="26"/>
        <v>22.84</v>
      </c>
      <c r="BY33" s="79">
        <f t="shared" si="27"/>
        <v>22.84</v>
      </c>
      <c r="BZ33" s="79">
        <f t="shared" si="28"/>
        <v>0</v>
      </c>
      <c r="CA33" s="79"/>
      <c r="CB33" s="57"/>
      <c r="CC33" s="57"/>
      <c r="CD33" s="57"/>
      <c r="CE33" s="57">
        <v>22.84</v>
      </c>
      <c r="CF33" s="57">
        <v>22.84</v>
      </c>
      <c r="CG33" s="57">
        <f t="shared" si="29"/>
        <v>0</v>
      </c>
      <c r="CH33" s="57"/>
      <c r="CI33" s="11">
        <f t="shared" si="30"/>
        <v>1</v>
      </c>
      <c r="CJ33" s="11">
        <f t="shared" si="31"/>
        <v>1</v>
      </c>
      <c r="CK33" s="11"/>
      <c r="CL33" s="11"/>
      <c r="CM33" s="11"/>
      <c r="CN33" s="11"/>
      <c r="CO33" s="11"/>
      <c r="CP33" s="11"/>
      <c r="CQ33" s="11"/>
      <c r="CR33" s="11"/>
      <c r="CS33" s="11">
        <v>1</v>
      </c>
      <c r="CT33" s="11">
        <v>1</v>
      </c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22.5" customHeight="1">
      <c r="A34" s="76" t="s">
        <v>173</v>
      </c>
      <c r="B34" s="75">
        <f t="shared" si="0"/>
        <v>1</v>
      </c>
      <c r="C34" s="75">
        <f t="shared" si="1"/>
        <v>1</v>
      </c>
      <c r="D34" s="75"/>
      <c r="E34" s="76"/>
      <c r="F34" s="76"/>
      <c r="G34" s="76"/>
      <c r="H34" s="76"/>
      <c r="I34" s="76"/>
      <c r="J34" s="76"/>
      <c r="K34" s="76"/>
      <c r="L34" s="76">
        <v>1</v>
      </c>
      <c r="M34" s="76"/>
      <c r="N34" s="76"/>
      <c r="O34" s="75"/>
      <c r="P34" s="75"/>
      <c r="Q34" s="77"/>
      <c r="R34" s="77">
        <f t="shared" si="2"/>
        <v>0</v>
      </c>
      <c r="S34" s="77"/>
      <c r="T34" s="77"/>
      <c r="U34" s="77"/>
      <c r="V34" s="34"/>
      <c r="W34" s="34"/>
      <c r="X34" s="34"/>
      <c r="Y34" s="35">
        <f t="shared" si="3"/>
        <v>142.03</v>
      </c>
      <c r="Z34" s="35">
        <f t="shared" si="4"/>
        <v>132.80000000000001</v>
      </c>
      <c r="AA34" s="35">
        <f t="shared" si="5"/>
        <v>9.2299999999999898</v>
      </c>
      <c r="AB34" s="35">
        <f t="shared" si="6"/>
        <v>142.03</v>
      </c>
      <c r="AC34" s="35">
        <f t="shared" si="7"/>
        <v>132.80000000000001</v>
      </c>
      <c r="AD34" s="35">
        <f t="shared" si="8"/>
        <v>9.2299999999999898</v>
      </c>
      <c r="AE34" s="35">
        <f t="shared" si="9"/>
        <v>0</v>
      </c>
      <c r="AF34" s="35">
        <f t="shared" si="10"/>
        <v>0</v>
      </c>
      <c r="AG34" s="34">
        <f t="shared" si="11"/>
        <v>0</v>
      </c>
      <c r="AH34" s="35"/>
      <c r="AI34" s="35"/>
      <c r="AJ34" s="34">
        <f t="shared" si="12"/>
        <v>0</v>
      </c>
      <c r="AK34" s="34"/>
      <c r="AL34" s="34"/>
      <c r="AM34" s="34">
        <f t="shared" si="13"/>
        <v>0</v>
      </c>
      <c r="AN34" s="34"/>
      <c r="AO34" s="34"/>
      <c r="AP34" s="34">
        <f t="shared" si="14"/>
        <v>0</v>
      </c>
      <c r="AQ34" s="34"/>
      <c r="AR34" s="34"/>
      <c r="AS34" s="34">
        <f t="shared" si="15"/>
        <v>0</v>
      </c>
      <c r="AT34" s="34"/>
      <c r="AU34" s="34"/>
      <c r="AV34" s="34">
        <f t="shared" si="16"/>
        <v>0</v>
      </c>
      <c r="AW34" s="34"/>
      <c r="AX34" s="34"/>
      <c r="AY34" s="34">
        <f t="shared" si="17"/>
        <v>0</v>
      </c>
      <c r="AZ34" s="34"/>
      <c r="BA34" s="34"/>
      <c r="BB34" s="34">
        <f t="shared" si="18"/>
        <v>0</v>
      </c>
      <c r="BC34" s="34"/>
      <c r="BD34" s="34"/>
      <c r="BE34" s="34">
        <f t="shared" si="19"/>
        <v>0</v>
      </c>
      <c r="BF34" s="34">
        <v>142.03</v>
      </c>
      <c r="BG34" s="34">
        <v>132.80000000000001</v>
      </c>
      <c r="BH34" s="34">
        <f t="shared" si="20"/>
        <v>9.2299999999999898</v>
      </c>
      <c r="BI34" s="34"/>
      <c r="BJ34" s="34"/>
      <c r="BK34" s="34">
        <f t="shared" si="21"/>
        <v>0</v>
      </c>
      <c r="BL34" s="34"/>
      <c r="BM34" s="34"/>
      <c r="BN34" s="34">
        <f t="shared" si="22"/>
        <v>0</v>
      </c>
      <c r="BO34" s="34"/>
      <c r="BP34" s="34"/>
      <c r="BQ34" s="35">
        <f t="shared" si="23"/>
        <v>0</v>
      </c>
      <c r="BR34" s="35"/>
      <c r="BS34" s="35"/>
      <c r="BT34" s="79">
        <f t="shared" si="24"/>
        <v>0</v>
      </c>
      <c r="BU34" s="79"/>
      <c r="BV34" s="79"/>
      <c r="BW34" s="79">
        <f t="shared" si="25"/>
        <v>0</v>
      </c>
      <c r="BX34" s="79">
        <f t="shared" si="26"/>
        <v>0</v>
      </c>
      <c r="BY34" s="79">
        <f t="shared" si="27"/>
        <v>0</v>
      </c>
      <c r="BZ34" s="79">
        <f t="shared" si="28"/>
        <v>0</v>
      </c>
      <c r="CA34" s="79"/>
      <c r="CB34" s="57"/>
      <c r="CC34" s="57"/>
      <c r="CD34" s="57"/>
      <c r="CE34" s="57"/>
      <c r="CF34" s="57"/>
      <c r="CG34" s="57">
        <f t="shared" si="29"/>
        <v>0</v>
      </c>
      <c r="CH34" s="57"/>
      <c r="CI34" s="11">
        <f t="shared" si="30"/>
        <v>3</v>
      </c>
      <c r="CJ34" s="11">
        <f t="shared" si="31"/>
        <v>3</v>
      </c>
      <c r="CK34" s="11"/>
      <c r="CL34" s="11"/>
      <c r="CM34" s="11"/>
      <c r="CN34" s="11"/>
      <c r="CO34" s="11"/>
      <c r="CP34" s="11"/>
      <c r="CQ34" s="11"/>
      <c r="CR34" s="11"/>
      <c r="CS34" s="11">
        <v>3</v>
      </c>
      <c r="CT34" s="11">
        <v>3</v>
      </c>
      <c r="CU34" s="11"/>
      <c r="CV34" s="11"/>
      <c r="CW34" s="11"/>
      <c r="CX34" s="11"/>
      <c r="CY34" s="11"/>
      <c r="CZ34" s="11"/>
      <c r="DA34" s="11"/>
      <c r="DB34" s="11"/>
    </row>
    <row r="35" spans="1:106" s="24" customFormat="1" ht="22.5" customHeight="1">
      <c r="A35" s="76" t="s">
        <v>174</v>
      </c>
      <c r="B35" s="75">
        <f t="shared" si="0"/>
        <v>1</v>
      </c>
      <c r="C35" s="75">
        <f t="shared" si="1"/>
        <v>1</v>
      </c>
      <c r="D35" s="75"/>
      <c r="E35" s="76"/>
      <c r="F35" s="76"/>
      <c r="G35" s="76"/>
      <c r="H35" s="76"/>
      <c r="I35" s="76"/>
      <c r="J35" s="76"/>
      <c r="K35" s="76"/>
      <c r="L35" s="76">
        <v>1</v>
      </c>
      <c r="M35" s="76"/>
      <c r="N35" s="76"/>
      <c r="O35" s="75"/>
      <c r="P35" s="75"/>
      <c r="Q35" s="77"/>
      <c r="R35" s="77">
        <f t="shared" si="2"/>
        <v>0</v>
      </c>
      <c r="S35" s="77"/>
      <c r="T35" s="77"/>
      <c r="U35" s="77"/>
      <c r="V35" s="34"/>
      <c r="W35" s="34"/>
      <c r="X35" s="34"/>
      <c r="Y35" s="35">
        <f t="shared" si="3"/>
        <v>554.92999999999995</v>
      </c>
      <c r="Z35" s="35">
        <f t="shared" si="4"/>
        <v>486.23</v>
      </c>
      <c r="AA35" s="35">
        <f t="shared" si="5"/>
        <v>68.699999999999932</v>
      </c>
      <c r="AB35" s="35">
        <f t="shared" si="6"/>
        <v>554.92999999999995</v>
      </c>
      <c r="AC35" s="35">
        <f t="shared" si="7"/>
        <v>486.23</v>
      </c>
      <c r="AD35" s="35">
        <f t="shared" si="8"/>
        <v>68.699999999999932</v>
      </c>
      <c r="AE35" s="35">
        <f t="shared" si="9"/>
        <v>0</v>
      </c>
      <c r="AF35" s="35">
        <f t="shared" si="10"/>
        <v>0</v>
      </c>
      <c r="AG35" s="34">
        <f t="shared" si="11"/>
        <v>0</v>
      </c>
      <c r="AH35" s="35"/>
      <c r="AI35" s="35"/>
      <c r="AJ35" s="34">
        <f t="shared" si="12"/>
        <v>0</v>
      </c>
      <c r="AK35" s="34"/>
      <c r="AL35" s="34"/>
      <c r="AM35" s="34">
        <f t="shared" si="13"/>
        <v>0</v>
      </c>
      <c r="AN35" s="34"/>
      <c r="AO35" s="34"/>
      <c r="AP35" s="34">
        <f t="shared" si="14"/>
        <v>0</v>
      </c>
      <c r="AQ35" s="34"/>
      <c r="AR35" s="34"/>
      <c r="AS35" s="34">
        <f t="shared" si="15"/>
        <v>0</v>
      </c>
      <c r="AT35" s="34"/>
      <c r="AU35" s="34"/>
      <c r="AV35" s="34">
        <f t="shared" si="16"/>
        <v>0</v>
      </c>
      <c r="AW35" s="34"/>
      <c r="AX35" s="34"/>
      <c r="AY35" s="34">
        <f t="shared" si="17"/>
        <v>0</v>
      </c>
      <c r="AZ35" s="34"/>
      <c r="BA35" s="34"/>
      <c r="BB35" s="34">
        <f t="shared" si="18"/>
        <v>0</v>
      </c>
      <c r="BC35" s="34"/>
      <c r="BD35" s="34"/>
      <c r="BE35" s="34">
        <f t="shared" si="19"/>
        <v>0</v>
      </c>
      <c r="BF35" s="34">
        <v>554.92999999999995</v>
      </c>
      <c r="BG35" s="34">
        <v>486.23</v>
      </c>
      <c r="BH35" s="34">
        <f t="shared" si="20"/>
        <v>68.699999999999932</v>
      </c>
      <c r="BI35" s="34"/>
      <c r="BJ35" s="34"/>
      <c r="BK35" s="34">
        <f t="shared" si="21"/>
        <v>0</v>
      </c>
      <c r="BL35" s="34"/>
      <c r="BM35" s="34"/>
      <c r="BN35" s="34">
        <f t="shared" si="22"/>
        <v>0</v>
      </c>
      <c r="BO35" s="34"/>
      <c r="BP35" s="34"/>
      <c r="BQ35" s="35">
        <f t="shared" si="23"/>
        <v>0</v>
      </c>
      <c r="BR35" s="35"/>
      <c r="BS35" s="35"/>
      <c r="BT35" s="79">
        <f t="shared" si="24"/>
        <v>0</v>
      </c>
      <c r="BU35" s="79"/>
      <c r="BV35" s="79"/>
      <c r="BW35" s="79">
        <f t="shared" si="25"/>
        <v>0</v>
      </c>
      <c r="BX35" s="79">
        <f t="shared" si="26"/>
        <v>0</v>
      </c>
      <c r="BY35" s="79">
        <f t="shared" si="27"/>
        <v>0</v>
      </c>
      <c r="BZ35" s="79">
        <f t="shared" si="28"/>
        <v>0</v>
      </c>
      <c r="CA35" s="79"/>
      <c r="CB35" s="57"/>
      <c r="CC35" s="57"/>
      <c r="CD35" s="57"/>
      <c r="CE35" s="57"/>
      <c r="CF35" s="57"/>
      <c r="CG35" s="57">
        <f t="shared" si="29"/>
        <v>0</v>
      </c>
      <c r="CH35" s="57"/>
      <c r="CI35" s="11">
        <f t="shared" si="30"/>
        <v>5</v>
      </c>
      <c r="CJ35" s="11">
        <f t="shared" si="31"/>
        <v>5</v>
      </c>
      <c r="CK35" s="11"/>
      <c r="CL35" s="11"/>
      <c r="CM35" s="11"/>
      <c r="CN35" s="11"/>
      <c r="CO35" s="11"/>
      <c r="CP35" s="11"/>
      <c r="CQ35" s="11"/>
      <c r="CR35" s="11"/>
      <c r="CS35" s="11">
        <v>5</v>
      </c>
      <c r="CT35" s="11">
        <v>5</v>
      </c>
      <c r="CU35" s="11"/>
      <c r="CV35" s="11"/>
      <c r="CW35" s="11"/>
      <c r="CX35" s="11"/>
      <c r="CY35" s="11"/>
      <c r="CZ35" s="11"/>
      <c r="DA35" s="11"/>
      <c r="DB35" s="11"/>
    </row>
    <row r="36" spans="1:106" s="24" customFormat="1" ht="22.5" customHeight="1">
      <c r="A36" s="76" t="s">
        <v>181</v>
      </c>
      <c r="B36" s="75">
        <f>C36+R36</f>
        <v>1</v>
      </c>
      <c r="C36" s="75">
        <f>D36+H36+L36+N36+P36</f>
        <v>1</v>
      </c>
      <c r="D36" s="75"/>
      <c r="E36" s="76"/>
      <c r="F36" s="76"/>
      <c r="G36" s="76"/>
      <c r="H36" s="76"/>
      <c r="I36" s="76"/>
      <c r="J36" s="76"/>
      <c r="K36" s="76"/>
      <c r="L36" s="76">
        <v>1</v>
      </c>
      <c r="M36" s="76"/>
      <c r="N36" s="76"/>
      <c r="O36" s="75"/>
      <c r="P36" s="75"/>
      <c r="Q36" s="77"/>
      <c r="R36" s="77">
        <f>SUM(S36:X36)</f>
        <v>0</v>
      </c>
      <c r="S36" s="77"/>
      <c r="T36" s="77"/>
      <c r="U36" s="77"/>
      <c r="V36" s="34"/>
      <c r="W36" s="34"/>
      <c r="X36" s="34"/>
      <c r="Y36" s="35">
        <f t="shared" ref="Y36:AA37" si="32">AB36+BX36</f>
        <v>3368.42</v>
      </c>
      <c r="Z36" s="35">
        <f t="shared" si="32"/>
        <v>3334.74</v>
      </c>
      <c r="AA36" s="35">
        <f t="shared" si="32"/>
        <v>33.680000000000291</v>
      </c>
      <c r="AB36" s="35">
        <f>AH36+AT36+BF36+BL36+BR36</f>
        <v>3368.42</v>
      </c>
      <c r="AC36" s="35">
        <f>AI36+AU36+BG36+BM36+BS36</f>
        <v>3334.74</v>
      </c>
      <c r="AD36" s="35">
        <f>AJ36+AV36+BH36+BT36</f>
        <v>33.680000000000291</v>
      </c>
      <c r="AE36" s="35">
        <f t="shared" ref="AE36:AG37" si="33">AK36+AW36+BI36</f>
        <v>0</v>
      </c>
      <c r="AF36" s="35">
        <f t="shared" si="33"/>
        <v>0</v>
      </c>
      <c r="AG36" s="34">
        <f t="shared" si="33"/>
        <v>0</v>
      </c>
      <c r="AH36" s="35"/>
      <c r="AI36" s="35"/>
      <c r="AJ36" s="34">
        <f>AH36-AI36</f>
        <v>0</v>
      </c>
      <c r="AK36" s="34"/>
      <c r="AL36" s="34"/>
      <c r="AM36" s="34">
        <f>AK36-AL36</f>
        <v>0</v>
      </c>
      <c r="AN36" s="34"/>
      <c r="AO36" s="34"/>
      <c r="AP36" s="34">
        <f>AN36-AO36</f>
        <v>0</v>
      </c>
      <c r="AQ36" s="34"/>
      <c r="AR36" s="34"/>
      <c r="AS36" s="34">
        <f>AQ36-AR36</f>
        <v>0</v>
      </c>
      <c r="AT36" s="34"/>
      <c r="AU36" s="34"/>
      <c r="AV36" s="34">
        <f>AT36-AU36</f>
        <v>0</v>
      </c>
      <c r="AW36" s="34"/>
      <c r="AX36" s="34"/>
      <c r="AY36" s="34">
        <f>AW36-AX36</f>
        <v>0</v>
      </c>
      <c r="AZ36" s="34"/>
      <c r="BA36" s="34"/>
      <c r="BB36" s="34">
        <f>AZ36-BA36</f>
        <v>0</v>
      </c>
      <c r="BC36" s="34"/>
      <c r="BD36" s="34"/>
      <c r="BE36" s="34">
        <f>BC36-BD36</f>
        <v>0</v>
      </c>
      <c r="BF36" s="34">
        <v>3368.42</v>
      </c>
      <c r="BG36" s="34">
        <v>3334.74</v>
      </c>
      <c r="BH36" s="34">
        <f>BF36-BG36</f>
        <v>33.680000000000291</v>
      </c>
      <c r="BI36" s="34"/>
      <c r="BJ36" s="34"/>
      <c r="BK36" s="34">
        <f>BI36-BJ36</f>
        <v>0</v>
      </c>
      <c r="BL36" s="34"/>
      <c r="BM36" s="34"/>
      <c r="BN36" s="34">
        <f>BL36-BM36</f>
        <v>0</v>
      </c>
      <c r="BO36" s="34"/>
      <c r="BP36" s="34"/>
      <c r="BQ36" s="35">
        <f>BO36-BP36</f>
        <v>0</v>
      </c>
      <c r="BR36" s="35"/>
      <c r="BS36" s="35"/>
      <c r="BT36" s="79">
        <f>BR36-BS36</f>
        <v>0</v>
      </c>
      <c r="BU36" s="79"/>
      <c r="BV36" s="79"/>
      <c r="BW36" s="79">
        <f>BU36-BV36</f>
        <v>0</v>
      </c>
      <c r="BX36" s="79">
        <f>CA36+CB36+CC36+CD36+CE36+CH36</f>
        <v>0</v>
      </c>
      <c r="BY36" s="79">
        <f>CA36+CB36+CC36+CD36+CF36+CH36</f>
        <v>0</v>
      </c>
      <c r="BZ36" s="79">
        <f>CG36</f>
        <v>0</v>
      </c>
      <c r="CA36" s="79"/>
      <c r="CB36" s="57"/>
      <c r="CC36" s="57"/>
      <c r="CD36" s="57"/>
      <c r="CE36" s="57"/>
      <c r="CF36" s="57"/>
      <c r="CG36" s="57">
        <f>CE36-CF36</f>
        <v>0</v>
      </c>
      <c r="CH36" s="57"/>
      <c r="CI36" s="11">
        <f>-CK36+CO36+CS36+CU36+CY36</f>
        <v>4</v>
      </c>
      <c r="CJ36" s="11">
        <f>CL36+CP36+CT36+CV36+CZ36</f>
        <v>4</v>
      </c>
      <c r="CK36" s="11"/>
      <c r="CL36" s="11"/>
      <c r="CM36" s="11"/>
      <c r="CN36" s="11"/>
      <c r="CO36" s="11"/>
      <c r="CP36" s="11"/>
      <c r="CQ36" s="11"/>
      <c r="CR36" s="11"/>
      <c r="CS36" s="11">
        <v>4</v>
      </c>
      <c r="CT36" s="11">
        <v>4</v>
      </c>
      <c r="CU36" s="11"/>
      <c r="CV36" s="11"/>
      <c r="CW36" s="11"/>
      <c r="CX36" s="11"/>
      <c r="CY36" s="11"/>
      <c r="CZ36" s="11"/>
      <c r="DA36" s="11"/>
      <c r="DB36" s="11"/>
    </row>
    <row r="37" spans="1:106" s="24" customFormat="1" ht="22.5" customHeight="1">
      <c r="A37" s="112"/>
      <c r="B37" s="18">
        <f>C37+R37</f>
        <v>0</v>
      </c>
      <c r="C37" s="18">
        <f>D37+H37+L37+N37+P37</f>
        <v>0</v>
      </c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18"/>
      <c r="P37" s="18"/>
      <c r="Q37" s="4"/>
      <c r="R37" s="4">
        <f>SUM(S37:X37)</f>
        <v>0</v>
      </c>
      <c r="S37" s="4"/>
      <c r="T37" s="4"/>
      <c r="U37" s="4"/>
      <c r="V37" s="19"/>
      <c r="W37" s="19"/>
      <c r="X37" s="19"/>
      <c r="Y37" s="42">
        <f t="shared" si="32"/>
        <v>0</v>
      </c>
      <c r="Z37" s="42">
        <f t="shared" si="32"/>
        <v>0</v>
      </c>
      <c r="AA37" s="42">
        <f t="shared" si="32"/>
        <v>0</v>
      </c>
      <c r="AB37" s="42">
        <f>AH37+AT37+BF37+BL37+BR37</f>
        <v>0</v>
      </c>
      <c r="AC37" s="10">
        <f>AI37+AU37+BG37+BM37+BS37</f>
        <v>0</v>
      </c>
      <c r="AD37" s="10">
        <f>AJ37+AV37+BH37+BT37</f>
        <v>0</v>
      </c>
      <c r="AE37" s="10">
        <f t="shared" si="33"/>
        <v>0</v>
      </c>
      <c r="AF37" s="10">
        <f t="shared" si="33"/>
        <v>0</v>
      </c>
      <c r="AG37" s="19">
        <f t="shared" si="33"/>
        <v>0</v>
      </c>
      <c r="AH37" s="10"/>
      <c r="AI37" s="10"/>
      <c r="AJ37" s="19">
        <f>AH37-AI37</f>
        <v>0</v>
      </c>
      <c r="AK37" s="19"/>
      <c r="AL37" s="19"/>
      <c r="AM37" s="19">
        <f>AK37-AL37</f>
        <v>0</v>
      </c>
      <c r="AN37" s="19"/>
      <c r="AO37" s="19"/>
      <c r="AP37" s="19">
        <f>AN37-AO37</f>
        <v>0</v>
      </c>
      <c r="AQ37" s="19"/>
      <c r="AR37" s="19"/>
      <c r="AS37" s="19">
        <f>AQ37-AR37</f>
        <v>0</v>
      </c>
      <c r="AT37" s="19"/>
      <c r="AU37" s="19"/>
      <c r="AV37" s="19">
        <f>AT37-AU37</f>
        <v>0</v>
      </c>
      <c r="AW37" s="19"/>
      <c r="AX37" s="19"/>
      <c r="AY37" s="19">
        <f>AW37-AX37</f>
        <v>0</v>
      </c>
      <c r="AZ37" s="19"/>
      <c r="BA37" s="19"/>
      <c r="BB37" s="19">
        <f>AZ37-BA37</f>
        <v>0</v>
      </c>
      <c r="BC37" s="19"/>
      <c r="BD37" s="19"/>
      <c r="BE37" s="19">
        <f>BC37-BD37</f>
        <v>0</v>
      </c>
      <c r="BF37" s="19"/>
      <c r="BG37" s="19"/>
      <c r="BH37" s="19">
        <f>BF37-BG37</f>
        <v>0</v>
      </c>
      <c r="BI37" s="34"/>
      <c r="BJ37" s="34"/>
      <c r="BK37" s="34">
        <f>BI37-BJ37</f>
        <v>0</v>
      </c>
      <c r="BL37" s="34"/>
      <c r="BM37" s="34"/>
      <c r="BN37" s="34">
        <f>BL37-BM37</f>
        <v>0</v>
      </c>
      <c r="BO37" s="34"/>
      <c r="BP37" s="34"/>
      <c r="BQ37" s="35">
        <f>BO37-BP37</f>
        <v>0</v>
      </c>
      <c r="BR37" s="35"/>
      <c r="BS37" s="10"/>
      <c r="BT37" s="56">
        <f>BR37-BS37</f>
        <v>0</v>
      </c>
      <c r="BU37" s="56"/>
      <c r="BV37" s="56"/>
      <c r="BW37" s="56">
        <f>BU37-BV37</f>
        <v>0</v>
      </c>
      <c r="BX37" s="56">
        <f>CA37+CB37+CC37+CD37+CE37+CH37</f>
        <v>0</v>
      </c>
      <c r="BY37" s="56">
        <f>CA37+CB37+CC37+CD37+CF37+CH37</f>
        <v>0</v>
      </c>
      <c r="BZ37" s="56">
        <f>CG37</f>
        <v>0</v>
      </c>
      <c r="CA37" s="56"/>
      <c r="CB37" s="57"/>
      <c r="CC37" s="57"/>
      <c r="CD37" s="57"/>
      <c r="CE37" s="57"/>
      <c r="CF37" s="57"/>
      <c r="CG37" s="57">
        <f>CE37-CF37</f>
        <v>0</v>
      </c>
      <c r="CH37" s="57"/>
      <c r="CI37" s="11">
        <f>-CK37+CO37+CS37+CU37+CY37</f>
        <v>0</v>
      </c>
      <c r="CJ37" s="11">
        <f>CL37+CP37+CT37+CV37+CZ37</f>
        <v>0</v>
      </c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24" customFormat="1" ht="30.75" customHeight="1">
      <c r="A38" s="73" t="s">
        <v>107</v>
      </c>
      <c r="B38" s="18">
        <f t="shared" si="0"/>
        <v>19</v>
      </c>
      <c r="C38" s="18">
        <f t="shared" si="1"/>
        <v>0</v>
      </c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18"/>
      <c r="P38" s="18"/>
      <c r="Q38" s="4"/>
      <c r="R38" s="4">
        <f t="shared" si="2"/>
        <v>19</v>
      </c>
      <c r="S38" s="4"/>
      <c r="T38" s="4">
        <v>19</v>
      </c>
      <c r="U38" s="4"/>
      <c r="V38" s="19"/>
      <c r="W38" s="19"/>
      <c r="X38" s="19"/>
      <c r="Y38" s="42">
        <f t="shared" si="3"/>
        <v>892.42</v>
      </c>
      <c r="Z38" s="42">
        <f t="shared" si="4"/>
        <v>892.42</v>
      </c>
      <c r="AA38" s="42">
        <f t="shared" si="5"/>
        <v>0</v>
      </c>
      <c r="AB38" s="42">
        <f t="shared" si="6"/>
        <v>0</v>
      </c>
      <c r="AC38" s="10">
        <f t="shared" si="7"/>
        <v>0</v>
      </c>
      <c r="AD38" s="10">
        <f t="shared" si="8"/>
        <v>0</v>
      </c>
      <c r="AE38" s="10">
        <f t="shared" si="9"/>
        <v>0</v>
      </c>
      <c r="AF38" s="10">
        <f t="shared" si="10"/>
        <v>0</v>
      </c>
      <c r="AG38" s="19">
        <f t="shared" si="11"/>
        <v>0</v>
      </c>
      <c r="AH38" s="10"/>
      <c r="AI38" s="10"/>
      <c r="AJ38" s="19">
        <f t="shared" si="12"/>
        <v>0</v>
      </c>
      <c r="AK38" s="19"/>
      <c r="AL38" s="19"/>
      <c r="AM38" s="19">
        <f t="shared" si="13"/>
        <v>0</v>
      </c>
      <c r="AN38" s="19"/>
      <c r="AO38" s="19"/>
      <c r="AP38" s="19">
        <f t="shared" si="14"/>
        <v>0</v>
      </c>
      <c r="AQ38" s="19"/>
      <c r="AR38" s="19"/>
      <c r="AS38" s="19">
        <f t="shared" si="15"/>
        <v>0</v>
      </c>
      <c r="AT38" s="19"/>
      <c r="AU38" s="19"/>
      <c r="AV38" s="19">
        <f t="shared" si="16"/>
        <v>0</v>
      </c>
      <c r="AW38" s="19"/>
      <c r="AX38" s="19"/>
      <c r="AY38" s="19">
        <f t="shared" si="17"/>
        <v>0</v>
      </c>
      <c r="AZ38" s="19"/>
      <c r="BA38" s="19"/>
      <c r="BB38" s="19">
        <f t="shared" si="18"/>
        <v>0</v>
      </c>
      <c r="BC38" s="19"/>
      <c r="BD38" s="19"/>
      <c r="BE38" s="19">
        <f t="shared" si="19"/>
        <v>0</v>
      </c>
      <c r="BF38" s="19"/>
      <c r="BG38" s="19"/>
      <c r="BH38" s="19">
        <f t="shared" si="20"/>
        <v>0</v>
      </c>
      <c r="BI38" s="34"/>
      <c r="BJ38" s="34"/>
      <c r="BK38" s="34">
        <f t="shared" si="21"/>
        <v>0</v>
      </c>
      <c r="BL38" s="34"/>
      <c r="BM38" s="34"/>
      <c r="BN38" s="34">
        <f t="shared" si="22"/>
        <v>0</v>
      </c>
      <c r="BO38" s="34"/>
      <c r="BP38" s="34"/>
      <c r="BQ38" s="35">
        <f t="shared" si="23"/>
        <v>0</v>
      </c>
      <c r="BR38" s="35"/>
      <c r="BS38" s="10"/>
      <c r="BT38" s="56">
        <f t="shared" si="24"/>
        <v>0</v>
      </c>
      <c r="BU38" s="56"/>
      <c r="BV38" s="56"/>
      <c r="BW38" s="56">
        <f t="shared" si="25"/>
        <v>0</v>
      </c>
      <c r="BX38" s="56">
        <f t="shared" si="26"/>
        <v>892.42</v>
      </c>
      <c r="BY38" s="56">
        <f t="shared" si="27"/>
        <v>892.42</v>
      </c>
      <c r="BZ38" s="56">
        <f t="shared" si="28"/>
        <v>0</v>
      </c>
      <c r="CA38" s="56"/>
      <c r="CB38" s="57">
        <v>892.42</v>
      </c>
      <c r="CC38" s="57"/>
      <c r="CD38" s="57"/>
      <c r="CE38" s="57"/>
      <c r="CF38" s="57"/>
      <c r="CG38" s="57">
        <f t="shared" si="29"/>
        <v>0</v>
      </c>
      <c r="CH38" s="57"/>
      <c r="CI38" s="11">
        <f t="shared" si="30"/>
        <v>0</v>
      </c>
      <c r="CJ38" s="11">
        <f t="shared" si="31"/>
        <v>0</v>
      </c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24" customFormat="1" ht="22.5" customHeight="1">
      <c r="A39" s="3"/>
      <c r="B39" s="18">
        <f t="shared" si="0"/>
        <v>51</v>
      </c>
      <c r="C39" s="18">
        <f t="shared" si="1"/>
        <v>0</v>
      </c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18"/>
      <c r="P39" s="18"/>
      <c r="Q39" s="4"/>
      <c r="R39" s="4">
        <f t="shared" si="2"/>
        <v>51</v>
      </c>
      <c r="S39" s="4">
        <v>4</v>
      </c>
      <c r="T39" s="4">
        <v>38</v>
      </c>
      <c r="U39" s="4">
        <v>9</v>
      </c>
      <c r="V39" s="19"/>
      <c r="W39" s="19"/>
      <c r="X39" s="19"/>
      <c r="Y39" s="42">
        <f t="shared" si="3"/>
        <v>2991.29</v>
      </c>
      <c r="Z39" s="42">
        <f t="shared" si="4"/>
        <v>2991.29</v>
      </c>
      <c r="AA39" s="42">
        <f t="shared" si="5"/>
        <v>0</v>
      </c>
      <c r="AB39" s="42">
        <f t="shared" si="6"/>
        <v>0</v>
      </c>
      <c r="AC39" s="10">
        <f t="shared" si="7"/>
        <v>0</v>
      </c>
      <c r="AD39" s="10">
        <f t="shared" si="8"/>
        <v>0</v>
      </c>
      <c r="AE39" s="10">
        <f t="shared" si="9"/>
        <v>0</v>
      </c>
      <c r="AF39" s="10">
        <f t="shared" si="10"/>
        <v>0</v>
      </c>
      <c r="AG39" s="19">
        <f t="shared" si="11"/>
        <v>0</v>
      </c>
      <c r="AH39" s="10"/>
      <c r="AI39" s="10"/>
      <c r="AJ39" s="19">
        <f t="shared" si="12"/>
        <v>0</v>
      </c>
      <c r="AK39" s="19"/>
      <c r="AL39" s="19"/>
      <c r="AM39" s="19">
        <f t="shared" si="13"/>
        <v>0</v>
      </c>
      <c r="AN39" s="19"/>
      <c r="AO39" s="19"/>
      <c r="AP39" s="19">
        <f t="shared" si="14"/>
        <v>0</v>
      </c>
      <c r="AQ39" s="19"/>
      <c r="AR39" s="19"/>
      <c r="AS39" s="19">
        <f t="shared" si="15"/>
        <v>0</v>
      </c>
      <c r="AT39" s="19"/>
      <c r="AU39" s="19"/>
      <c r="AV39" s="19">
        <f t="shared" si="16"/>
        <v>0</v>
      </c>
      <c r="AW39" s="19"/>
      <c r="AX39" s="19"/>
      <c r="AY39" s="19">
        <f t="shared" si="17"/>
        <v>0</v>
      </c>
      <c r="AZ39" s="19"/>
      <c r="BA39" s="19"/>
      <c r="BB39" s="19">
        <f t="shared" si="18"/>
        <v>0</v>
      </c>
      <c r="BC39" s="19"/>
      <c r="BD39" s="19"/>
      <c r="BE39" s="19">
        <f t="shared" si="19"/>
        <v>0</v>
      </c>
      <c r="BF39" s="19"/>
      <c r="BG39" s="19"/>
      <c r="BH39" s="19">
        <f t="shared" si="20"/>
        <v>0</v>
      </c>
      <c r="BI39" s="34"/>
      <c r="BJ39" s="34"/>
      <c r="BK39" s="34">
        <f t="shared" si="21"/>
        <v>0</v>
      </c>
      <c r="BL39" s="34"/>
      <c r="BM39" s="34"/>
      <c r="BN39" s="34">
        <f t="shared" si="22"/>
        <v>0</v>
      </c>
      <c r="BO39" s="34"/>
      <c r="BP39" s="34"/>
      <c r="BQ39" s="35">
        <f t="shared" si="23"/>
        <v>0</v>
      </c>
      <c r="BR39" s="35"/>
      <c r="BS39" s="10"/>
      <c r="BT39" s="56">
        <f t="shared" si="24"/>
        <v>0</v>
      </c>
      <c r="BU39" s="56"/>
      <c r="BV39" s="56"/>
      <c r="BW39" s="56">
        <f t="shared" si="25"/>
        <v>0</v>
      </c>
      <c r="BX39" s="56">
        <f t="shared" si="26"/>
        <v>2991.29</v>
      </c>
      <c r="BY39" s="56">
        <f t="shared" si="27"/>
        <v>2991.29</v>
      </c>
      <c r="BZ39" s="56">
        <f t="shared" si="28"/>
        <v>0</v>
      </c>
      <c r="CA39" s="56">
        <v>20.98</v>
      </c>
      <c r="CB39" s="57">
        <v>1727.91</v>
      </c>
      <c r="CC39" s="57">
        <v>1242.4000000000001</v>
      </c>
      <c r="CD39" s="57"/>
      <c r="CE39" s="57"/>
      <c r="CF39" s="57"/>
      <c r="CG39" s="57">
        <f t="shared" si="29"/>
        <v>0</v>
      </c>
      <c r="CH39" s="57"/>
      <c r="CI39" s="11">
        <f t="shared" si="30"/>
        <v>0</v>
      </c>
      <c r="CJ39" s="11">
        <f t="shared" si="31"/>
        <v>0</v>
      </c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32" customFormat="1" ht="19.5" customHeight="1">
      <c r="A40" s="7" t="s">
        <v>1</v>
      </c>
      <c r="B40" s="38">
        <f>SUM(B10:B39)</f>
        <v>97</v>
      </c>
      <c r="C40" s="38">
        <f t="shared" ref="C40:BN40" si="34">SUM(C10:C39)</f>
        <v>22</v>
      </c>
      <c r="D40" s="38">
        <f t="shared" si="34"/>
        <v>0</v>
      </c>
      <c r="E40" s="38">
        <f t="shared" si="34"/>
        <v>0</v>
      </c>
      <c r="F40" s="38">
        <f t="shared" si="34"/>
        <v>0</v>
      </c>
      <c r="G40" s="38">
        <f t="shared" si="34"/>
        <v>0</v>
      </c>
      <c r="H40" s="38">
        <f t="shared" si="34"/>
        <v>0</v>
      </c>
      <c r="I40" s="38">
        <f t="shared" si="34"/>
        <v>0</v>
      </c>
      <c r="J40" s="38">
        <f t="shared" si="34"/>
        <v>0</v>
      </c>
      <c r="K40" s="38">
        <f t="shared" si="34"/>
        <v>0</v>
      </c>
      <c r="L40" s="38">
        <f t="shared" si="34"/>
        <v>22</v>
      </c>
      <c r="M40" s="38">
        <f t="shared" si="34"/>
        <v>0</v>
      </c>
      <c r="N40" s="38">
        <f t="shared" si="34"/>
        <v>0</v>
      </c>
      <c r="O40" s="38">
        <f t="shared" si="34"/>
        <v>0</v>
      </c>
      <c r="P40" s="38">
        <f t="shared" si="34"/>
        <v>0</v>
      </c>
      <c r="Q40" s="38">
        <f t="shared" si="34"/>
        <v>0</v>
      </c>
      <c r="R40" s="38">
        <f t="shared" si="34"/>
        <v>75</v>
      </c>
      <c r="S40" s="38">
        <f t="shared" si="34"/>
        <v>4</v>
      </c>
      <c r="T40" s="38">
        <f t="shared" si="34"/>
        <v>57</v>
      </c>
      <c r="U40" s="38">
        <f t="shared" si="34"/>
        <v>9</v>
      </c>
      <c r="V40" s="20">
        <f t="shared" si="34"/>
        <v>2</v>
      </c>
      <c r="W40" s="20">
        <f t="shared" si="34"/>
        <v>3</v>
      </c>
      <c r="X40" s="20">
        <f t="shared" si="34"/>
        <v>0</v>
      </c>
      <c r="Y40" s="20">
        <f t="shared" si="34"/>
        <v>35716.339999999997</v>
      </c>
      <c r="Z40" s="20">
        <f t="shared" si="34"/>
        <v>30349.230000000003</v>
      </c>
      <c r="AA40" s="20">
        <f t="shared" si="34"/>
        <v>5367.1099999999979</v>
      </c>
      <c r="AB40" s="20">
        <f t="shared" si="34"/>
        <v>25803.519999999997</v>
      </c>
      <c r="AC40" s="20">
        <f t="shared" si="34"/>
        <v>20436.409999999996</v>
      </c>
      <c r="AD40" s="20">
        <f t="shared" si="34"/>
        <v>5367.1099999999979</v>
      </c>
      <c r="AE40" s="20">
        <f t="shared" si="34"/>
        <v>0</v>
      </c>
      <c r="AF40" s="20">
        <f t="shared" si="34"/>
        <v>0</v>
      </c>
      <c r="AG40" s="20">
        <f t="shared" si="34"/>
        <v>0</v>
      </c>
      <c r="AH40" s="20">
        <f t="shared" si="34"/>
        <v>0</v>
      </c>
      <c r="AI40" s="20">
        <f t="shared" si="34"/>
        <v>0</v>
      </c>
      <c r="AJ40" s="20">
        <f t="shared" si="34"/>
        <v>0</v>
      </c>
      <c r="AK40" s="20">
        <f t="shared" si="34"/>
        <v>0</v>
      </c>
      <c r="AL40" s="20">
        <f t="shared" si="34"/>
        <v>0</v>
      </c>
      <c r="AM40" s="20">
        <f t="shared" si="34"/>
        <v>0</v>
      </c>
      <c r="AN40" s="20">
        <f t="shared" si="34"/>
        <v>0</v>
      </c>
      <c r="AO40" s="20">
        <f t="shared" si="34"/>
        <v>0</v>
      </c>
      <c r="AP40" s="20">
        <f t="shared" si="34"/>
        <v>0</v>
      </c>
      <c r="AQ40" s="20">
        <f t="shared" si="34"/>
        <v>0</v>
      </c>
      <c r="AR40" s="20">
        <f t="shared" si="34"/>
        <v>0</v>
      </c>
      <c r="AS40" s="20">
        <f t="shared" si="34"/>
        <v>0</v>
      </c>
      <c r="AT40" s="20">
        <f t="shared" si="34"/>
        <v>0</v>
      </c>
      <c r="AU40" s="20">
        <f t="shared" si="34"/>
        <v>0</v>
      </c>
      <c r="AV40" s="20">
        <f t="shared" si="34"/>
        <v>0</v>
      </c>
      <c r="AW40" s="20">
        <f t="shared" si="34"/>
        <v>0</v>
      </c>
      <c r="AX40" s="20">
        <f t="shared" si="34"/>
        <v>0</v>
      </c>
      <c r="AY40" s="20">
        <f t="shared" si="34"/>
        <v>0</v>
      </c>
      <c r="AZ40" s="20">
        <f t="shared" si="34"/>
        <v>0</v>
      </c>
      <c r="BA40" s="20">
        <f t="shared" si="34"/>
        <v>0</v>
      </c>
      <c r="BB40" s="20">
        <f t="shared" si="34"/>
        <v>0</v>
      </c>
      <c r="BC40" s="20">
        <f t="shared" si="34"/>
        <v>0</v>
      </c>
      <c r="BD40" s="20">
        <f t="shared" si="34"/>
        <v>0</v>
      </c>
      <c r="BE40" s="20">
        <f t="shared" si="34"/>
        <v>0</v>
      </c>
      <c r="BF40" s="20">
        <f t="shared" si="34"/>
        <v>25803.519999999997</v>
      </c>
      <c r="BG40" s="20">
        <f t="shared" si="34"/>
        <v>20436.409999999996</v>
      </c>
      <c r="BH40" s="20">
        <f t="shared" si="34"/>
        <v>5367.1099999999979</v>
      </c>
      <c r="BI40" s="20">
        <f t="shared" si="34"/>
        <v>0</v>
      </c>
      <c r="BJ40" s="20">
        <f t="shared" si="34"/>
        <v>0</v>
      </c>
      <c r="BK40" s="20">
        <f t="shared" si="34"/>
        <v>0</v>
      </c>
      <c r="BL40" s="20">
        <f t="shared" si="34"/>
        <v>0</v>
      </c>
      <c r="BM40" s="20">
        <f t="shared" si="34"/>
        <v>0</v>
      </c>
      <c r="BN40" s="20">
        <f t="shared" si="34"/>
        <v>0</v>
      </c>
      <c r="BO40" s="20">
        <f t="shared" ref="BO40:DB40" si="35">SUM(BO10:BO39)</f>
        <v>0</v>
      </c>
      <c r="BP40" s="20">
        <f t="shared" si="35"/>
        <v>0</v>
      </c>
      <c r="BQ40" s="20">
        <f t="shared" si="35"/>
        <v>0</v>
      </c>
      <c r="BR40" s="20">
        <f t="shared" si="35"/>
        <v>0</v>
      </c>
      <c r="BS40" s="20">
        <f t="shared" si="35"/>
        <v>0</v>
      </c>
      <c r="BT40" s="58">
        <f t="shared" si="35"/>
        <v>0</v>
      </c>
      <c r="BU40" s="58">
        <f t="shared" si="35"/>
        <v>0</v>
      </c>
      <c r="BV40" s="58">
        <f t="shared" si="35"/>
        <v>0</v>
      </c>
      <c r="BW40" s="58">
        <f t="shared" si="35"/>
        <v>0</v>
      </c>
      <c r="BX40" s="58">
        <f t="shared" si="35"/>
        <v>9912.82</v>
      </c>
      <c r="BY40" s="58">
        <f t="shared" si="35"/>
        <v>9912.82</v>
      </c>
      <c r="BZ40" s="58">
        <f t="shared" si="35"/>
        <v>0</v>
      </c>
      <c r="CA40" s="58">
        <f t="shared" si="35"/>
        <v>20.98</v>
      </c>
      <c r="CB40" s="58">
        <f t="shared" si="35"/>
        <v>2620.33</v>
      </c>
      <c r="CC40" s="58">
        <f t="shared" si="35"/>
        <v>1242.4000000000001</v>
      </c>
      <c r="CD40" s="58">
        <f t="shared" si="35"/>
        <v>53.120000000000005</v>
      </c>
      <c r="CE40" s="58">
        <f t="shared" si="35"/>
        <v>5975.99</v>
      </c>
      <c r="CF40" s="58">
        <f t="shared" si="35"/>
        <v>5975.99</v>
      </c>
      <c r="CG40" s="58">
        <f t="shared" si="35"/>
        <v>0</v>
      </c>
      <c r="CH40" s="58">
        <f t="shared" si="35"/>
        <v>0</v>
      </c>
      <c r="CI40" s="38">
        <f t="shared" si="35"/>
        <v>142</v>
      </c>
      <c r="CJ40" s="38">
        <f t="shared" si="35"/>
        <v>133</v>
      </c>
      <c r="CK40" s="38">
        <f t="shared" si="35"/>
        <v>0</v>
      </c>
      <c r="CL40" s="38">
        <f t="shared" si="35"/>
        <v>0</v>
      </c>
      <c r="CM40" s="38">
        <f t="shared" si="35"/>
        <v>0</v>
      </c>
      <c r="CN40" s="38">
        <f t="shared" si="35"/>
        <v>0</v>
      </c>
      <c r="CO40" s="38">
        <f t="shared" si="35"/>
        <v>0</v>
      </c>
      <c r="CP40" s="38">
        <f t="shared" si="35"/>
        <v>0</v>
      </c>
      <c r="CQ40" s="38">
        <f t="shared" si="35"/>
        <v>0</v>
      </c>
      <c r="CR40" s="38">
        <f t="shared" si="35"/>
        <v>0</v>
      </c>
      <c r="CS40" s="38">
        <f t="shared" si="35"/>
        <v>142</v>
      </c>
      <c r="CT40" s="38">
        <f t="shared" si="35"/>
        <v>133</v>
      </c>
      <c r="CU40" s="38">
        <f t="shared" si="35"/>
        <v>0</v>
      </c>
      <c r="CV40" s="38">
        <f t="shared" si="35"/>
        <v>0</v>
      </c>
      <c r="CW40" s="38">
        <f t="shared" si="35"/>
        <v>0</v>
      </c>
      <c r="CX40" s="38">
        <f t="shared" si="35"/>
        <v>0</v>
      </c>
      <c r="CY40" s="38">
        <f t="shared" si="35"/>
        <v>0</v>
      </c>
      <c r="CZ40" s="38">
        <f t="shared" si="35"/>
        <v>0</v>
      </c>
      <c r="DA40" s="38">
        <f t="shared" si="35"/>
        <v>0</v>
      </c>
      <c r="DB40" s="38">
        <f t="shared" si="35"/>
        <v>0</v>
      </c>
    </row>
    <row r="41" spans="1:106" s="6" customFormat="1">
      <c r="A41" s="28"/>
      <c r="B41" s="28"/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4"/>
      <c r="BB41" s="24"/>
      <c r="BC41" s="24"/>
      <c r="BD41" s="24"/>
      <c r="BE41" s="24"/>
      <c r="BF41" s="24"/>
      <c r="BG41" s="24"/>
      <c r="BH41" s="24"/>
    </row>
    <row r="42" spans="1:106" s="6" customFormat="1">
      <c r="A42" s="28"/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4"/>
      <c r="AY42" s="24"/>
      <c r="AZ42" s="24"/>
      <c r="BA42" s="24"/>
      <c r="BB42" s="24"/>
      <c r="BC42" s="24"/>
      <c r="BD42" s="24"/>
      <c r="BE42" s="24"/>
    </row>
    <row r="43" spans="1:106" s="6" customFormat="1">
      <c r="A43" s="28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7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4"/>
      <c r="BB43" s="24"/>
      <c r="BC43" s="24"/>
      <c r="BD43" s="24"/>
      <c r="BE43" s="24"/>
      <c r="BF43" s="24"/>
      <c r="BG43" s="24"/>
      <c r="BH43" s="24"/>
    </row>
    <row r="44" spans="1:106" s="6" customFormat="1">
      <c r="A44" s="28"/>
      <c r="B44" s="28"/>
      <c r="C44" s="28"/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7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4"/>
      <c r="BB44" s="24"/>
      <c r="BC44" s="24"/>
      <c r="BD44" s="24"/>
      <c r="BE44" s="24"/>
      <c r="BF44" s="24"/>
      <c r="BG44" s="24"/>
      <c r="BH44" s="24"/>
    </row>
    <row r="45" spans="1:106" s="6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106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106" s="6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106" s="6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73" s="6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73" s="6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73" s="6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73" s="6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73" s="6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73" s="6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73">
      <c r="A55" s="8"/>
      <c r="B55" s="8"/>
      <c r="C55" s="8"/>
      <c r="D55" s="8"/>
      <c r="E55" s="8"/>
      <c r="F55" s="8"/>
      <c r="G55" s="8"/>
      <c r="H55" s="8"/>
      <c r="I55" s="8"/>
      <c r="AU55" s="8"/>
      <c r="AV55" s="8"/>
      <c r="AW55" s="8"/>
      <c r="AX55" s="8"/>
      <c r="AY55" s="8"/>
      <c r="AZ55" s="8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>
      <c r="A56" s="8"/>
      <c r="B56" s="8"/>
      <c r="C56" s="8"/>
      <c r="D56" s="8"/>
      <c r="E56" s="8"/>
      <c r="F56" s="8"/>
      <c r="G56" s="8"/>
      <c r="H56" s="8"/>
      <c r="I56" s="8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>
      <c r="A57" s="8"/>
      <c r="B57" s="8"/>
      <c r="C57" s="8"/>
      <c r="D57" s="8"/>
      <c r="E57" s="8"/>
      <c r="F57" s="8"/>
      <c r="G57" s="8"/>
      <c r="H57" s="8"/>
      <c r="I57" s="8"/>
      <c r="AU57" s="8"/>
      <c r="AV57" s="8"/>
      <c r="AW57" s="8"/>
      <c r="AX57" s="8"/>
      <c r="AY57" s="8"/>
      <c r="AZ57" s="8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7:73"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7:73"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7:73"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7:73"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7:73"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215" spans="1:73">
      <c r="A215" s="8"/>
      <c r="B215" s="8"/>
      <c r="C215" s="8"/>
      <c r="D215" s="8"/>
      <c r="E215" s="8"/>
      <c r="F215" s="8"/>
      <c r="G215" s="8"/>
      <c r="H215" s="8"/>
      <c r="I215" s="8"/>
      <c r="AU215" s="8"/>
      <c r="AV215" s="8"/>
      <c r="AW215" s="8"/>
      <c r="AX215" s="8"/>
      <c r="AY215" s="8"/>
      <c r="AZ215" s="8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>
      <c r="A216" s="8"/>
      <c r="B216" s="8"/>
      <c r="C216" s="8"/>
      <c r="D216" s="8"/>
      <c r="E216" s="8"/>
      <c r="F216" s="8"/>
      <c r="G216" s="8"/>
      <c r="H216" s="8"/>
      <c r="I216" s="8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>
      <c r="A217" s="8"/>
      <c r="B217" s="8"/>
      <c r="C217" s="8"/>
      <c r="D217" s="8"/>
      <c r="E217" s="8"/>
      <c r="F217" s="8"/>
      <c r="G217" s="8"/>
      <c r="H217" s="8"/>
      <c r="I217" s="8"/>
      <c r="AU217" s="8"/>
      <c r="AV217" s="8"/>
      <c r="AW217" s="8"/>
      <c r="AX217" s="8"/>
      <c r="AY217" s="8"/>
      <c r="AZ217" s="8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57:73"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57:73"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57:73"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57:73"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57:73"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40:DB40" formulaRange="1"/>
    <ignoredError sqref="R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B292"/>
  <sheetViews>
    <sheetView workbookViewId="0">
      <pane xSplit="7" ySplit="8" topLeftCell="BG36" activePane="bottomRight" state="frozen"/>
      <selection pane="topRight" activeCell="H1" sqref="H1"/>
      <selection pane="bottomLeft" activeCell="A9" sqref="A9"/>
      <selection pane="bottomRight" activeCell="A42" sqref="A42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1" style="2" customWidth="1"/>
    <col min="77" max="77" width="11.42578125" style="2" customWidth="1"/>
    <col min="78" max="81" width="9.140625" style="2"/>
    <col min="82" max="82" width="10" style="2" customWidth="1"/>
    <col min="83" max="16384" width="9.140625" style="2"/>
  </cols>
  <sheetData>
    <row r="1" spans="1:106" s="24" customFormat="1" ht="47.25" customHeight="1">
      <c r="A1" s="265" t="s">
        <v>102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37.5" customHeight="1">
      <c r="A10" s="111" t="s">
        <v>160</v>
      </c>
      <c r="B10" s="18">
        <f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>SUM(S10:X10)</f>
        <v>0</v>
      </c>
      <c r="S10" s="4"/>
      <c r="T10" s="4"/>
      <c r="U10" s="4"/>
      <c r="V10" s="19"/>
      <c r="W10" s="19"/>
      <c r="X10" s="19"/>
      <c r="Y10" s="42">
        <f>AB10+BX10</f>
        <v>346.13</v>
      </c>
      <c r="Z10" s="42">
        <f>AC10+BY10</f>
        <v>220.96</v>
      </c>
      <c r="AA10" s="42">
        <f>AD10+BZ10</f>
        <v>125.16999999999999</v>
      </c>
      <c r="AB10" s="42">
        <f>AH10+AT10+BF10+BL10+BR10</f>
        <v>346.13</v>
      </c>
      <c r="AC10" s="10">
        <f>AI10+AU10+BG10+BM10+BS10</f>
        <v>220.96</v>
      </c>
      <c r="AD10" s="10">
        <f>AJ10+AV10+BH10+BT10</f>
        <v>125.16999999999999</v>
      </c>
      <c r="AE10" s="10">
        <f>AK10+AW10+BI10</f>
        <v>0</v>
      </c>
      <c r="AF10" s="10">
        <f>AL10+AX10+BJ10</f>
        <v>0</v>
      </c>
      <c r="AG10" s="19">
        <f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346.13</v>
      </c>
      <c r="BG10" s="19">
        <v>220.96</v>
      </c>
      <c r="BH10" s="19">
        <f>BF10-BG10</f>
        <v>125.16999999999999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0</v>
      </c>
      <c r="BY10" s="56">
        <f>CA10+CB10+CC10+CD10+CF10+CH10</f>
        <v>0</v>
      </c>
      <c r="BZ10" s="56">
        <f>CG10</f>
        <v>0</v>
      </c>
      <c r="CA10" s="56"/>
      <c r="CB10" s="57"/>
      <c r="CC10" s="57"/>
      <c r="CD10" s="57"/>
      <c r="CE10" s="57"/>
      <c r="CF10" s="57"/>
      <c r="CG10" s="57">
        <f>CE10-CF10</f>
        <v>0</v>
      </c>
      <c r="CH10" s="57"/>
      <c r="CI10" s="11">
        <f>-CK10+CO10+CS10+CU10+CY10</f>
        <v>3</v>
      </c>
      <c r="CJ10" s="11">
        <f>CL10+CP10+CT10+CV10+CZ10</f>
        <v>3</v>
      </c>
      <c r="CK10" s="11"/>
      <c r="CL10" s="11"/>
      <c r="CM10" s="11"/>
      <c r="CN10" s="11"/>
      <c r="CO10" s="11"/>
      <c r="CP10" s="11"/>
      <c r="CQ10" s="11"/>
      <c r="CR10" s="11"/>
      <c r="CS10" s="11">
        <v>3</v>
      </c>
      <c r="CT10" s="11">
        <v>3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39" customHeight="1">
      <c r="A11" s="111" t="s">
        <v>120</v>
      </c>
      <c r="B11" s="18">
        <f t="shared" ref="B11:B35" si="0">C11+R11</f>
        <v>1</v>
      </c>
      <c r="C11" s="18">
        <f t="shared" ref="C11:C35" si="1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35" si="2">SUM(S11:X11)</f>
        <v>0</v>
      </c>
      <c r="S11" s="4"/>
      <c r="T11" s="4"/>
      <c r="U11" s="4"/>
      <c r="V11" s="19"/>
      <c r="W11" s="19"/>
      <c r="X11" s="19"/>
      <c r="Y11" s="42">
        <f t="shared" ref="Y11:Y35" si="3">AB11+BX11</f>
        <v>8.33</v>
      </c>
      <c r="Z11" s="42">
        <f t="shared" ref="Z11:Z35" si="4">AC11+BY11</f>
        <v>3.87</v>
      </c>
      <c r="AA11" s="42">
        <f t="shared" ref="AA11:AA35" si="5">AD11+BZ11</f>
        <v>4.46</v>
      </c>
      <c r="AB11" s="42">
        <f t="shared" ref="AB11:AB35" si="6">AH11+AT11+BF11+BL11+BR11</f>
        <v>8.33</v>
      </c>
      <c r="AC11" s="10">
        <f t="shared" ref="AC11:AC35" si="7">AI11+AU11+BG11+BM11+BS11</f>
        <v>3.87</v>
      </c>
      <c r="AD11" s="10">
        <f t="shared" ref="AD11:AD35" si="8">AJ11+AV11+BH11+BT11</f>
        <v>4.46</v>
      </c>
      <c r="AE11" s="10">
        <f t="shared" ref="AE11:AE35" si="9">AK11+AW11+BI11</f>
        <v>0</v>
      </c>
      <c r="AF11" s="10">
        <f t="shared" ref="AF11:AF35" si="10">AL11+AX11+BJ11</f>
        <v>0</v>
      </c>
      <c r="AG11" s="19">
        <f t="shared" ref="AG11:AG35" si="11">AM11+AY11+BK11</f>
        <v>0</v>
      </c>
      <c r="AH11" s="10"/>
      <c r="AI11" s="10"/>
      <c r="AJ11" s="19">
        <f t="shared" ref="AJ11:AJ35" si="12">AH11-AI11</f>
        <v>0</v>
      </c>
      <c r="AK11" s="19"/>
      <c r="AL11" s="19"/>
      <c r="AM11" s="19">
        <f t="shared" ref="AM11:AM35" si="13">AK11-AL11</f>
        <v>0</v>
      </c>
      <c r="AN11" s="19"/>
      <c r="AO11" s="19"/>
      <c r="AP11" s="19">
        <f t="shared" ref="AP11:AP35" si="14">AN11-AO11</f>
        <v>0</v>
      </c>
      <c r="AQ11" s="19"/>
      <c r="AR11" s="19"/>
      <c r="AS11" s="19">
        <f t="shared" ref="AS11:AS35" si="15">AQ11-AR11</f>
        <v>0</v>
      </c>
      <c r="AT11" s="19"/>
      <c r="AU11" s="19"/>
      <c r="AV11" s="19">
        <f t="shared" ref="AV11:AV35" si="16">AT11-AU11</f>
        <v>0</v>
      </c>
      <c r="AW11" s="19"/>
      <c r="AX11" s="19"/>
      <c r="AY11" s="19">
        <f t="shared" ref="AY11:AY35" si="17">AW11-AX11</f>
        <v>0</v>
      </c>
      <c r="AZ11" s="19"/>
      <c r="BA11" s="19"/>
      <c r="BB11" s="19">
        <f t="shared" ref="BB11:BB35" si="18">AZ11-BA11</f>
        <v>0</v>
      </c>
      <c r="BC11" s="19"/>
      <c r="BD11" s="19"/>
      <c r="BE11" s="19">
        <f t="shared" ref="BE11:BE35" si="19">BC11-BD11</f>
        <v>0</v>
      </c>
      <c r="BF11" s="19">
        <v>8.33</v>
      </c>
      <c r="BG11" s="19">
        <v>3.87</v>
      </c>
      <c r="BH11" s="19">
        <f t="shared" ref="BH11:BH35" si="20">BF11-BG11</f>
        <v>4.46</v>
      </c>
      <c r="BI11" s="34"/>
      <c r="BJ11" s="34"/>
      <c r="BK11" s="34">
        <f t="shared" ref="BK11:BK35" si="21">BI11-BJ11</f>
        <v>0</v>
      </c>
      <c r="BL11" s="34"/>
      <c r="BM11" s="34"/>
      <c r="BN11" s="34">
        <f t="shared" ref="BN11:BN35" si="22">BL11-BM11</f>
        <v>0</v>
      </c>
      <c r="BO11" s="34"/>
      <c r="BP11" s="34"/>
      <c r="BQ11" s="35">
        <f t="shared" ref="BQ11:BQ35" si="23">BO11-BP11</f>
        <v>0</v>
      </c>
      <c r="BR11" s="35"/>
      <c r="BS11" s="10"/>
      <c r="BT11" s="56">
        <f t="shared" ref="BT11:BT35" si="24">BR11-BS11</f>
        <v>0</v>
      </c>
      <c r="BU11" s="56"/>
      <c r="BV11" s="56"/>
      <c r="BW11" s="56">
        <f t="shared" ref="BW11:BW35" si="25">BU11-BV11</f>
        <v>0</v>
      </c>
      <c r="BX11" s="56">
        <f t="shared" ref="BX11:BX35" si="26">CA11+CB11+CC11+CD11+CE11+CH11</f>
        <v>0</v>
      </c>
      <c r="BY11" s="56">
        <f t="shared" ref="BY11:BY35" si="27">CA11+CB11+CC11+CD11+CF11+CH11</f>
        <v>0</v>
      </c>
      <c r="BZ11" s="56">
        <f t="shared" ref="BZ11:BZ35" si="28">CG11</f>
        <v>0</v>
      </c>
      <c r="CA11" s="56"/>
      <c r="CB11" s="57"/>
      <c r="CC11" s="57"/>
      <c r="CD11" s="57"/>
      <c r="CE11" s="57"/>
      <c r="CF11" s="57"/>
      <c r="CG11" s="57">
        <f t="shared" ref="CG11:CG35" si="29">CE11-CF11</f>
        <v>0</v>
      </c>
      <c r="CH11" s="57"/>
      <c r="CI11" s="11">
        <f t="shared" ref="CI11:CI35" si="30">-CK11+CO11+CS11+CU11+CY11</f>
        <v>6</v>
      </c>
      <c r="CJ11" s="11">
        <f t="shared" ref="CJ11:CJ35" si="31">CL11+CP11+CT11+CV11+CZ11</f>
        <v>6</v>
      </c>
      <c r="CK11" s="11"/>
      <c r="CL11" s="11"/>
      <c r="CM11" s="11"/>
      <c r="CN11" s="11"/>
      <c r="CO11" s="11"/>
      <c r="CP11" s="11"/>
      <c r="CQ11" s="11"/>
      <c r="CR11" s="11"/>
      <c r="CS11" s="11">
        <v>6</v>
      </c>
      <c r="CT11" s="11">
        <v>6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39.75" customHeight="1">
      <c r="A12" s="111" t="s">
        <v>161</v>
      </c>
      <c r="B12" s="18">
        <f t="shared" si="0"/>
        <v>1</v>
      </c>
      <c r="C12" s="18">
        <f t="shared" si="1"/>
        <v>0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18"/>
      <c r="P12" s="18"/>
      <c r="Q12" s="4"/>
      <c r="R12" s="4">
        <f t="shared" si="2"/>
        <v>1</v>
      </c>
      <c r="S12" s="4"/>
      <c r="T12" s="4"/>
      <c r="U12" s="4"/>
      <c r="V12" s="19"/>
      <c r="W12" s="19">
        <v>1</v>
      </c>
      <c r="X12" s="19"/>
      <c r="Y12" s="42">
        <f t="shared" si="3"/>
        <v>402.19</v>
      </c>
      <c r="Z12" s="42">
        <f t="shared" si="4"/>
        <v>402.19</v>
      </c>
      <c r="AA12" s="42">
        <f t="shared" si="5"/>
        <v>0</v>
      </c>
      <c r="AB12" s="42">
        <f t="shared" si="6"/>
        <v>0</v>
      </c>
      <c r="AC12" s="10">
        <f t="shared" si="7"/>
        <v>0</v>
      </c>
      <c r="AD12" s="10">
        <f t="shared" si="8"/>
        <v>0</v>
      </c>
      <c r="AE12" s="10">
        <f t="shared" si="9"/>
        <v>0</v>
      </c>
      <c r="AF12" s="10">
        <f t="shared" si="10"/>
        <v>0</v>
      </c>
      <c r="AG12" s="19">
        <f t="shared" si="11"/>
        <v>0</v>
      </c>
      <c r="AH12" s="10"/>
      <c r="AI12" s="10"/>
      <c r="AJ12" s="19">
        <f t="shared" si="12"/>
        <v>0</v>
      </c>
      <c r="AK12" s="19"/>
      <c r="AL12" s="19"/>
      <c r="AM12" s="19">
        <f t="shared" si="13"/>
        <v>0</v>
      </c>
      <c r="AN12" s="19"/>
      <c r="AO12" s="19"/>
      <c r="AP12" s="19">
        <f t="shared" si="14"/>
        <v>0</v>
      </c>
      <c r="AQ12" s="19"/>
      <c r="AR12" s="19"/>
      <c r="AS12" s="19">
        <f t="shared" si="15"/>
        <v>0</v>
      </c>
      <c r="AT12" s="19"/>
      <c r="AU12" s="19"/>
      <c r="AV12" s="19">
        <f t="shared" si="16"/>
        <v>0</v>
      </c>
      <c r="AW12" s="19"/>
      <c r="AX12" s="19"/>
      <c r="AY12" s="19">
        <f t="shared" si="17"/>
        <v>0</v>
      </c>
      <c r="AZ12" s="19"/>
      <c r="BA12" s="19"/>
      <c r="BB12" s="19">
        <f t="shared" si="18"/>
        <v>0</v>
      </c>
      <c r="BC12" s="19"/>
      <c r="BD12" s="19"/>
      <c r="BE12" s="19">
        <f t="shared" si="19"/>
        <v>0</v>
      </c>
      <c r="BF12" s="19"/>
      <c r="BG12" s="19"/>
      <c r="BH12" s="19">
        <f t="shared" si="20"/>
        <v>0</v>
      </c>
      <c r="BI12" s="34"/>
      <c r="BJ12" s="34"/>
      <c r="BK12" s="34">
        <f t="shared" si="21"/>
        <v>0</v>
      </c>
      <c r="BL12" s="34"/>
      <c r="BM12" s="34"/>
      <c r="BN12" s="34">
        <f t="shared" si="22"/>
        <v>0</v>
      </c>
      <c r="BO12" s="34"/>
      <c r="BP12" s="34"/>
      <c r="BQ12" s="35">
        <f t="shared" si="23"/>
        <v>0</v>
      </c>
      <c r="BR12" s="35"/>
      <c r="BS12" s="10"/>
      <c r="BT12" s="56">
        <f t="shared" si="24"/>
        <v>0</v>
      </c>
      <c r="BU12" s="56"/>
      <c r="BV12" s="56"/>
      <c r="BW12" s="56">
        <f t="shared" si="25"/>
        <v>0</v>
      </c>
      <c r="BX12" s="56">
        <f t="shared" si="26"/>
        <v>402.19</v>
      </c>
      <c r="BY12" s="56">
        <f t="shared" si="27"/>
        <v>402.19</v>
      </c>
      <c r="BZ12" s="56">
        <f t="shared" si="28"/>
        <v>0</v>
      </c>
      <c r="CA12" s="56"/>
      <c r="CB12" s="57"/>
      <c r="CC12" s="57"/>
      <c r="CD12" s="57"/>
      <c r="CE12" s="57">
        <v>402.19</v>
      </c>
      <c r="CF12" s="57">
        <v>402.19</v>
      </c>
      <c r="CG12" s="57">
        <f t="shared" si="29"/>
        <v>0</v>
      </c>
      <c r="CH12" s="57"/>
      <c r="CI12" s="11">
        <f t="shared" si="30"/>
        <v>1</v>
      </c>
      <c r="CJ12" s="11">
        <f t="shared" si="31"/>
        <v>1</v>
      </c>
      <c r="CK12" s="11"/>
      <c r="CL12" s="11"/>
      <c r="CM12" s="11"/>
      <c r="CN12" s="11"/>
      <c r="CO12" s="11"/>
      <c r="CP12" s="11"/>
      <c r="CQ12" s="11"/>
      <c r="CR12" s="11"/>
      <c r="CS12" s="11">
        <v>1</v>
      </c>
      <c r="CT12" s="11">
        <v>1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54" customHeight="1">
      <c r="A13" s="114" t="s">
        <v>162</v>
      </c>
      <c r="B13" s="18">
        <f t="shared" si="0"/>
        <v>1</v>
      </c>
      <c r="C13" s="18">
        <f t="shared" si="1"/>
        <v>1</v>
      </c>
      <c r="D13" s="18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18"/>
      <c r="P13" s="18"/>
      <c r="Q13" s="4"/>
      <c r="R13" s="4">
        <f t="shared" si="2"/>
        <v>0</v>
      </c>
      <c r="S13" s="4"/>
      <c r="T13" s="4"/>
      <c r="U13" s="4"/>
      <c r="V13" s="19"/>
      <c r="W13" s="19"/>
      <c r="X13" s="19"/>
      <c r="Y13" s="42">
        <f t="shared" si="3"/>
        <v>4378.53</v>
      </c>
      <c r="Z13" s="42">
        <f t="shared" si="4"/>
        <v>2167.37</v>
      </c>
      <c r="AA13" s="42">
        <f t="shared" si="5"/>
        <v>2211.16</v>
      </c>
      <c r="AB13" s="42">
        <f t="shared" si="6"/>
        <v>4378.53</v>
      </c>
      <c r="AC13" s="10">
        <f t="shared" si="7"/>
        <v>2167.37</v>
      </c>
      <c r="AD13" s="10">
        <f t="shared" si="8"/>
        <v>2211.16</v>
      </c>
      <c r="AE13" s="10">
        <f t="shared" si="9"/>
        <v>0</v>
      </c>
      <c r="AF13" s="10">
        <f t="shared" si="10"/>
        <v>0</v>
      </c>
      <c r="AG13" s="19">
        <f t="shared" si="11"/>
        <v>0</v>
      </c>
      <c r="AH13" s="10"/>
      <c r="AI13" s="10"/>
      <c r="AJ13" s="19">
        <f t="shared" si="12"/>
        <v>0</v>
      </c>
      <c r="AK13" s="19"/>
      <c r="AL13" s="19"/>
      <c r="AM13" s="19">
        <f t="shared" si="13"/>
        <v>0</v>
      </c>
      <c r="AN13" s="19"/>
      <c r="AO13" s="19"/>
      <c r="AP13" s="19">
        <f t="shared" si="14"/>
        <v>0</v>
      </c>
      <c r="AQ13" s="19"/>
      <c r="AR13" s="19"/>
      <c r="AS13" s="19">
        <f t="shared" si="15"/>
        <v>0</v>
      </c>
      <c r="AT13" s="19"/>
      <c r="AU13" s="19"/>
      <c r="AV13" s="19">
        <f t="shared" si="16"/>
        <v>0</v>
      </c>
      <c r="AW13" s="19"/>
      <c r="AX13" s="19"/>
      <c r="AY13" s="19">
        <f t="shared" si="17"/>
        <v>0</v>
      </c>
      <c r="AZ13" s="19"/>
      <c r="BA13" s="19"/>
      <c r="BB13" s="19">
        <f t="shared" si="18"/>
        <v>0</v>
      </c>
      <c r="BC13" s="19"/>
      <c r="BD13" s="19"/>
      <c r="BE13" s="19">
        <f t="shared" si="19"/>
        <v>0</v>
      </c>
      <c r="BF13" s="19">
        <v>4378.53</v>
      </c>
      <c r="BG13" s="19">
        <v>2167.37</v>
      </c>
      <c r="BH13" s="19">
        <f t="shared" si="20"/>
        <v>2211.16</v>
      </c>
      <c r="BI13" s="34"/>
      <c r="BJ13" s="34"/>
      <c r="BK13" s="34">
        <f t="shared" si="21"/>
        <v>0</v>
      </c>
      <c r="BL13" s="34"/>
      <c r="BM13" s="34"/>
      <c r="BN13" s="34">
        <f t="shared" si="22"/>
        <v>0</v>
      </c>
      <c r="BO13" s="34"/>
      <c r="BP13" s="34"/>
      <c r="BQ13" s="35">
        <f t="shared" si="23"/>
        <v>0</v>
      </c>
      <c r="BR13" s="35"/>
      <c r="BS13" s="10"/>
      <c r="BT13" s="56">
        <f t="shared" si="24"/>
        <v>0</v>
      </c>
      <c r="BU13" s="56"/>
      <c r="BV13" s="56"/>
      <c r="BW13" s="56">
        <f t="shared" si="25"/>
        <v>0</v>
      </c>
      <c r="BX13" s="56">
        <f t="shared" si="26"/>
        <v>0</v>
      </c>
      <c r="BY13" s="56">
        <f t="shared" si="27"/>
        <v>0</v>
      </c>
      <c r="BZ13" s="56">
        <f t="shared" si="28"/>
        <v>0</v>
      </c>
      <c r="CA13" s="56"/>
      <c r="CB13" s="57"/>
      <c r="CC13" s="57"/>
      <c r="CD13" s="57"/>
      <c r="CE13" s="57"/>
      <c r="CF13" s="57"/>
      <c r="CG13" s="57">
        <f t="shared" si="29"/>
        <v>0</v>
      </c>
      <c r="CH13" s="57"/>
      <c r="CI13" s="11">
        <f t="shared" si="30"/>
        <v>12</v>
      </c>
      <c r="CJ13" s="11">
        <f t="shared" si="31"/>
        <v>12</v>
      </c>
      <c r="CK13" s="11"/>
      <c r="CL13" s="11"/>
      <c r="CM13" s="11"/>
      <c r="CN13" s="11"/>
      <c r="CO13" s="11"/>
      <c r="CP13" s="11"/>
      <c r="CQ13" s="11"/>
      <c r="CR13" s="11"/>
      <c r="CS13" s="11">
        <v>12</v>
      </c>
      <c r="CT13" s="11">
        <v>12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35.25" customHeight="1">
      <c r="A14" s="111" t="s">
        <v>163</v>
      </c>
      <c r="B14" s="18">
        <f t="shared" si="0"/>
        <v>1</v>
      </c>
      <c r="C14" s="18">
        <f t="shared" si="1"/>
        <v>1</v>
      </c>
      <c r="D14" s="18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18"/>
      <c r="P14" s="18"/>
      <c r="Q14" s="4"/>
      <c r="R14" s="4">
        <f t="shared" si="2"/>
        <v>0</v>
      </c>
      <c r="S14" s="4"/>
      <c r="T14" s="4"/>
      <c r="U14" s="4"/>
      <c r="V14" s="19"/>
      <c r="W14" s="19"/>
      <c r="X14" s="19"/>
      <c r="Y14" s="42">
        <f t="shared" si="3"/>
        <v>2149.41</v>
      </c>
      <c r="Z14" s="42">
        <f t="shared" si="4"/>
        <v>1673.68</v>
      </c>
      <c r="AA14" s="42">
        <f t="shared" si="5"/>
        <v>475.72999999999979</v>
      </c>
      <c r="AB14" s="42">
        <f t="shared" si="6"/>
        <v>2149.41</v>
      </c>
      <c r="AC14" s="10">
        <f t="shared" si="7"/>
        <v>1673.68</v>
      </c>
      <c r="AD14" s="10">
        <f t="shared" si="8"/>
        <v>475.72999999999979</v>
      </c>
      <c r="AE14" s="10">
        <f t="shared" si="9"/>
        <v>0</v>
      </c>
      <c r="AF14" s="10">
        <f t="shared" si="10"/>
        <v>0</v>
      </c>
      <c r="AG14" s="19">
        <f t="shared" si="11"/>
        <v>0</v>
      </c>
      <c r="AH14" s="10"/>
      <c r="AI14" s="10"/>
      <c r="AJ14" s="19">
        <f t="shared" si="12"/>
        <v>0</v>
      </c>
      <c r="AK14" s="19"/>
      <c r="AL14" s="19"/>
      <c r="AM14" s="19">
        <f t="shared" si="13"/>
        <v>0</v>
      </c>
      <c r="AN14" s="19"/>
      <c r="AO14" s="19"/>
      <c r="AP14" s="19">
        <f t="shared" si="14"/>
        <v>0</v>
      </c>
      <c r="AQ14" s="19"/>
      <c r="AR14" s="19"/>
      <c r="AS14" s="19">
        <f t="shared" si="15"/>
        <v>0</v>
      </c>
      <c r="AT14" s="19"/>
      <c r="AU14" s="19"/>
      <c r="AV14" s="19">
        <f t="shared" si="16"/>
        <v>0</v>
      </c>
      <c r="AW14" s="19"/>
      <c r="AX14" s="19"/>
      <c r="AY14" s="19">
        <f t="shared" si="17"/>
        <v>0</v>
      </c>
      <c r="AZ14" s="19"/>
      <c r="BA14" s="19"/>
      <c r="BB14" s="19">
        <f t="shared" si="18"/>
        <v>0</v>
      </c>
      <c r="BC14" s="19"/>
      <c r="BD14" s="19"/>
      <c r="BE14" s="19">
        <f t="shared" si="19"/>
        <v>0</v>
      </c>
      <c r="BF14" s="19">
        <v>2149.41</v>
      </c>
      <c r="BG14" s="19">
        <v>1673.68</v>
      </c>
      <c r="BH14" s="19">
        <f t="shared" si="20"/>
        <v>475.72999999999979</v>
      </c>
      <c r="BI14" s="34"/>
      <c r="BJ14" s="34"/>
      <c r="BK14" s="34">
        <f t="shared" si="21"/>
        <v>0</v>
      </c>
      <c r="BL14" s="34"/>
      <c r="BM14" s="34"/>
      <c r="BN14" s="34">
        <f t="shared" si="22"/>
        <v>0</v>
      </c>
      <c r="BO14" s="34"/>
      <c r="BP14" s="34"/>
      <c r="BQ14" s="35">
        <f t="shared" si="23"/>
        <v>0</v>
      </c>
      <c r="BR14" s="35"/>
      <c r="BS14" s="10"/>
      <c r="BT14" s="56">
        <f t="shared" si="24"/>
        <v>0</v>
      </c>
      <c r="BU14" s="56"/>
      <c r="BV14" s="56"/>
      <c r="BW14" s="56">
        <f t="shared" si="25"/>
        <v>0</v>
      </c>
      <c r="BX14" s="56">
        <f t="shared" si="26"/>
        <v>0</v>
      </c>
      <c r="BY14" s="56">
        <f t="shared" si="27"/>
        <v>0</v>
      </c>
      <c r="BZ14" s="56">
        <f t="shared" si="28"/>
        <v>0</v>
      </c>
      <c r="CA14" s="56"/>
      <c r="CB14" s="57"/>
      <c r="CC14" s="57"/>
      <c r="CD14" s="57"/>
      <c r="CE14" s="57"/>
      <c r="CF14" s="57"/>
      <c r="CG14" s="57">
        <f t="shared" si="29"/>
        <v>0</v>
      </c>
      <c r="CH14" s="57"/>
      <c r="CI14" s="11">
        <f t="shared" si="30"/>
        <v>10</v>
      </c>
      <c r="CJ14" s="11">
        <f t="shared" si="31"/>
        <v>10</v>
      </c>
      <c r="CK14" s="11"/>
      <c r="CL14" s="11"/>
      <c r="CM14" s="11"/>
      <c r="CN14" s="11"/>
      <c r="CO14" s="11"/>
      <c r="CP14" s="11"/>
      <c r="CQ14" s="11"/>
      <c r="CR14" s="11"/>
      <c r="CS14" s="11">
        <v>10</v>
      </c>
      <c r="CT14" s="11">
        <v>10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4.75" customHeight="1">
      <c r="A15" s="111" t="s">
        <v>164</v>
      </c>
      <c r="B15" s="18">
        <f t="shared" si="0"/>
        <v>1</v>
      </c>
      <c r="C15" s="18">
        <f t="shared" si="1"/>
        <v>0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8"/>
      <c r="Q15" s="4"/>
      <c r="R15" s="4">
        <f t="shared" si="2"/>
        <v>1</v>
      </c>
      <c r="S15" s="4"/>
      <c r="T15" s="4"/>
      <c r="U15" s="4"/>
      <c r="V15" s="19"/>
      <c r="W15" s="19">
        <v>1</v>
      </c>
      <c r="X15" s="19"/>
      <c r="Y15" s="42">
        <f t="shared" si="3"/>
        <v>2000.08</v>
      </c>
      <c r="Z15" s="42">
        <f t="shared" si="4"/>
        <v>2000.08</v>
      </c>
      <c r="AA15" s="42">
        <f t="shared" si="5"/>
        <v>0</v>
      </c>
      <c r="AB15" s="42">
        <f t="shared" si="6"/>
        <v>0</v>
      </c>
      <c r="AC15" s="10">
        <f t="shared" si="7"/>
        <v>0</v>
      </c>
      <c r="AD15" s="10">
        <f t="shared" si="8"/>
        <v>0</v>
      </c>
      <c r="AE15" s="10">
        <f t="shared" si="9"/>
        <v>0</v>
      </c>
      <c r="AF15" s="10">
        <f t="shared" si="10"/>
        <v>0</v>
      </c>
      <c r="AG15" s="19">
        <f t="shared" si="11"/>
        <v>0</v>
      </c>
      <c r="AH15" s="10"/>
      <c r="AI15" s="10"/>
      <c r="AJ15" s="19">
        <f t="shared" si="12"/>
        <v>0</v>
      </c>
      <c r="AK15" s="19"/>
      <c r="AL15" s="19"/>
      <c r="AM15" s="19">
        <f t="shared" si="13"/>
        <v>0</v>
      </c>
      <c r="AN15" s="19"/>
      <c r="AO15" s="19"/>
      <c r="AP15" s="19">
        <f t="shared" si="14"/>
        <v>0</v>
      </c>
      <c r="AQ15" s="19"/>
      <c r="AR15" s="19"/>
      <c r="AS15" s="19">
        <f t="shared" si="15"/>
        <v>0</v>
      </c>
      <c r="AT15" s="19"/>
      <c r="AU15" s="19"/>
      <c r="AV15" s="19">
        <f t="shared" si="16"/>
        <v>0</v>
      </c>
      <c r="AW15" s="19"/>
      <c r="AX15" s="19"/>
      <c r="AY15" s="19">
        <f t="shared" si="17"/>
        <v>0</v>
      </c>
      <c r="AZ15" s="19"/>
      <c r="BA15" s="19"/>
      <c r="BB15" s="19">
        <f t="shared" si="18"/>
        <v>0</v>
      </c>
      <c r="BC15" s="19"/>
      <c r="BD15" s="19"/>
      <c r="BE15" s="19">
        <f t="shared" si="19"/>
        <v>0</v>
      </c>
      <c r="BF15" s="19"/>
      <c r="BG15" s="19"/>
      <c r="BH15" s="19">
        <f t="shared" si="20"/>
        <v>0</v>
      </c>
      <c r="BI15" s="34"/>
      <c r="BJ15" s="34"/>
      <c r="BK15" s="34">
        <f t="shared" si="21"/>
        <v>0</v>
      </c>
      <c r="BL15" s="34"/>
      <c r="BM15" s="34"/>
      <c r="BN15" s="34">
        <f t="shared" si="22"/>
        <v>0</v>
      </c>
      <c r="BO15" s="34"/>
      <c r="BP15" s="34"/>
      <c r="BQ15" s="35">
        <f t="shared" si="23"/>
        <v>0</v>
      </c>
      <c r="BR15" s="35"/>
      <c r="BS15" s="10"/>
      <c r="BT15" s="56">
        <f t="shared" si="24"/>
        <v>0</v>
      </c>
      <c r="BU15" s="56"/>
      <c r="BV15" s="56"/>
      <c r="BW15" s="56">
        <f t="shared" si="25"/>
        <v>0</v>
      </c>
      <c r="BX15" s="56">
        <f t="shared" si="26"/>
        <v>2000.08</v>
      </c>
      <c r="BY15" s="56">
        <f t="shared" si="27"/>
        <v>2000.08</v>
      </c>
      <c r="BZ15" s="56">
        <f t="shared" si="28"/>
        <v>0</v>
      </c>
      <c r="CA15" s="56"/>
      <c r="CB15" s="57"/>
      <c r="CC15" s="57"/>
      <c r="CD15" s="57"/>
      <c r="CE15" s="57">
        <v>2000.08</v>
      </c>
      <c r="CF15" s="57">
        <v>2000.08</v>
      </c>
      <c r="CG15" s="57">
        <f t="shared" si="29"/>
        <v>0</v>
      </c>
      <c r="CH15" s="57"/>
      <c r="CI15" s="11">
        <f t="shared" si="30"/>
        <v>1</v>
      </c>
      <c r="CJ15" s="11">
        <f t="shared" si="31"/>
        <v>1</v>
      </c>
      <c r="CK15" s="11"/>
      <c r="CL15" s="11"/>
      <c r="CM15" s="11"/>
      <c r="CN15" s="11"/>
      <c r="CO15" s="11"/>
      <c r="CP15" s="11"/>
      <c r="CQ15" s="11"/>
      <c r="CR15" s="11"/>
      <c r="CS15" s="11">
        <v>1</v>
      </c>
      <c r="CT15" s="11">
        <v>1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33" customHeight="1">
      <c r="A16" s="113" t="s">
        <v>165</v>
      </c>
      <c r="B16" s="18">
        <f t="shared" si="0"/>
        <v>1</v>
      </c>
      <c r="C16" s="18">
        <f t="shared" si="1"/>
        <v>0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18"/>
      <c r="P16" s="18"/>
      <c r="Q16" s="4"/>
      <c r="R16" s="4">
        <f t="shared" si="2"/>
        <v>1</v>
      </c>
      <c r="S16" s="4"/>
      <c r="T16" s="4"/>
      <c r="U16" s="4"/>
      <c r="V16" s="19">
        <v>1</v>
      </c>
      <c r="W16" s="19"/>
      <c r="X16" s="19"/>
      <c r="Y16" s="42">
        <f t="shared" si="3"/>
        <v>99</v>
      </c>
      <c r="Z16" s="42">
        <f t="shared" si="4"/>
        <v>99</v>
      </c>
      <c r="AA16" s="42">
        <f t="shared" si="5"/>
        <v>0</v>
      </c>
      <c r="AB16" s="42">
        <f t="shared" si="6"/>
        <v>0</v>
      </c>
      <c r="AC16" s="10">
        <f t="shared" si="7"/>
        <v>0</v>
      </c>
      <c r="AD16" s="10">
        <f t="shared" si="8"/>
        <v>0</v>
      </c>
      <c r="AE16" s="10">
        <f t="shared" si="9"/>
        <v>0</v>
      </c>
      <c r="AF16" s="10">
        <f t="shared" si="10"/>
        <v>0</v>
      </c>
      <c r="AG16" s="19">
        <f t="shared" si="11"/>
        <v>0</v>
      </c>
      <c r="AH16" s="10"/>
      <c r="AI16" s="10"/>
      <c r="AJ16" s="19">
        <f t="shared" si="12"/>
        <v>0</v>
      </c>
      <c r="AK16" s="19"/>
      <c r="AL16" s="19"/>
      <c r="AM16" s="19">
        <f t="shared" si="13"/>
        <v>0</v>
      </c>
      <c r="AN16" s="19"/>
      <c r="AO16" s="19"/>
      <c r="AP16" s="19">
        <f t="shared" si="14"/>
        <v>0</v>
      </c>
      <c r="AQ16" s="19"/>
      <c r="AR16" s="19"/>
      <c r="AS16" s="19">
        <f t="shared" si="15"/>
        <v>0</v>
      </c>
      <c r="AT16" s="19"/>
      <c r="AU16" s="19"/>
      <c r="AV16" s="19">
        <f t="shared" si="16"/>
        <v>0</v>
      </c>
      <c r="AW16" s="19"/>
      <c r="AX16" s="19"/>
      <c r="AY16" s="19">
        <f t="shared" si="17"/>
        <v>0</v>
      </c>
      <c r="AZ16" s="19"/>
      <c r="BA16" s="19"/>
      <c r="BB16" s="19">
        <f t="shared" si="18"/>
        <v>0</v>
      </c>
      <c r="BC16" s="19"/>
      <c r="BD16" s="19"/>
      <c r="BE16" s="19">
        <f t="shared" si="19"/>
        <v>0</v>
      </c>
      <c r="BF16" s="19"/>
      <c r="BG16" s="19"/>
      <c r="BH16" s="19">
        <f t="shared" si="20"/>
        <v>0</v>
      </c>
      <c r="BI16" s="34"/>
      <c r="BJ16" s="34"/>
      <c r="BK16" s="34">
        <f t="shared" si="21"/>
        <v>0</v>
      </c>
      <c r="BL16" s="34"/>
      <c r="BM16" s="34"/>
      <c r="BN16" s="34">
        <f t="shared" si="22"/>
        <v>0</v>
      </c>
      <c r="BO16" s="34"/>
      <c r="BP16" s="34"/>
      <c r="BQ16" s="35">
        <f t="shared" si="23"/>
        <v>0</v>
      </c>
      <c r="BR16" s="35"/>
      <c r="BS16" s="10"/>
      <c r="BT16" s="56">
        <f t="shared" si="24"/>
        <v>0</v>
      </c>
      <c r="BU16" s="56"/>
      <c r="BV16" s="56"/>
      <c r="BW16" s="56">
        <f t="shared" si="25"/>
        <v>0</v>
      </c>
      <c r="BX16" s="56">
        <f t="shared" si="26"/>
        <v>99</v>
      </c>
      <c r="BY16" s="56">
        <f t="shared" si="27"/>
        <v>99</v>
      </c>
      <c r="BZ16" s="56">
        <f t="shared" si="28"/>
        <v>0</v>
      </c>
      <c r="CA16" s="56"/>
      <c r="CB16" s="57"/>
      <c r="CC16" s="57"/>
      <c r="CD16" s="57">
        <v>99</v>
      </c>
      <c r="CE16" s="57"/>
      <c r="CF16" s="57"/>
      <c r="CG16" s="57">
        <f t="shared" si="29"/>
        <v>0</v>
      </c>
      <c r="CH16" s="57"/>
      <c r="CI16" s="11">
        <f t="shared" si="30"/>
        <v>0</v>
      </c>
      <c r="CJ16" s="11">
        <f t="shared" si="31"/>
        <v>0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38.25" customHeight="1">
      <c r="A17" s="111" t="s">
        <v>166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19"/>
      <c r="X17" s="19"/>
      <c r="Y17" s="42">
        <f t="shared" si="3"/>
        <v>657.16</v>
      </c>
      <c r="Z17" s="42">
        <f t="shared" si="4"/>
        <v>624.29999999999995</v>
      </c>
      <c r="AA17" s="42">
        <f t="shared" si="5"/>
        <v>32.860000000000014</v>
      </c>
      <c r="AB17" s="42">
        <f t="shared" si="6"/>
        <v>657.16</v>
      </c>
      <c r="AC17" s="10">
        <f t="shared" si="7"/>
        <v>624.29999999999995</v>
      </c>
      <c r="AD17" s="10">
        <f t="shared" si="8"/>
        <v>32.860000000000014</v>
      </c>
      <c r="AE17" s="10">
        <f t="shared" si="9"/>
        <v>0</v>
      </c>
      <c r="AF17" s="10">
        <f t="shared" si="10"/>
        <v>0</v>
      </c>
      <c r="AG17" s="19">
        <f t="shared" si="11"/>
        <v>0</v>
      </c>
      <c r="AH17" s="10"/>
      <c r="AI17" s="10"/>
      <c r="AJ17" s="19">
        <f t="shared" si="12"/>
        <v>0</v>
      </c>
      <c r="AK17" s="19"/>
      <c r="AL17" s="19"/>
      <c r="AM17" s="19">
        <f t="shared" si="13"/>
        <v>0</v>
      </c>
      <c r="AN17" s="19"/>
      <c r="AO17" s="19"/>
      <c r="AP17" s="19">
        <f t="shared" si="14"/>
        <v>0</v>
      </c>
      <c r="AQ17" s="19"/>
      <c r="AR17" s="19"/>
      <c r="AS17" s="19">
        <f t="shared" si="15"/>
        <v>0</v>
      </c>
      <c r="AT17" s="19"/>
      <c r="AU17" s="19"/>
      <c r="AV17" s="19">
        <f t="shared" si="16"/>
        <v>0</v>
      </c>
      <c r="AW17" s="19"/>
      <c r="AX17" s="19"/>
      <c r="AY17" s="19">
        <f t="shared" si="17"/>
        <v>0</v>
      </c>
      <c r="AZ17" s="19"/>
      <c r="BA17" s="19"/>
      <c r="BB17" s="19">
        <f t="shared" si="18"/>
        <v>0</v>
      </c>
      <c r="BC17" s="19"/>
      <c r="BD17" s="19"/>
      <c r="BE17" s="19">
        <f t="shared" si="19"/>
        <v>0</v>
      </c>
      <c r="BF17" s="19">
        <v>657.16</v>
      </c>
      <c r="BG17" s="19">
        <v>624.29999999999995</v>
      </c>
      <c r="BH17" s="19">
        <f t="shared" si="20"/>
        <v>32.860000000000014</v>
      </c>
      <c r="BI17" s="34"/>
      <c r="BJ17" s="34"/>
      <c r="BK17" s="34">
        <f t="shared" si="21"/>
        <v>0</v>
      </c>
      <c r="BL17" s="34"/>
      <c r="BM17" s="34"/>
      <c r="BN17" s="34">
        <f t="shared" si="22"/>
        <v>0</v>
      </c>
      <c r="BO17" s="34"/>
      <c r="BP17" s="34"/>
      <c r="BQ17" s="35">
        <f t="shared" si="23"/>
        <v>0</v>
      </c>
      <c r="BR17" s="35"/>
      <c r="BS17" s="10"/>
      <c r="BT17" s="56">
        <f t="shared" si="24"/>
        <v>0</v>
      </c>
      <c r="BU17" s="56"/>
      <c r="BV17" s="56"/>
      <c r="BW17" s="56">
        <f t="shared" si="25"/>
        <v>0</v>
      </c>
      <c r="BX17" s="56">
        <f t="shared" si="26"/>
        <v>0</v>
      </c>
      <c r="BY17" s="56">
        <f t="shared" si="27"/>
        <v>0</v>
      </c>
      <c r="BZ17" s="56">
        <f t="shared" si="28"/>
        <v>0</v>
      </c>
      <c r="CA17" s="56"/>
      <c r="CB17" s="57"/>
      <c r="CC17" s="57"/>
      <c r="CD17" s="57"/>
      <c r="CE17" s="57"/>
      <c r="CF17" s="57"/>
      <c r="CG17" s="57">
        <f t="shared" si="29"/>
        <v>0</v>
      </c>
      <c r="CH17" s="57"/>
      <c r="CI17" s="11">
        <f t="shared" si="30"/>
        <v>2</v>
      </c>
      <c r="CJ17" s="11">
        <f t="shared" si="31"/>
        <v>2</v>
      </c>
      <c r="CK17" s="11"/>
      <c r="CL17" s="11"/>
      <c r="CM17" s="11"/>
      <c r="CN17" s="11"/>
      <c r="CO17" s="11"/>
      <c r="CP17" s="11"/>
      <c r="CQ17" s="11"/>
      <c r="CR17" s="11"/>
      <c r="CS17" s="11">
        <v>2</v>
      </c>
      <c r="CT17" s="11">
        <v>2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4.75" customHeight="1">
      <c r="A18" s="111" t="s">
        <v>167</v>
      </c>
      <c r="B18" s="18">
        <f t="shared" si="0"/>
        <v>1</v>
      </c>
      <c r="C18" s="18">
        <f t="shared" si="1"/>
        <v>1</v>
      </c>
      <c r="D18" s="18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18"/>
      <c r="P18" s="18"/>
      <c r="Q18" s="4"/>
      <c r="R18" s="4">
        <f t="shared" si="2"/>
        <v>0</v>
      </c>
      <c r="S18" s="4"/>
      <c r="T18" s="4"/>
      <c r="U18" s="4"/>
      <c r="V18" s="19"/>
      <c r="W18" s="19"/>
      <c r="X18" s="19"/>
      <c r="Y18" s="42">
        <f t="shared" si="3"/>
        <v>11251.19</v>
      </c>
      <c r="Z18" s="42">
        <f t="shared" si="4"/>
        <v>8325.8799999999992</v>
      </c>
      <c r="AA18" s="42">
        <f t="shared" si="5"/>
        <v>2925.3100000000013</v>
      </c>
      <c r="AB18" s="42">
        <f t="shared" si="6"/>
        <v>11251.19</v>
      </c>
      <c r="AC18" s="10">
        <f t="shared" si="7"/>
        <v>8325.8799999999992</v>
      </c>
      <c r="AD18" s="10">
        <f t="shared" si="8"/>
        <v>2925.3100000000013</v>
      </c>
      <c r="AE18" s="10">
        <f t="shared" si="9"/>
        <v>0</v>
      </c>
      <c r="AF18" s="10">
        <f t="shared" si="10"/>
        <v>0</v>
      </c>
      <c r="AG18" s="19">
        <f t="shared" si="11"/>
        <v>0</v>
      </c>
      <c r="AH18" s="10"/>
      <c r="AI18" s="10"/>
      <c r="AJ18" s="19">
        <f t="shared" si="12"/>
        <v>0</v>
      </c>
      <c r="AK18" s="19"/>
      <c r="AL18" s="19"/>
      <c r="AM18" s="19">
        <f t="shared" si="13"/>
        <v>0</v>
      </c>
      <c r="AN18" s="19"/>
      <c r="AO18" s="19"/>
      <c r="AP18" s="19">
        <f t="shared" si="14"/>
        <v>0</v>
      </c>
      <c r="AQ18" s="19"/>
      <c r="AR18" s="19"/>
      <c r="AS18" s="19">
        <f t="shared" si="15"/>
        <v>0</v>
      </c>
      <c r="AT18" s="19"/>
      <c r="AU18" s="19"/>
      <c r="AV18" s="19">
        <f t="shared" si="16"/>
        <v>0</v>
      </c>
      <c r="AW18" s="19"/>
      <c r="AX18" s="19"/>
      <c r="AY18" s="19">
        <f t="shared" si="17"/>
        <v>0</v>
      </c>
      <c r="AZ18" s="19"/>
      <c r="BA18" s="19"/>
      <c r="BB18" s="19">
        <f t="shared" si="18"/>
        <v>0</v>
      </c>
      <c r="BC18" s="19"/>
      <c r="BD18" s="19"/>
      <c r="BE18" s="19">
        <f t="shared" si="19"/>
        <v>0</v>
      </c>
      <c r="BF18" s="19">
        <v>11251.19</v>
      </c>
      <c r="BG18" s="19">
        <v>8325.8799999999992</v>
      </c>
      <c r="BH18" s="19">
        <f t="shared" si="20"/>
        <v>2925.3100000000013</v>
      </c>
      <c r="BI18" s="34"/>
      <c r="BJ18" s="34"/>
      <c r="BK18" s="34">
        <f t="shared" si="21"/>
        <v>0</v>
      </c>
      <c r="BL18" s="34"/>
      <c r="BM18" s="34"/>
      <c r="BN18" s="34">
        <f t="shared" si="22"/>
        <v>0</v>
      </c>
      <c r="BO18" s="34"/>
      <c r="BP18" s="34"/>
      <c r="BQ18" s="35">
        <f t="shared" si="23"/>
        <v>0</v>
      </c>
      <c r="BR18" s="35"/>
      <c r="BS18" s="10"/>
      <c r="BT18" s="56">
        <f t="shared" si="24"/>
        <v>0</v>
      </c>
      <c r="BU18" s="56"/>
      <c r="BV18" s="56"/>
      <c r="BW18" s="56">
        <f t="shared" si="25"/>
        <v>0</v>
      </c>
      <c r="BX18" s="56">
        <f t="shared" si="26"/>
        <v>0</v>
      </c>
      <c r="BY18" s="56">
        <f t="shared" si="27"/>
        <v>0</v>
      </c>
      <c r="BZ18" s="56">
        <f t="shared" si="28"/>
        <v>0</v>
      </c>
      <c r="CA18" s="56"/>
      <c r="CB18" s="57"/>
      <c r="CC18" s="57"/>
      <c r="CD18" s="57"/>
      <c r="CE18" s="57"/>
      <c r="CF18" s="57"/>
      <c r="CG18" s="57">
        <f t="shared" si="29"/>
        <v>0</v>
      </c>
      <c r="CH18" s="57"/>
      <c r="CI18" s="11">
        <f t="shared" si="30"/>
        <v>4</v>
      </c>
      <c r="CJ18" s="11">
        <f t="shared" si="31"/>
        <v>4</v>
      </c>
      <c r="CK18" s="11"/>
      <c r="CL18" s="11"/>
      <c r="CM18" s="11"/>
      <c r="CN18" s="11"/>
      <c r="CO18" s="11"/>
      <c r="CP18" s="11"/>
      <c r="CQ18" s="11"/>
      <c r="CR18" s="11"/>
      <c r="CS18" s="11">
        <v>4</v>
      </c>
      <c r="CT18" s="11">
        <v>4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4.75" customHeight="1">
      <c r="A19" s="115" t="s">
        <v>168</v>
      </c>
      <c r="B19" s="18">
        <f t="shared" si="0"/>
        <v>1</v>
      </c>
      <c r="C19" s="18">
        <f t="shared" si="1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"/>
        <v>0</v>
      </c>
      <c r="S19" s="4"/>
      <c r="T19" s="4"/>
      <c r="U19" s="4"/>
      <c r="V19" s="19"/>
      <c r="W19" s="19"/>
      <c r="X19" s="19"/>
      <c r="Y19" s="42">
        <f t="shared" si="3"/>
        <v>369.03</v>
      </c>
      <c r="Z19" s="42">
        <f t="shared" si="4"/>
        <v>263.39</v>
      </c>
      <c r="AA19" s="42">
        <f t="shared" si="5"/>
        <v>105.63999999999999</v>
      </c>
      <c r="AB19" s="42">
        <f t="shared" si="6"/>
        <v>369.03</v>
      </c>
      <c r="AC19" s="10">
        <f t="shared" si="7"/>
        <v>263.39</v>
      </c>
      <c r="AD19" s="10">
        <f t="shared" si="8"/>
        <v>105.63999999999999</v>
      </c>
      <c r="AE19" s="10">
        <f t="shared" si="9"/>
        <v>0</v>
      </c>
      <c r="AF19" s="10">
        <f t="shared" si="10"/>
        <v>0</v>
      </c>
      <c r="AG19" s="19">
        <f t="shared" si="11"/>
        <v>0</v>
      </c>
      <c r="AH19" s="10"/>
      <c r="AI19" s="10"/>
      <c r="AJ19" s="19">
        <f t="shared" si="12"/>
        <v>0</v>
      </c>
      <c r="AK19" s="19"/>
      <c r="AL19" s="19"/>
      <c r="AM19" s="19">
        <f t="shared" si="13"/>
        <v>0</v>
      </c>
      <c r="AN19" s="19"/>
      <c r="AO19" s="19"/>
      <c r="AP19" s="19">
        <f t="shared" si="14"/>
        <v>0</v>
      </c>
      <c r="AQ19" s="19"/>
      <c r="AR19" s="19"/>
      <c r="AS19" s="19">
        <f t="shared" si="15"/>
        <v>0</v>
      </c>
      <c r="AT19" s="19"/>
      <c r="AU19" s="19"/>
      <c r="AV19" s="19">
        <f t="shared" si="16"/>
        <v>0</v>
      </c>
      <c r="AW19" s="19"/>
      <c r="AX19" s="19"/>
      <c r="AY19" s="19">
        <f t="shared" si="17"/>
        <v>0</v>
      </c>
      <c r="AZ19" s="19"/>
      <c r="BA19" s="19"/>
      <c r="BB19" s="19">
        <f t="shared" si="18"/>
        <v>0</v>
      </c>
      <c r="BC19" s="19"/>
      <c r="BD19" s="19"/>
      <c r="BE19" s="19">
        <f t="shared" si="19"/>
        <v>0</v>
      </c>
      <c r="BF19" s="19">
        <v>369.03</v>
      </c>
      <c r="BG19" s="19">
        <v>263.39</v>
      </c>
      <c r="BH19" s="19">
        <f t="shared" si="20"/>
        <v>105.63999999999999</v>
      </c>
      <c r="BI19" s="34"/>
      <c r="BJ19" s="34"/>
      <c r="BK19" s="34">
        <f t="shared" si="21"/>
        <v>0</v>
      </c>
      <c r="BL19" s="34"/>
      <c r="BM19" s="34"/>
      <c r="BN19" s="34">
        <f t="shared" si="22"/>
        <v>0</v>
      </c>
      <c r="BO19" s="34"/>
      <c r="BP19" s="34"/>
      <c r="BQ19" s="35">
        <f t="shared" si="23"/>
        <v>0</v>
      </c>
      <c r="BR19" s="35"/>
      <c r="BS19" s="10"/>
      <c r="BT19" s="56">
        <f t="shared" si="24"/>
        <v>0</v>
      </c>
      <c r="BU19" s="56"/>
      <c r="BV19" s="56"/>
      <c r="BW19" s="56">
        <f t="shared" si="25"/>
        <v>0</v>
      </c>
      <c r="BX19" s="56">
        <f t="shared" si="26"/>
        <v>0</v>
      </c>
      <c r="BY19" s="56">
        <f t="shared" si="27"/>
        <v>0</v>
      </c>
      <c r="BZ19" s="56">
        <f t="shared" si="28"/>
        <v>0</v>
      </c>
      <c r="CA19" s="56"/>
      <c r="CB19" s="57"/>
      <c r="CC19" s="57"/>
      <c r="CD19" s="57"/>
      <c r="CE19" s="57"/>
      <c r="CF19" s="57"/>
      <c r="CG19" s="57">
        <f t="shared" si="29"/>
        <v>0</v>
      </c>
      <c r="CH19" s="57"/>
      <c r="CI19" s="11">
        <f t="shared" si="30"/>
        <v>8</v>
      </c>
      <c r="CJ19" s="11">
        <f t="shared" si="31"/>
        <v>7</v>
      </c>
      <c r="CK19" s="11"/>
      <c r="CL19" s="11"/>
      <c r="CM19" s="11"/>
      <c r="CN19" s="11"/>
      <c r="CO19" s="11"/>
      <c r="CP19" s="11"/>
      <c r="CQ19" s="11"/>
      <c r="CR19" s="11"/>
      <c r="CS19" s="11">
        <v>8</v>
      </c>
      <c r="CT19" s="11">
        <v>7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4.75" customHeight="1">
      <c r="A20" s="111" t="s">
        <v>120</v>
      </c>
      <c r="B20" s="18">
        <f t="shared" si="0"/>
        <v>1</v>
      </c>
      <c r="C20" s="18">
        <f t="shared" si="1"/>
        <v>1</v>
      </c>
      <c r="D20" s="18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18"/>
      <c r="P20" s="18"/>
      <c r="Q20" s="4"/>
      <c r="R20" s="4">
        <f t="shared" si="2"/>
        <v>0</v>
      </c>
      <c r="S20" s="4"/>
      <c r="T20" s="4"/>
      <c r="U20" s="4"/>
      <c r="V20" s="19"/>
      <c r="W20" s="19"/>
      <c r="X20" s="19"/>
      <c r="Y20" s="42">
        <f t="shared" si="3"/>
        <v>27.66</v>
      </c>
      <c r="Z20" s="42">
        <f t="shared" si="4"/>
        <v>7.69</v>
      </c>
      <c r="AA20" s="42">
        <f t="shared" si="5"/>
        <v>19.97</v>
      </c>
      <c r="AB20" s="42">
        <f t="shared" si="6"/>
        <v>27.66</v>
      </c>
      <c r="AC20" s="10">
        <f t="shared" si="7"/>
        <v>7.69</v>
      </c>
      <c r="AD20" s="10">
        <f t="shared" si="8"/>
        <v>19.97</v>
      </c>
      <c r="AE20" s="10">
        <f t="shared" si="9"/>
        <v>0</v>
      </c>
      <c r="AF20" s="10">
        <f t="shared" si="10"/>
        <v>0</v>
      </c>
      <c r="AG20" s="19">
        <f t="shared" si="11"/>
        <v>0</v>
      </c>
      <c r="AH20" s="10"/>
      <c r="AI20" s="10"/>
      <c r="AJ20" s="19">
        <f t="shared" si="12"/>
        <v>0</v>
      </c>
      <c r="AK20" s="19"/>
      <c r="AL20" s="19"/>
      <c r="AM20" s="19">
        <f t="shared" si="13"/>
        <v>0</v>
      </c>
      <c r="AN20" s="19"/>
      <c r="AO20" s="19"/>
      <c r="AP20" s="19">
        <f t="shared" si="14"/>
        <v>0</v>
      </c>
      <c r="AQ20" s="19"/>
      <c r="AR20" s="19"/>
      <c r="AS20" s="19">
        <f t="shared" si="15"/>
        <v>0</v>
      </c>
      <c r="AT20" s="19"/>
      <c r="AU20" s="19"/>
      <c r="AV20" s="19">
        <f t="shared" si="16"/>
        <v>0</v>
      </c>
      <c r="AW20" s="19"/>
      <c r="AX20" s="19"/>
      <c r="AY20" s="19">
        <f t="shared" si="17"/>
        <v>0</v>
      </c>
      <c r="AZ20" s="19"/>
      <c r="BA20" s="19"/>
      <c r="BB20" s="19">
        <f t="shared" si="18"/>
        <v>0</v>
      </c>
      <c r="BC20" s="19"/>
      <c r="BD20" s="19"/>
      <c r="BE20" s="19">
        <f t="shared" si="19"/>
        <v>0</v>
      </c>
      <c r="BF20" s="19">
        <v>27.66</v>
      </c>
      <c r="BG20" s="19">
        <v>7.69</v>
      </c>
      <c r="BH20" s="19">
        <f t="shared" si="20"/>
        <v>19.97</v>
      </c>
      <c r="BI20" s="34"/>
      <c r="BJ20" s="34"/>
      <c r="BK20" s="34">
        <f t="shared" si="21"/>
        <v>0</v>
      </c>
      <c r="BL20" s="34"/>
      <c r="BM20" s="34"/>
      <c r="BN20" s="34">
        <f t="shared" si="22"/>
        <v>0</v>
      </c>
      <c r="BO20" s="34"/>
      <c r="BP20" s="34"/>
      <c r="BQ20" s="35">
        <f t="shared" si="23"/>
        <v>0</v>
      </c>
      <c r="BR20" s="35"/>
      <c r="BS20" s="10"/>
      <c r="BT20" s="56">
        <f t="shared" si="24"/>
        <v>0</v>
      </c>
      <c r="BU20" s="56"/>
      <c r="BV20" s="56"/>
      <c r="BW20" s="56">
        <f t="shared" si="25"/>
        <v>0</v>
      </c>
      <c r="BX20" s="56">
        <f t="shared" si="26"/>
        <v>0</v>
      </c>
      <c r="BY20" s="56">
        <f t="shared" si="27"/>
        <v>0</v>
      </c>
      <c r="BZ20" s="56">
        <f t="shared" si="28"/>
        <v>0</v>
      </c>
      <c r="CA20" s="56"/>
      <c r="CB20" s="57"/>
      <c r="CC20" s="57"/>
      <c r="CD20" s="57"/>
      <c r="CE20" s="57"/>
      <c r="CF20" s="57"/>
      <c r="CG20" s="57">
        <f t="shared" si="29"/>
        <v>0</v>
      </c>
      <c r="CH20" s="57"/>
      <c r="CI20" s="11">
        <f t="shared" si="30"/>
        <v>7</v>
      </c>
      <c r="CJ20" s="11">
        <f t="shared" si="31"/>
        <v>7</v>
      </c>
      <c r="CK20" s="11"/>
      <c r="CL20" s="11"/>
      <c r="CM20" s="11"/>
      <c r="CN20" s="11"/>
      <c r="CO20" s="11"/>
      <c r="CP20" s="11"/>
      <c r="CQ20" s="11"/>
      <c r="CR20" s="11"/>
      <c r="CS20" s="11">
        <v>7</v>
      </c>
      <c r="CT20" s="11">
        <v>7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9.25" customHeight="1">
      <c r="A21" s="111" t="s">
        <v>120</v>
      </c>
      <c r="B21" s="18">
        <f t="shared" si="0"/>
        <v>1</v>
      </c>
      <c r="C21" s="18">
        <f t="shared" si="1"/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2"/>
        <v>0</v>
      </c>
      <c r="S21" s="4"/>
      <c r="T21" s="4"/>
      <c r="U21" s="4"/>
      <c r="V21" s="19"/>
      <c r="W21" s="19"/>
      <c r="X21" s="19"/>
      <c r="Y21" s="42">
        <f t="shared" si="3"/>
        <v>92.33</v>
      </c>
      <c r="Z21" s="42">
        <f t="shared" si="4"/>
        <v>12.25</v>
      </c>
      <c r="AA21" s="42">
        <f t="shared" si="5"/>
        <v>80.08</v>
      </c>
      <c r="AB21" s="42">
        <f t="shared" si="6"/>
        <v>92.33</v>
      </c>
      <c r="AC21" s="10">
        <f t="shared" si="7"/>
        <v>12.25</v>
      </c>
      <c r="AD21" s="10">
        <f t="shared" si="8"/>
        <v>80.08</v>
      </c>
      <c r="AE21" s="10">
        <f t="shared" si="9"/>
        <v>0</v>
      </c>
      <c r="AF21" s="10">
        <f t="shared" si="10"/>
        <v>0</v>
      </c>
      <c r="AG21" s="19">
        <f t="shared" si="11"/>
        <v>0</v>
      </c>
      <c r="AH21" s="10"/>
      <c r="AI21" s="10"/>
      <c r="AJ21" s="19">
        <f t="shared" si="12"/>
        <v>0</v>
      </c>
      <c r="AK21" s="19"/>
      <c r="AL21" s="19"/>
      <c r="AM21" s="19">
        <f t="shared" si="13"/>
        <v>0</v>
      </c>
      <c r="AN21" s="19"/>
      <c r="AO21" s="19"/>
      <c r="AP21" s="19">
        <f t="shared" si="14"/>
        <v>0</v>
      </c>
      <c r="AQ21" s="19"/>
      <c r="AR21" s="19"/>
      <c r="AS21" s="19">
        <f t="shared" si="15"/>
        <v>0</v>
      </c>
      <c r="AT21" s="19"/>
      <c r="AU21" s="19"/>
      <c r="AV21" s="19">
        <f t="shared" si="16"/>
        <v>0</v>
      </c>
      <c r="AW21" s="19"/>
      <c r="AX21" s="19"/>
      <c r="AY21" s="19">
        <f t="shared" si="17"/>
        <v>0</v>
      </c>
      <c r="AZ21" s="19"/>
      <c r="BA21" s="19"/>
      <c r="BB21" s="19">
        <f t="shared" si="18"/>
        <v>0</v>
      </c>
      <c r="BC21" s="19"/>
      <c r="BD21" s="19"/>
      <c r="BE21" s="19">
        <f t="shared" si="19"/>
        <v>0</v>
      </c>
      <c r="BF21" s="19">
        <v>92.33</v>
      </c>
      <c r="BG21" s="19">
        <v>12.25</v>
      </c>
      <c r="BH21" s="19">
        <f t="shared" si="20"/>
        <v>80.08</v>
      </c>
      <c r="BI21" s="34"/>
      <c r="BJ21" s="34"/>
      <c r="BK21" s="34">
        <f t="shared" si="21"/>
        <v>0</v>
      </c>
      <c r="BL21" s="34"/>
      <c r="BM21" s="34"/>
      <c r="BN21" s="34">
        <f t="shared" si="22"/>
        <v>0</v>
      </c>
      <c r="BO21" s="34"/>
      <c r="BP21" s="34"/>
      <c r="BQ21" s="35">
        <f t="shared" si="23"/>
        <v>0</v>
      </c>
      <c r="BR21" s="35"/>
      <c r="BS21" s="10"/>
      <c r="BT21" s="56">
        <f t="shared" si="24"/>
        <v>0</v>
      </c>
      <c r="BU21" s="56"/>
      <c r="BV21" s="56"/>
      <c r="BW21" s="56">
        <f t="shared" si="25"/>
        <v>0</v>
      </c>
      <c r="BX21" s="56">
        <f t="shared" si="26"/>
        <v>0</v>
      </c>
      <c r="BY21" s="56">
        <f t="shared" si="27"/>
        <v>0</v>
      </c>
      <c r="BZ21" s="56">
        <f t="shared" si="28"/>
        <v>0</v>
      </c>
      <c r="CA21" s="56"/>
      <c r="CB21" s="57"/>
      <c r="CC21" s="57"/>
      <c r="CD21" s="57"/>
      <c r="CE21" s="57"/>
      <c r="CF21" s="57"/>
      <c r="CG21" s="57">
        <f t="shared" si="29"/>
        <v>0</v>
      </c>
      <c r="CH21" s="57"/>
      <c r="CI21" s="11">
        <f t="shared" si="30"/>
        <v>12</v>
      </c>
      <c r="CJ21" s="11">
        <f t="shared" si="31"/>
        <v>12</v>
      </c>
      <c r="CK21" s="11"/>
      <c r="CL21" s="11"/>
      <c r="CM21" s="11"/>
      <c r="CN21" s="11"/>
      <c r="CO21" s="11"/>
      <c r="CP21" s="11"/>
      <c r="CQ21" s="11"/>
      <c r="CR21" s="11"/>
      <c r="CS21" s="11">
        <v>12</v>
      </c>
      <c r="CT21" s="11">
        <v>12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4.75" customHeight="1">
      <c r="A22" s="76" t="s">
        <v>175</v>
      </c>
      <c r="B22" s="75">
        <f t="shared" si="0"/>
        <v>1</v>
      </c>
      <c r="C22" s="75">
        <f t="shared" si="1"/>
        <v>1</v>
      </c>
      <c r="D22" s="75"/>
      <c r="E22" s="76"/>
      <c r="F22" s="76"/>
      <c r="G22" s="76"/>
      <c r="H22" s="76"/>
      <c r="I22" s="76"/>
      <c r="J22" s="76"/>
      <c r="K22" s="76"/>
      <c r="L22" s="76">
        <v>1</v>
      </c>
      <c r="M22" s="76"/>
      <c r="N22" s="76"/>
      <c r="O22" s="75"/>
      <c r="P22" s="75"/>
      <c r="Q22" s="77"/>
      <c r="R22" s="77">
        <f t="shared" si="2"/>
        <v>0</v>
      </c>
      <c r="S22" s="77"/>
      <c r="T22" s="77"/>
      <c r="U22" s="77"/>
      <c r="V22" s="34"/>
      <c r="W22" s="34"/>
      <c r="X22" s="34"/>
      <c r="Y22" s="35">
        <f t="shared" si="3"/>
        <v>3238.15</v>
      </c>
      <c r="Z22" s="35">
        <f t="shared" si="4"/>
        <v>2218.79</v>
      </c>
      <c r="AA22" s="35">
        <f t="shared" si="5"/>
        <v>1019.3600000000001</v>
      </c>
      <c r="AB22" s="35">
        <f t="shared" si="6"/>
        <v>3238.15</v>
      </c>
      <c r="AC22" s="35">
        <f t="shared" si="7"/>
        <v>2218.79</v>
      </c>
      <c r="AD22" s="35">
        <f t="shared" si="8"/>
        <v>1019.3600000000001</v>
      </c>
      <c r="AE22" s="35">
        <f t="shared" si="9"/>
        <v>0</v>
      </c>
      <c r="AF22" s="35">
        <f t="shared" si="10"/>
        <v>0</v>
      </c>
      <c r="AG22" s="34">
        <f t="shared" si="11"/>
        <v>0</v>
      </c>
      <c r="AH22" s="35"/>
      <c r="AI22" s="35"/>
      <c r="AJ22" s="34">
        <f t="shared" si="12"/>
        <v>0</v>
      </c>
      <c r="AK22" s="34"/>
      <c r="AL22" s="34"/>
      <c r="AM22" s="34">
        <f t="shared" si="13"/>
        <v>0</v>
      </c>
      <c r="AN22" s="34"/>
      <c r="AO22" s="34"/>
      <c r="AP22" s="34">
        <f t="shared" si="14"/>
        <v>0</v>
      </c>
      <c r="AQ22" s="34"/>
      <c r="AR22" s="34"/>
      <c r="AS22" s="34">
        <f t="shared" si="15"/>
        <v>0</v>
      </c>
      <c r="AT22" s="34"/>
      <c r="AU22" s="34"/>
      <c r="AV22" s="34">
        <f t="shared" si="16"/>
        <v>0</v>
      </c>
      <c r="AW22" s="34"/>
      <c r="AX22" s="34"/>
      <c r="AY22" s="34">
        <f t="shared" si="17"/>
        <v>0</v>
      </c>
      <c r="AZ22" s="34"/>
      <c r="BA22" s="34"/>
      <c r="BB22" s="34">
        <f t="shared" si="18"/>
        <v>0</v>
      </c>
      <c r="BC22" s="34"/>
      <c r="BD22" s="34"/>
      <c r="BE22" s="34">
        <f t="shared" si="19"/>
        <v>0</v>
      </c>
      <c r="BF22" s="34">
        <v>3238.15</v>
      </c>
      <c r="BG22" s="34">
        <v>2218.79</v>
      </c>
      <c r="BH22" s="34">
        <f t="shared" si="20"/>
        <v>1019.3600000000001</v>
      </c>
      <c r="BI22" s="34"/>
      <c r="BJ22" s="34"/>
      <c r="BK22" s="34">
        <f t="shared" si="21"/>
        <v>0</v>
      </c>
      <c r="BL22" s="34"/>
      <c r="BM22" s="34"/>
      <c r="BN22" s="34">
        <f t="shared" si="22"/>
        <v>0</v>
      </c>
      <c r="BO22" s="34"/>
      <c r="BP22" s="34"/>
      <c r="BQ22" s="35">
        <f t="shared" si="23"/>
        <v>0</v>
      </c>
      <c r="BR22" s="35"/>
      <c r="BS22" s="35"/>
      <c r="BT22" s="79">
        <f t="shared" si="24"/>
        <v>0</v>
      </c>
      <c r="BU22" s="79"/>
      <c r="BV22" s="79"/>
      <c r="BW22" s="79">
        <f t="shared" si="25"/>
        <v>0</v>
      </c>
      <c r="BX22" s="79">
        <f t="shared" si="26"/>
        <v>0</v>
      </c>
      <c r="BY22" s="79">
        <f t="shared" si="27"/>
        <v>0</v>
      </c>
      <c r="BZ22" s="79">
        <f t="shared" si="28"/>
        <v>0</v>
      </c>
      <c r="CA22" s="79"/>
      <c r="CB22" s="57"/>
      <c r="CC22" s="57"/>
      <c r="CD22" s="57"/>
      <c r="CE22" s="57"/>
      <c r="CF22" s="57"/>
      <c r="CG22" s="57">
        <f t="shared" si="29"/>
        <v>0</v>
      </c>
      <c r="CH22" s="57"/>
      <c r="CI22" s="11">
        <f t="shared" si="30"/>
        <v>4</v>
      </c>
      <c r="CJ22" s="11">
        <f t="shared" si="31"/>
        <v>4</v>
      </c>
      <c r="CK22" s="11"/>
      <c r="CL22" s="11"/>
      <c r="CM22" s="11"/>
      <c r="CN22" s="11"/>
      <c r="CO22" s="11"/>
      <c r="CP22" s="11"/>
      <c r="CQ22" s="11"/>
      <c r="CR22" s="11"/>
      <c r="CS22" s="11">
        <v>4</v>
      </c>
      <c r="CT22" s="11">
        <v>4</v>
      </c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4.75" customHeight="1">
      <c r="A23" s="76" t="s">
        <v>176</v>
      </c>
      <c r="B23" s="75">
        <f t="shared" si="0"/>
        <v>1</v>
      </c>
      <c r="C23" s="75">
        <f t="shared" si="1"/>
        <v>1</v>
      </c>
      <c r="D23" s="75"/>
      <c r="E23" s="76"/>
      <c r="F23" s="76"/>
      <c r="G23" s="76"/>
      <c r="H23" s="76"/>
      <c r="I23" s="76"/>
      <c r="J23" s="76"/>
      <c r="K23" s="76"/>
      <c r="L23" s="76">
        <v>1</v>
      </c>
      <c r="M23" s="76"/>
      <c r="N23" s="76"/>
      <c r="O23" s="75"/>
      <c r="P23" s="75"/>
      <c r="Q23" s="77"/>
      <c r="R23" s="77">
        <f t="shared" si="2"/>
        <v>0</v>
      </c>
      <c r="S23" s="77"/>
      <c r="T23" s="77"/>
      <c r="U23" s="77"/>
      <c r="V23" s="34"/>
      <c r="W23" s="34"/>
      <c r="X23" s="34"/>
      <c r="Y23" s="35">
        <f t="shared" si="3"/>
        <v>6432.92</v>
      </c>
      <c r="Z23" s="35">
        <f t="shared" si="4"/>
        <v>4503.04</v>
      </c>
      <c r="AA23" s="35">
        <f t="shared" si="5"/>
        <v>1929.88</v>
      </c>
      <c r="AB23" s="35">
        <f t="shared" si="6"/>
        <v>6432.92</v>
      </c>
      <c r="AC23" s="35">
        <f t="shared" si="7"/>
        <v>4503.04</v>
      </c>
      <c r="AD23" s="35">
        <f t="shared" si="8"/>
        <v>1929.88</v>
      </c>
      <c r="AE23" s="35">
        <f t="shared" si="9"/>
        <v>0</v>
      </c>
      <c r="AF23" s="35">
        <f t="shared" si="10"/>
        <v>0</v>
      </c>
      <c r="AG23" s="34">
        <f t="shared" si="11"/>
        <v>0</v>
      </c>
      <c r="AH23" s="35"/>
      <c r="AI23" s="35"/>
      <c r="AJ23" s="34">
        <f t="shared" si="12"/>
        <v>0</v>
      </c>
      <c r="AK23" s="34"/>
      <c r="AL23" s="34"/>
      <c r="AM23" s="34">
        <f t="shared" si="13"/>
        <v>0</v>
      </c>
      <c r="AN23" s="34"/>
      <c r="AO23" s="34"/>
      <c r="AP23" s="34">
        <f t="shared" si="14"/>
        <v>0</v>
      </c>
      <c r="AQ23" s="34"/>
      <c r="AR23" s="34"/>
      <c r="AS23" s="34">
        <f t="shared" si="15"/>
        <v>0</v>
      </c>
      <c r="AT23" s="34"/>
      <c r="AU23" s="34"/>
      <c r="AV23" s="34">
        <f t="shared" si="16"/>
        <v>0</v>
      </c>
      <c r="AW23" s="34"/>
      <c r="AX23" s="34"/>
      <c r="AY23" s="34">
        <f t="shared" si="17"/>
        <v>0</v>
      </c>
      <c r="AZ23" s="34"/>
      <c r="BA23" s="34"/>
      <c r="BB23" s="34">
        <f t="shared" si="18"/>
        <v>0</v>
      </c>
      <c r="BC23" s="34"/>
      <c r="BD23" s="34"/>
      <c r="BE23" s="34">
        <f t="shared" si="19"/>
        <v>0</v>
      </c>
      <c r="BF23" s="34">
        <v>6432.92</v>
      </c>
      <c r="BG23" s="34">
        <v>4503.04</v>
      </c>
      <c r="BH23" s="34">
        <f t="shared" si="20"/>
        <v>1929.88</v>
      </c>
      <c r="BI23" s="34"/>
      <c r="BJ23" s="34"/>
      <c r="BK23" s="34">
        <f t="shared" si="21"/>
        <v>0</v>
      </c>
      <c r="BL23" s="34"/>
      <c r="BM23" s="34"/>
      <c r="BN23" s="34">
        <f t="shared" si="22"/>
        <v>0</v>
      </c>
      <c r="BO23" s="34"/>
      <c r="BP23" s="34"/>
      <c r="BQ23" s="35">
        <f t="shared" si="23"/>
        <v>0</v>
      </c>
      <c r="BR23" s="35"/>
      <c r="BS23" s="35"/>
      <c r="BT23" s="79">
        <f t="shared" si="24"/>
        <v>0</v>
      </c>
      <c r="BU23" s="79"/>
      <c r="BV23" s="79"/>
      <c r="BW23" s="79">
        <f t="shared" si="25"/>
        <v>0</v>
      </c>
      <c r="BX23" s="79">
        <f t="shared" si="26"/>
        <v>0</v>
      </c>
      <c r="BY23" s="79">
        <f t="shared" si="27"/>
        <v>0</v>
      </c>
      <c r="BZ23" s="79">
        <f t="shared" si="28"/>
        <v>0</v>
      </c>
      <c r="CA23" s="79"/>
      <c r="CB23" s="57"/>
      <c r="CC23" s="57"/>
      <c r="CD23" s="57"/>
      <c r="CE23" s="57"/>
      <c r="CF23" s="57"/>
      <c r="CG23" s="57">
        <f t="shared" si="29"/>
        <v>0</v>
      </c>
      <c r="CH23" s="57"/>
      <c r="CI23" s="11">
        <f t="shared" si="30"/>
        <v>4</v>
      </c>
      <c r="CJ23" s="11">
        <f t="shared" si="31"/>
        <v>4</v>
      </c>
      <c r="CK23" s="11"/>
      <c r="CL23" s="11"/>
      <c r="CM23" s="11"/>
      <c r="CN23" s="11"/>
      <c r="CO23" s="11"/>
      <c r="CP23" s="11"/>
      <c r="CQ23" s="11"/>
      <c r="CR23" s="11"/>
      <c r="CS23" s="11">
        <v>4</v>
      </c>
      <c r="CT23" s="11">
        <v>4</v>
      </c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24.75" customHeight="1">
      <c r="A24" s="76" t="s">
        <v>177</v>
      </c>
      <c r="B24" s="75">
        <f t="shared" si="0"/>
        <v>1</v>
      </c>
      <c r="C24" s="75">
        <f t="shared" si="1"/>
        <v>1</v>
      </c>
      <c r="D24" s="75"/>
      <c r="E24" s="76"/>
      <c r="F24" s="76"/>
      <c r="G24" s="76"/>
      <c r="H24" s="76"/>
      <c r="I24" s="76"/>
      <c r="J24" s="76"/>
      <c r="K24" s="76"/>
      <c r="L24" s="76">
        <v>1</v>
      </c>
      <c r="M24" s="76"/>
      <c r="N24" s="76"/>
      <c r="O24" s="75"/>
      <c r="P24" s="75"/>
      <c r="Q24" s="77"/>
      <c r="R24" s="77">
        <f t="shared" si="2"/>
        <v>0</v>
      </c>
      <c r="S24" s="77"/>
      <c r="T24" s="77"/>
      <c r="U24" s="77"/>
      <c r="V24" s="34"/>
      <c r="W24" s="34"/>
      <c r="X24" s="34"/>
      <c r="Y24" s="35">
        <f t="shared" si="3"/>
        <v>817.77</v>
      </c>
      <c r="Z24" s="35">
        <f t="shared" si="4"/>
        <v>700.96</v>
      </c>
      <c r="AA24" s="35">
        <f t="shared" si="5"/>
        <v>116.80999999999995</v>
      </c>
      <c r="AB24" s="35">
        <f t="shared" si="6"/>
        <v>817.77</v>
      </c>
      <c r="AC24" s="35">
        <f t="shared" si="7"/>
        <v>700.96</v>
      </c>
      <c r="AD24" s="35">
        <f t="shared" si="8"/>
        <v>116.80999999999995</v>
      </c>
      <c r="AE24" s="35">
        <f t="shared" si="9"/>
        <v>0</v>
      </c>
      <c r="AF24" s="35">
        <f t="shared" si="10"/>
        <v>0</v>
      </c>
      <c r="AG24" s="34">
        <f t="shared" si="11"/>
        <v>0</v>
      </c>
      <c r="AH24" s="35"/>
      <c r="AI24" s="35"/>
      <c r="AJ24" s="34">
        <f t="shared" si="12"/>
        <v>0</v>
      </c>
      <c r="AK24" s="34"/>
      <c r="AL24" s="34"/>
      <c r="AM24" s="34">
        <f t="shared" si="13"/>
        <v>0</v>
      </c>
      <c r="AN24" s="34"/>
      <c r="AO24" s="34"/>
      <c r="AP24" s="34">
        <f t="shared" si="14"/>
        <v>0</v>
      </c>
      <c r="AQ24" s="34"/>
      <c r="AR24" s="34"/>
      <c r="AS24" s="34">
        <f t="shared" si="15"/>
        <v>0</v>
      </c>
      <c r="AT24" s="34"/>
      <c r="AU24" s="34"/>
      <c r="AV24" s="34">
        <f t="shared" si="16"/>
        <v>0</v>
      </c>
      <c r="AW24" s="34"/>
      <c r="AX24" s="34"/>
      <c r="AY24" s="34">
        <f t="shared" si="17"/>
        <v>0</v>
      </c>
      <c r="AZ24" s="34"/>
      <c r="BA24" s="34"/>
      <c r="BB24" s="34">
        <f t="shared" si="18"/>
        <v>0</v>
      </c>
      <c r="BC24" s="34"/>
      <c r="BD24" s="34"/>
      <c r="BE24" s="34">
        <f t="shared" si="19"/>
        <v>0</v>
      </c>
      <c r="BF24" s="34">
        <v>817.77</v>
      </c>
      <c r="BG24" s="34">
        <v>700.96</v>
      </c>
      <c r="BH24" s="34">
        <f t="shared" si="20"/>
        <v>116.80999999999995</v>
      </c>
      <c r="BI24" s="34"/>
      <c r="BJ24" s="34"/>
      <c r="BK24" s="34">
        <f t="shared" si="21"/>
        <v>0</v>
      </c>
      <c r="BL24" s="34"/>
      <c r="BM24" s="34"/>
      <c r="BN24" s="34">
        <f t="shared" si="22"/>
        <v>0</v>
      </c>
      <c r="BO24" s="34"/>
      <c r="BP24" s="34"/>
      <c r="BQ24" s="35">
        <f t="shared" si="23"/>
        <v>0</v>
      </c>
      <c r="BR24" s="35"/>
      <c r="BS24" s="35"/>
      <c r="BT24" s="79">
        <f t="shared" si="24"/>
        <v>0</v>
      </c>
      <c r="BU24" s="79"/>
      <c r="BV24" s="79"/>
      <c r="BW24" s="79">
        <f t="shared" si="25"/>
        <v>0</v>
      </c>
      <c r="BX24" s="79">
        <f t="shared" si="26"/>
        <v>0</v>
      </c>
      <c r="BY24" s="79">
        <f t="shared" si="27"/>
        <v>0</v>
      </c>
      <c r="BZ24" s="79">
        <f t="shared" si="28"/>
        <v>0</v>
      </c>
      <c r="CA24" s="79"/>
      <c r="CB24" s="57"/>
      <c r="CC24" s="57"/>
      <c r="CD24" s="57"/>
      <c r="CE24" s="57"/>
      <c r="CF24" s="57"/>
      <c r="CG24" s="57">
        <f t="shared" si="29"/>
        <v>0</v>
      </c>
      <c r="CH24" s="57"/>
      <c r="CI24" s="11">
        <f t="shared" si="30"/>
        <v>4</v>
      </c>
      <c r="CJ24" s="11">
        <f t="shared" si="31"/>
        <v>4</v>
      </c>
      <c r="CK24" s="11"/>
      <c r="CL24" s="11"/>
      <c r="CM24" s="11"/>
      <c r="CN24" s="11"/>
      <c r="CO24" s="11"/>
      <c r="CP24" s="11"/>
      <c r="CQ24" s="11"/>
      <c r="CR24" s="11"/>
      <c r="CS24" s="11">
        <v>4</v>
      </c>
      <c r="CT24" s="11">
        <v>4</v>
      </c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4.75" customHeight="1">
      <c r="A25" s="76" t="s">
        <v>178</v>
      </c>
      <c r="B25" s="75">
        <f t="shared" si="0"/>
        <v>1</v>
      </c>
      <c r="C25" s="75">
        <f t="shared" si="1"/>
        <v>1</v>
      </c>
      <c r="D25" s="75"/>
      <c r="E25" s="76"/>
      <c r="F25" s="76"/>
      <c r="G25" s="76"/>
      <c r="H25" s="76"/>
      <c r="I25" s="76"/>
      <c r="J25" s="76"/>
      <c r="K25" s="76"/>
      <c r="L25" s="76">
        <v>1</v>
      </c>
      <c r="M25" s="76"/>
      <c r="N25" s="76"/>
      <c r="O25" s="75"/>
      <c r="P25" s="75"/>
      <c r="Q25" s="77"/>
      <c r="R25" s="77">
        <f t="shared" si="2"/>
        <v>0</v>
      </c>
      <c r="S25" s="77"/>
      <c r="T25" s="77"/>
      <c r="U25" s="77"/>
      <c r="V25" s="34"/>
      <c r="W25" s="34"/>
      <c r="X25" s="34"/>
      <c r="Y25" s="35">
        <f t="shared" si="3"/>
        <v>2598.2199999999998</v>
      </c>
      <c r="Z25" s="35">
        <f t="shared" si="4"/>
        <v>2060.36</v>
      </c>
      <c r="AA25" s="35">
        <f t="shared" si="5"/>
        <v>537.85999999999967</v>
      </c>
      <c r="AB25" s="35">
        <f t="shared" si="6"/>
        <v>2598.2199999999998</v>
      </c>
      <c r="AC25" s="35">
        <f t="shared" si="7"/>
        <v>2060.36</v>
      </c>
      <c r="AD25" s="35">
        <f t="shared" si="8"/>
        <v>537.85999999999967</v>
      </c>
      <c r="AE25" s="35">
        <f t="shared" si="9"/>
        <v>0</v>
      </c>
      <c r="AF25" s="35">
        <f t="shared" si="10"/>
        <v>0</v>
      </c>
      <c r="AG25" s="34">
        <f t="shared" si="11"/>
        <v>0</v>
      </c>
      <c r="AH25" s="35"/>
      <c r="AI25" s="35"/>
      <c r="AJ25" s="34">
        <f t="shared" si="12"/>
        <v>0</v>
      </c>
      <c r="AK25" s="34"/>
      <c r="AL25" s="34"/>
      <c r="AM25" s="34">
        <f t="shared" si="13"/>
        <v>0</v>
      </c>
      <c r="AN25" s="34"/>
      <c r="AO25" s="34"/>
      <c r="AP25" s="34">
        <f t="shared" si="14"/>
        <v>0</v>
      </c>
      <c r="AQ25" s="34"/>
      <c r="AR25" s="34"/>
      <c r="AS25" s="34">
        <f t="shared" si="15"/>
        <v>0</v>
      </c>
      <c r="AT25" s="34"/>
      <c r="AU25" s="34"/>
      <c r="AV25" s="34">
        <f t="shared" si="16"/>
        <v>0</v>
      </c>
      <c r="AW25" s="34"/>
      <c r="AX25" s="34"/>
      <c r="AY25" s="34">
        <f t="shared" si="17"/>
        <v>0</v>
      </c>
      <c r="AZ25" s="34"/>
      <c r="BA25" s="34"/>
      <c r="BB25" s="34">
        <f t="shared" si="18"/>
        <v>0</v>
      </c>
      <c r="BC25" s="34"/>
      <c r="BD25" s="34"/>
      <c r="BE25" s="34">
        <f t="shared" si="19"/>
        <v>0</v>
      </c>
      <c r="BF25" s="34">
        <v>2598.2199999999998</v>
      </c>
      <c r="BG25" s="34">
        <v>2060.36</v>
      </c>
      <c r="BH25" s="34">
        <f t="shared" si="20"/>
        <v>537.85999999999967</v>
      </c>
      <c r="BI25" s="34"/>
      <c r="BJ25" s="34"/>
      <c r="BK25" s="34">
        <f t="shared" si="21"/>
        <v>0</v>
      </c>
      <c r="BL25" s="34"/>
      <c r="BM25" s="34"/>
      <c r="BN25" s="34">
        <f t="shared" si="22"/>
        <v>0</v>
      </c>
      <c r="BO25" s="34"/>
      <c r="BP25" s="34"/>
      <c r="BQ25" s="35">
        <f t="shared" si="23"/>
        <v>0</v>
      </c>
      <c r="BR25" s="35"/>
      <c r="BS25" s="35"/>
      <c r="BT25" s="79">
        <f t="shared" si="24"/>
        <v>0</v>
      </c>
      <c r="BU25" s="79"/>
      <c r="BV25" s="79"/>
      <c r="BW25" s="79">
        <f t="shared" si="25"/>
        <v>0</v>
      </c>
      <c r="BX25" s="79">
        <f t="shared" si="26"/>
        <v>0</v>
      </c>
      <c r="BY25" s="79">
        <f t="shared" si="27"/>
        <v>0</v>
      </c>
      <c r="BZ25" s="79">
        <f t="shared" si="28"/>
        <v>0</v>
      </c>
      <c r="CA25" s="79"/>
      <c r="CB25" s="57"/>
      <c r="CC25" s="57"/>
      <c r="CD25" s="57"/>
      <c r="CE25" s="57"/>
      <c r="CF25" s="57"/>
      <c r="CG25" s="57">
        <f t="shared" si="29"/>
        <v>0</v>
      </c>
      <c r="CH25" s="57"/>
      <c r="CI25" s="11">
        <f t="shared" si="30"/>
        <v>5</v>
      </c>
      <c r="CJ25" s="11">
        <f t="shared" si="31"/>
        <v>5</v>
      </c>
      <c r="CK25" s="11"/>
      <c r="CL25" s="11"/>
      <c r="CM25" s="11"/>
      <c r="CN25" s="11"/>
      <c r="CO25" s="11"/>
      <c r="CP25" s="11"/>
      <c r="CQ25" s="11"/>
      <c r="CR25" s="11"/>
      <c r="CS25" s="11">
        <v>5</v>
      </c>
      <c r="CT25" s="11">
        <v>5</v>
      </c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4.75" customHeight="1">
      <c r="A26" s="76" t="s">
        <v>179</v>
      </c>
      <c r="B26" s="75">
        <f t="shared" si="0"/>
        <v>1</v>
      </c>
      <c r="C26" s="75">
        <f t="shared" si="1"/>
        <v>1</v>
      </c>
      <c r="D26" s="75"/>
      <c r="E26" s="76"/>
      <c r="F26" s="76"/>
      <c r="G26" s="76"/>
      <c r="H26" s="76"/>
      <c r="I26" s="76"/>
      <c r="J26" s="76"/>
      <c r="K26" s="76"/>
      <c r="L26" s="76">
        <v>1</v>
      </c>
      <c r="M26" s="76"/>
      <c r="N26" s="76"/>
      <c r="O26" s="75"/>
      <c r="P26" s="75"/>
      <c r="Q26" s="77"/>
      <c r="R26" s="77">
        <f t="shared" si="2"/>
        <v>0</v>
      </c>
      <c r="S26" s="77"/>
      <c r="T26" s="77"/>
      <c r="U26" s="77"/>
      <c r="V26" s="34"/>
      <c r="W26" s="34"/>
      <c r="X26" s="34"/>
      <c r="Y26" s="35">
        <f t="shared" si="3"/>
        <v>6274.51</v>
      </c>
      <c r="Z26" s="35">
        <f t="shared" si="4"/>
        <v>4413.72</v>
      </c>
      <c r="AA26" s="35">
        <f t="shared" si="5"/>
        <v>1860.79</v>
      </c>
      <c r="AB26" s="35">
        <f t="shared" si="6"/>
        <v>6274.51</v>
      </c>
      <c r="AC26" s="35">
        <f t="shared" si="7"/>
        <v>4413.72</v>
      </c>
      <c r="AD26" s="35">
        <f t="shared" si="8"/>
        <v>1860.79</v>
      </c>
      <c r="AE26" s="35">
        <f t="shared" si="9"/>
        <v>0</v>
      </c>
      <c r="AF26" s="35">
        <f t="shared" si="10"/>
        <v>0</v>
      </c>
      <c r="AG26" s="34">
        <f t="shared" si="11"/>
        <v>0</v>
      </c>
      <c r="AH26" s="35"/>
      <c r="AI26" s="35"/>
      <c r="AJ26" s="34">
        <f t="shared" si="12"/>
        <v>0</v>
      </c>
      <c r="AK26" s="34"/>
      <c r="AL26" s="34"/>
      <c r="AM26" s="34">
        <f t="shared" si="13"/>
        <v>0</v>
      </c>
      <c r="AN26" s="34"/>
      <c r="AO26" s="34"/>
      <c r="AP26" s="34">
        <f t="shared" si="14"/>
        <v>0</v>
      </c>
      <c r="AQ26" s="34"/>
      <c r="AR26" s="34"/>
      <c r="AS26" s="34">
        <f t="shared" si="15"/>
        <v>0</v>
      </c>
      <c r="AT26" s="34"/>
      <c r="AU26" s="34"/>
      <c r="AV26" s="34">
        <f t="shared" si="16"/>
        <v>0</v>
      </c>
      <c r="AW26" s="34"/>
      <c r="AX26" s="34"/>
      <c r="AY26" s="34">
        <f t="shared" si="17"/>
        <v>0</v>
      </c>
      <c r="AZ26" s="34"/>
      <c r="BA26" s="34"/>
      <c r="BB26" s="34">
        <f t="shared" si="18"/>
        <v>0</v>
      </c>
      <c r="BC26" s="34"/>
      <c r="BD26" s="34"/>
      <c r="BE26" s="34">
        <f t="shared" si="19"/>
        <v>0</v>
      </c>
      <c r="BF26" s="34">
        <v>6274.51</v>
      </c>
      <c r="BG26" s="34">
        <v>4413.72</v>
      </c>
      <c r="BH26" s="34">
        <f t="shared" si="20"/>
        <v>1860.79</v>
      </c>
      <c r="BI26" s="34"/>
      <c r="BJ26" s="34"/>
      <c r="BK26" s="34">
        <f t="shared" si="21"/>
        <v>0</v>
      </c>
      <c r="BL26" s="34"/>
      <c r="BM26" s="34"/>
      <c r="BN26" s="34">
        <f t="shared" si="22"/>
        <v>0</v>
      </c>
      <c r="BO26" s="34"/>
      <c r="BP26" s="34"/>
      <c r="BQ26" s="35">
        <f t="shared" si="23"/>
        <v>0</v>
      </c>
      <c r="BR26" s="35"/>
      <c r="BS26" s="35"/>
      <c r="BT26" s="79">
        <f t="shared" si="24"/>
        <v>0</v>
      </c>
      <c r="BU26" s="79"/>
      <c r="BV26" s="79"/>
      <c r="BW26" s="79">
        <f t="shared" si="25"/>
        <v>0</v>
      </c>
      <c r="BX26" s="79">
        <f t="shared" si="26"/>
        <v>0</v>
      </c>
      <c r="BY26" s="79">
        <f t="shared" si="27"/>
        <v>0</v>
      </c>
      <c r="BZ26" s="79">
        <f t="shared" si="28"/>
        <v>0</v>
      </c>
      <c r="CA26" s="79"/>
      <c r="CB26" s="57"/>
      <c r="CC26" s="57"/>
      <c r="CD26" s="57"/>
      <c r="CE26" s="57"/>
      <c r="CF26" s="57"/>
      <c r="CG26" s="57">
        <f t="shared" si="29"/>
        <v>0</v>
      </c>
      <c r="CH26" s="57"/>
      <c r="CI26" s="11">
        <f t="shared" si="30"/>
        <v>5</v>
      </c>
      <c r="CJ26" s="11">
        <f t="shared" si="31"/>
        <v>5</v>
      </c>
      <c r="CK26" s="11"/>
      <c r="CL26" s="11"/>
      <c r="CM26" s="11"/>
      <c r="CN26" s="11"/>
      <c r="CO26" s="11"/>
      <c r="CP26" s="11"/>
      <c r="CQ26" s="11"/>
      <c r="CR26" s="11"/>
      <c r="CS26" s="11">
        <v>5</v>
      </c>
      <c r="CT26" s="11">
        <v>5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24.75" customHeight="1">
      <c r="A27" s="76" t="s">
        <v>180</v>
      </c>
      <c r="B27" s="75">
        <f t="shared" si="0"/>
        <v>1</v>
      </c>
      <c r="C27" s="75">
        <f t="shared" si="1"/>
        <v>1</v>
      </c>
      <c r="D27" s="75"/>
      <c r="E27" s="76"/>
      <c r="F27" s="76"/>
      <c r="G27" s="76"/>
      <c r="H27" s="76"/>
      <c r="I27" s="76"/>
      <c r="J27" s="76"/>
      <c r="K27" s="76"/>
      <c r="L27" s="76">
        <v>1</v>
      </c>
      <c r="M27" s="76"/>
      <c r="N27" s="76"/>
      <c r="O27" s="75"/>
      <c r="P27" s="75"/>
      <c r="Q27" s="77"/>
      <c r="R27" s="77">
        <f t="shared" si="2"/>
        <v>0</v>
      </c>
      <c r="S27" s="77"/>
      <c r="T27" s="77"/>
      <c r="U27" s="77"/>
      <c r="V27" s="34"/>
      <c r="W27" s="34"/>
      <c r="X27" s="34"/>
      <c r="Y27" s="35">
        <f t="shared" si="3"/>
        <v>2833.16</v>
      </c>
      <c r="Z27" s="35">
        <f t="shared" si="4"/>
        <v>1812.72</v>
      </c>
      <c r="AA27" s="35">
        <f t="shared" si="5"/>
        <v>1020.4399999999998</v>
      </c>
      <c r="AB27" s="35">
        <f t="shared" si="6"/>
        <v>2833.16</v>
      </c>
      <c r="AC27" s="35">
        <f t="shared" si="7"/>
        <v>1812.72</v>
      </c>
      <c r="AD27" s="35">
        <f t="shared" si="8"/>
        <v>1020.4399999999998</v>
      </c>
      <c r="AE27" s="35">
        <f t="shared" si="9"/>
        <v>0</v>
      </c>
      <c r="AF27" s="35">
        <f t="shared" si="10"/>
        <v>0</v>
      </c>
      <c r="AG27" s="34">
        <f t="shared" si="11"/>
        <v>0</v>
      </c>
      <c r="AH27" s="35"/>
      <c r="AI27" s="35"/>
      <c r="AJ27" s="34">
        <f t="shared" si="12"/>
        <v>0</v>
      </c>
      <c r="AK27" s="34"/>
      <c r="AL27" s="34"/>
      <c r="AM27" s="34">
        <f t="shared" si="13"/>
        <v>0</v>
      </c>
      <c r="AN27" s="34"/>
      <c r="AO27" s="34"/>
      <c r="AP27" s="34">
        <f t="shared" si="14"/>
        <v>0</v>
      </c>
      <c r="AQ27" s="34"/>
      <c r="AR27" s="34"/>
      <c r="AS27" s="34">
        <f t="shared" si="15"/>
        <v>0</v>
      </c>
      <c r="AT27" s="34"/>
      <c r="AU27" s="34"/>
      <c r="AV27" s="34">
        <f t="shared" si="16"/>
        <v>0</v>
      </c>
      <c r="AW27" s="34"/>
      <c r="AX27" s="34"/>
      <c r="AY27" s="34">
        <f t="shared" si="17"/>
        <v>0</v>
      </c>
      <c r="AZ27" s="34"/>
      <c r="BA27" s="34"/>
      <c r="BB27" s="34">
        <f t="shared" si="18"/>
        <v>0</v>
      </c>
      <c r="BC27" s="34"/>
      <c r="BD27" s="34"/>
      <c r="BE27" s="34">
        <f t="shared" si="19"/>
        <v>0</v>
      </c>
      <c r="BF27" s="34">
        <v>2833.16</v>
      </c>
      <c r="BG27" s="34">
        <v>1812.72</v>
      </c>
      <c r="BH27" s="34">
        <f t="shared" si="20"/>
        <v>1020.4399999999998</v>
      </c>
      <c r="BI27" s="34"/>
      <c r="BJ27" s="34"/>
      <c r="BK27" s="34">
        <f t="shared" si="21"/>
        <v>0</v>
      </c>
      <c r="BL27" s="34"/>
      <c r="BM27" s="34"/>
      <c r="BN27" s="34">
        <f t="shared" si="22"/>
        <v>0</v>
      </c>
      <c r="BO27" s="34"/>
      <c r="BP27" s="34"/>
      <c r="BQ27" s="35">
        <f t="shared" si="23"/>
        <v>0</v>
      </c>
      <c r="BR27" s="35"/>
      <c r="BS27" s="35"/>
      <c r="BT27" s="79">
        <f t="shared" si="24"/>
        <v>0</v>
      </c>
      <c r="BU27" s="79"/>
      <c r="BV27" s="79"/>
      <c r="BW27" s="79">
        <f t="shared" si="25"/>
        <v>0</v>
      </c>
      <c r="BX27" s="79">
        <f t="shared" si="26"/>
        <v>0</v>
      </c>
      <c r="BY27" s="79">
        <f t="shared" si="27"/>
        <v>0</v>
      </c>
      <c r="BZ27" s="79">
        <f t="shared" si="28"/>
        <v>0</v>
      </c>
      <c r="CA27" s="79"/>
      <c r="CB27" s="57"/>
      <c r="CC27" s="57"/>
      <c r="CD27" s="57"/>
      <c r="CE27" s="57"/>
      <c r="CF27" s="57"/>
      <c r="CG27" s="57">
        <f t="shared" si="29"/>
        <v>0</v>
      </c>
      <c r="CH27" s="57"/>
      <c r="CI27" s="11">
        <f t="shared" si="30"/>
        <v>10</v>
      </c>
      <c r="CJ27" s="11">
        <f t="shared" si="31"/>
        <v>10</v>
      </c>
      <c r="CK27" s="11"/>
      <c r="CL27" s="11"/>
      <c r="CM27" s="11"/>
      <c r="CN27" s="11"/>
      <c r="CO27" s="11"/>
      <c r="CP27" s="11"/>
      <c r="CQ27" s="11"/>
      <c r="CR27" s="11"/>
      <c r="CS27" s="11">
        <v>10</v>
      </c>
      <c r="CT27" s="11">
        <v>10</v>
      </c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24.75" customHeight="1">
      <c r="A28" s="76" t="s">
        <v>188</v>
      </c>
      <c r="B28" s="75">
        <f t="shared" si="0"/>
        <v>1</v>
      </c>
      <c r="C28" s="75">
        <f t="shared" si="1"/>
        <v>1</v>
      </c>
      <c r="D28" s="75"/>
      <c r="E28" s="76"/>
      <c r="F28" s="76"/>
      <c r="G28" s="76"/>
      <c r="H28" s="76"/>
      <c r="I28" s="76"/>
      <c r="J28" s="76"/>
      <c r="K28" s="76"/>
      <c r="L28" s="76">
        <v>1</v>
      </c>
      <c r="M28" s="76"/>
      <c r="N28" s="76"/>
      <c r="O28" s="75"/>
      <c r="P28" s="75"/>
      <c r="Q28" s="77"/>
      <c r="R28" s="77">
        <f t="shared" si="2"/>
        <v>0</v>
      </c>
      <c r="S28" s="77"/>
      <c r="T28" s="77"/>
      <c r="U28" s="77"/>
      <c r="V28" s="34"/>
      <c r="W28" s="34"/>
      <c r="X28" s="34"/>
      <c r="Y28" s="35">
        <f t="shared" si="3"/>
        <v>1519.6</v>
      </c>
      <c r="Z28" s="35">
        <f t="shared" si="4"/>
        <v>1424.1</v>
      </c>
      <c r="AA28" s="35">
        <f t="shared" si="5"/>
        <v>95.5</v>
      </c>
      <c r="AB28" s="35">
        <f t="shared" si="6"/>
        <v>1519.6</v>
      </c>
      <c r="AC28" s="35">
        <f t="shared" si="7"/>
        <v>1424.1</v>
      </c>
      <c r="AD28" s="35">
        <f t="shared" si="8"/>
        <v>95.5</v>
      </c>
      <c r="AE28" s="35">
        <f t="shared" si="9"/>
        <v>0</v>
      </c>
      <c r="AF28" s="35">
        <f t="shared" si="10"/>
        <v>0</v>
      </c>
      <c r="AG28" s="34">
        <f t="shared" si="11"/>
        <v>0</v>
      </c>
      <c r="AH28" s="35"/>
      <c r="AI28" s="35"/>
      <c r="AJ28" s="34">
        <f t="shared" si="12"/>
        <v>0</v>
      </c>
      <c r="AK28" s="34"/>
      <c r="AL28" s="34"/>
      <c r="AM28" s="34">
        <f t="shared" si="13"/>
        <v>0</v>
      </c>
      <c r="AN28" s="34"/>
      <c r="AO28" s="34"/>
      <c r="AP28" s="34">
        <f t="shared" si="14"/>
        <v>0</v>
      </c>
      <c r="AQ28" s="34"/>
      <c r="AR28" s="34"/>
      <c r="AS28" s="34">
        <f t="shared" si="15"/>
        <v>0</v>
      </c>
      <c r="AT28" s="34"/>
      <c r="AU28" s="34"/>
      <c r="AV28" s="34">
        <f t="shared" si="16"/>
        <v>0</v>
      </c>
      <c r="AW28" s="34"/>
      <c r="AX28" s="34"/>
      <c r="AY28" s="34">
        <f t="shared" si="17"/>
        <v>0</v>
      </c>
      <c r="AZ28" s="34"/>
      <c r="BA28" s="34"/>
      <c r="BB28" s="34">
        <f t="shared" si="18"/>
        <v>0</v>
      </c>
      <c r="BC28" s="34"/>
      <c r="BD28" s="34"/>
      <c r="BE28" s="34">
        <f t="shared" si="19"/>
        <v>0</v>
      </c>
      <c r="BF28" s="34">
        <v>1519.6</v>
      </c>
      <c r="BG28" s="34">
        <v>1424.1</v>
      </c>
      <c r="BH28" s="34">
        <f t="shared" si="20"/>
        <v>95.5</v>
      </c>
      <c r="BI28" s="34"/>
      <c r="BJ28" s="34"/>
      <c r="BK28" s="34">
        <f t="shared" si="21"/>
        <v>0</v>
      </c>
      <c r="BL28" s="34"/>
      <c r="BM28" s="34"/>
      <c r="BN28" s="34">
        <f t="shared" si="22"/>
        <v>0</v>
      </c>
      <c r="BO28" s="34"/>
      <c r="BP28" s="34"/>
      <c r="BQ28" s="35">
        <f t="shared" si="23"/>
        <v>0</v>
      </c>
      <c r="BR28" s="35"/>
      <c r="BS28" s="35"/>
      <c r="BT28" s="79">
        <f t="shared" si="24"/>
        <v>0</v>
      </c>
      <c r="BU28" s="79"/>
      <c r="BV28" s="79"/>
      <c r="BW28" s="79">
        <f t="shared" si="25"/>
        <v>0</v>
      </c>
      <c r="BX28" s="79">
        <f t="shared" si="26"/>
        <v>0</v>
      </c>
      <c r="BY28" s="79">
        <f t="shared" si="27"/>
        <v>0</v>
      </c>
      <c r="BZ28" s="79">
        <f t="shared" si="28"/>
        <v>0</v>
      </c>
      <c r="CA28" s="79"/>
      <c r="CB28" s="57"/>
      <c r="CC28" s="57"/>
      <c r="CD28" s="57"/>
      <c r="CE28" s="57"/>
      <c r="CF28" s="57"/>
      <c r="CG28" s="57">
        <f t="shared" si="29"/>
        <v>0</v>
      </c>
      <c r="CH28" s="57"/>
      <c r="CI28" s="11">
        <f t="shared" si="30"/>
        <v>2</v>
      </c>
      <c r="CJ28" s="11">
        <f t="shared" si="31"/>
        <v>2</v>
      </c>
      <c r="CK28" s="11"/>
      <c r="CL28" s="11"/>
      <c r="CM28" s="11"/>
      <c r="CN28" s="11"/>
      <c r="CO28" s="11"/>
      <c r="CP28" s="11"/>
      <c r="CQ28" s="11"/>
      <c r="CR28" s="11"/>
      <c r="CS28" s="11">
        <v>2</v>
      </c>
      <c r="CT28" s="11">
        <v>2</v>
      </c>
      <c r="CU28" s="11"/>
      <c r="CV28" s="11"/>
      <c r="CW28" s="11"/>
      <c r="CX28" s="11"/>
      <c r="CY28" s="11"/>
      <c r="CZ28" s="11"/>
      <c r="DA28" s="11"/>
      <c r="DB28" s="11"/>
    </row>
    <row r="29" spans="1:106" s="24" customFormat="1" ht="24.75" customHeight="1">
      <c r="A29" s="76" t="s">
        <v>190</v>
      </c>
      <c r="B29" s="75">
        <f t="shared" si="0"/>
        <v>1</v>
      </c>
      <c r="C29" s="75">
        <f t="shared" si="1"/>
        <v>1</v>
      </c>
      <c r="D29" s="75"/>
      <c r="E29" s="76"/>
      <c r="F29" s="76"/>
      <c r="G29" s="76"/>
      <c r="H29" s="76"/>
      <c r="I29" s="76"/>
      <c r="J29" s="76"/>
      <c r="K29" s="76"/>
      <c r="L29" s="76">
        <v>1</v>
      </c>
      <c r="M29" s="76"/>
      <c r="N29" s="76"/>
      <c r="O29" s="75"/>
      <c r="P29" s="75"/>
      <c r="Q29" s="77"/>
      <c r="R29" s="77">
        <f t="shared" si="2"/>
        <v>0</v>
      </c>
      <c r="S29" s="77"/>
      <c r="T29" s="77"/>
      <c r="U29" s="77"/>
      <c r="V29" s="34"/>
      <c r="W29" s="34"/>
      <c r="X29" s="34"/>
      <c r="Y29" s="35">
        <f t="shared" si="3"/>
        <v>999.6</v>
      </c>
      <c r="Z29" s="35">
        <f t="shared" si="4"/>
        <v>849.7</v>
      </c>
      <c r="AA29" s="35">
        <f t="shared" si="5"/>
        <v>149.89999999999998</v>
      </c>
      <c r="AB29" s="35">
        <f t="shared" si="6"/>
        <v>999.6</v>
      </c>
      <c r="AC29" s="35">
        <f t="shared" si="7"/>
        <v>849.7</v>
      </c>
      <c r="AD29" s="35">
        <f t="shared" si="8"/>
        <v>149.89999999999998</v>
      </c>
      <c r="AE29" s="35">
        <f t="shared" si="9"/>
        <v>0</v>
      </c>
      <c r="AF29" s="35">
        <f t="shared" si="10"/>
        <v>0</v>
      </c>
      <c r="AG29" s="34">
        <f t="shared" si="11"/>
        <v>0</v>
      </c>
      <c r="AH29" s="35"/>
      <c r="AI29" s="35"/>
      <c r="AJ29" s="34">
        <f t="shared" si="12"/>
        <v>0</v>
      </c>
      <c r="AK29" s="34"/>
      <c r="AL29" s="34"/>
      <c r="AM29" s="34">
        <f t="shared" si="13"/>
        <v>0</v>
      </c>
      <c r="AN29" s="34"/>
      <c r="AO29" s="34"/>
      <c r="AP29" s="34">
        <f t="shared" si="14"/>
        <v>0</v>
      </c>
      <c r="AQ29" s="34"/>
      <c r="AR29" s="34"/>
      <c r="AS29" s="34">
        <f t="shared" si="15"/>
        <v>0</v>
      </c>
      <c r="AT29" s="34"/>
      <c r="AU29" s="34"/>
      <c r="AV29" s="34">
        <f t="shared" si="16"/>
        <v>0</v>
      </c>
      <c r="AW29" s="34"/>
      <c r="AX29" s="34"/>
      <c r="AY29" s="34">
        <f t="shared" si="17"/>
        <v>0</v>
      </c>
      <c r="AZ29" s="34"/>
      <c r="BA29" s="34"/>
      <c r="BB29" s="34">
        <f t="shared" si="18"/>
        <v>0</v>
      </c>
      <c r="BC29" s="34"/>
      <c r="BD29" s="34"/>
      <c r="BE29" s="34">
        <f t="shared" si="19"/>
        <v>0</v>
      </c>
      <c r="BF29" s="34">
        <v>999.6</v>
      </c>
      <c r="BG29" s="34">
        <v>849.7</v>
      </c>
      <c r="BH29" s="34">
        <f t="shared" si="20"/>
        <v>149.89999999999998</v>
      </c>
      <c r="BI29" s="34"/>
      <c r="BJ29" s="34"/>
      <c r="BK29" s="34">
        <f t="shared" si="21"/>
        <v>0</v>
      </c>
      <c r="BL29" s="34"/>
      <c r="BM29" s="34"/>
      <c r="BN29" s="34">
        <f t="shared" si="22"/>
        <v>0</v>
      </c>
      <c r="BO29" s="34"/>
      <c r="BP29" s="34"/>
      <c r="BQ29" s="35">
        <f t="shared" si="23"/>
        <v>0</v>
      </c>
      <c r="BR29" s="35"/>
      <c r="BS29" s="35"/>
      <c r="BT29" s="79">
        <f t="shared" si="24"/>
        <v>0</v>
      </c>
      <c r="BU29" s="79"/>
      <c r="BV29" s="79"/>
      <c r="BW29" s="79">
        <f t="shared" si="25"/>
        <v>0</v>
      </c>
      <c r="BX29" s="79">
        <f t="shared" si="26"/>
        <v>0</v>
      </c>
      <c r="BY29" s="79">
        <f t="shared" si="27"/>
        <v>0</v>
      </c>
      <c r="BZ29" s="79">
        <f t="shared" si="28"/>
        <v>0</v>
      </c>
      <c r="CA29" s="79"/>
      <c r="CB29" s="57"/>
      <c r="CC29" s="57"/>
      <c r="CD29" s="57"/>
      <c r="CE29" s="57"/>
      <c r="CF29" s="57"/>
      <c r="CG29" s="57">
        <f t="shared" si="29"/>
        <v>0</v>
      </c>
      <c r="CH29" s="57"/>
      <c r="CI29" s="11">
        <f t="shared" si="30"/>
        <v>4</v>
      </c>
      <c r="CJ29" s="11">
        <f t="shared" si="31"/>
        <v>4</v>
      </c>
      <c r="CK29" s="11"/>
      <c r="CL29" s="11"/>
      <c r="CM29" s="11"/>
      <c r="CN29" s="11"/>
      <c r="CO29" s="11"/>
      <c r="CP29" s="11"/>
      <c r="CQ29" s="11"/>
      <c r="CR29" s="11"/>
      <c r="CS29" s="11">
        <v>4</v>
      </c>
      <c r="CT29" s="11">
        <v>4</v>
      </c>
      <c r="CU29" s="11"/>
      <c r="CV29" s="11"/>
      <c r="CW29" s="11"/>
      <c r="CX29" s="11"/>
      <c r="CY29" s="11"/>
      <c r="CZ29" s="11"/>
      <c r="DA29" s="11"/>
      <c r="DB29" s="11"/>
    </row>
    <row r="30" spans="1:106" s="24" customFormat="1" ht="24.75" customHeight="1">
      <c r="A30" s="76" t="s">
        <v>191</v>
      </c>
      <c r="B30" s="75">
        <f t="shared" si="0"/>
        <v>1</v>
      </c>
      <c r="C30" s="75">
        <f t="shared" si="1"/>
        <v>1</v>
      </c>
      <c r="D30" s="75"/>
      <c r="E30" s="76"/>
      <c r="F30" s="76"/>
      <c r="G30" s="76"/>
      <c r="H30" s="76"/>
      <c r="I30" s="76"/>
      <c r="J30" s="76"/>
      <c r="K30" s="76"/>
      <c r="L30" s="76">
        <v>1</v>
      </c>
      <c r="M30" s="76"/>
      <c r="N30" s="76"/>
      <c r="O30" s="75"/>
      <c r="P30" s="75"/>
      <c r="Q30" s="77"/>
      <c r="R30" s="77">
        <f t="shared" si="2"/>
        <v>0</v>
      </c>
      <c r="S30" s="77"/>
      <c r="T30" s="77"/>
      <c r="U30" s="77"/>
      <c r="V30" s="34"/>
      <c r="W30" s="34"/>
      <c r="X30" s="34"/>
      <c r="Y30" s="35">
        <f t="shared" si="3"/>
        <v>999.46</v>
      </c>
      <c r="Z30" s="35">
        <f t="shared" si="4"/>
        <v>832.04</v>
      </c>
      <c r="AA30" s="35">
        <f t="shared" si="5"/>
        <v>167.42000000000007</v>
      </c>
      <c r="AB30" s="35">
        <f t="shared" si="6"/>
        <v>999.46</v>
      </c>
      <c r="AC30" s="35">
        <f t="shared" si="7"/>
        <v>832.04</v>
      </c>
      <c r="AD30" s="35">
        <f t="shared" si="8"/>
        <v>167.42000000000007</v>
      </c>
      <c r="AE30" s="35">
        <f t="shared" si="9"/>
        <v>0</v>
      </c>
      <c r="AF30" s="35">
        <f t="shared" si="10"/>
        <v>0</v>
      </c>
      <c r="AG30" s="34">
        <f t="shared" si="11"/>
        <v>0</v>
      </c>
      <c r="AH30" s="35"/>
      <c r="AI30" s="35"/>
      <c r="AJ30" s="34">
        <f t="shared" si="12"/>
        <v>0</v>
      </c>
      <c r="AK30" s="34"/>
      <c r="AL30" s="34"/>
      <c r="AM30" s="34">
        <f t="shared" si="13"/>
        <v>0</v>
      </c>
      <c r="AN30" s="34"/>
      <c r="AO30" s="34"/>
      <c r="AP30" s="34">
        <f t="shared" si="14"/>
        <v>0</v>
      </c>
      <c r="AQ30" s="34"/>
      <c r="AR30" s="34"/>
      <c r="AS30" s="34">
        <f t="shared" si="15"/>
        <v>0</v>
      </c>
      <c r="AT30" s="34"/>
      <c r="AU30" s="34"/>
      <c r="AV30" s="34">
        <f t="shared" si="16"/>
        <v>0</v>
      </c>
      <c r="AW30" s="34"/>
      <c r="AX30" s="34"/>
      <c r="AY30" s="34">
        <f t="shared" si="17"/>
        <v>0</v>
      </c>
      <c r="AZ30" s="34"/>
      <c r="BA30" s="34"/>
      <c r="BB30" s="34">
        <f t="shared" si="18"/>
        <v>0</v>
      </c>
      <c r="BC30" s="34"/>
      <c r="BD30" s="34"/>
      <c r="BE30" s="34">
        <f t="shared" si="19"/>
        <v>0</v>
      </c>
      <c r="BF30" s="34">
        <v>999.46</v>
      </c>
      <c r="BG30" s="34">
        <v>832.04</v>
      </c>
      <c r="BH30" s="34">
        <f t="shared" si="20"/>
        <v>167.42000000000007</v>
      </c>
      <c r="BI30" s="34"/>
      <c r="BJ30" s="34"/>
      <c r="BK30" s="34">
        <f t="shared" si="21"/>
        <v>0</v>
      </c>
      <c r="BL30" s="34"/>
      <c r="BM30" s="34"/>
      <c r="BN30" s="34">
        <f t="shared" si="22"/>
        <v>0</v>
      </c>
      <c r="BO30" s="34"/>
      <c r="BP30" s="34"/>
      <c r="BQ30" s="35">
        <f t="shared" si="23"/>
        <v>0</v>
      </c>
      <c r="BR30" s="35"/>
      <c r="BS30" s="35"/>
      <c r="BT30" s="79">
        <f t="shared" si="24"/>
        <v>0</v>
      </c>
      <c r="BU30" s="79"/>
      <c r="BV30" s="79"/>
      <c r="BW30" s="79">
        <f t="shared" si="25"/>
        <v>0</v>
      </c>
      <c r="BX30" s="79">
        <f t="shared" si="26"/>
        <v>0</v>
      </c>
      <c r="BY30" s="79">
        <f t="shared" si="27"/>
        <v>0</v>
      </c>
      <c r="BZ30" s="79">
        <f t="shared" si="28"/>
        <v>0</v>
      </c>
      <c r="CA30" s="79"/>
      <c r="CB30" s="57"/>
      <c r="CC30" s="57"/>
      <c r="CD30" s="57"/>
      <c r="CE30" s="57"/>
      <c r="CF30" s="57"/>
      <c r="CG30" s="57">
        <f t="shared" si="29"/>
        <v>0</v>
      </c>
      <c r="CH30" s="57"/>
      <c r="CI30" s="11">
        <f t="shared" si="30"/>
        <v>7</v>
      </c>
      <c r="CJ30" s="11">
        <f t="shared" si="31"/>
        <v>7</v>
      </c>
      <c r="CK30" s="11"/>
      <c r="CL30" s="11"/>
      <c r="CM30" s="11"/>
      <c r="CN30" s="11"/>
      <c r="CO30" s="11"/>
      <c r="CP30" s="11"/>
      <c r="CQ30" s="11"/>
      <c r="CR30" s="11"/>
      <c r="CS30" s="11">
        <v>7</v>
      </c>
      <c r="CT30" s="11">
        <v>7</v>
      </c>
      <c r="CU30" s="11"/>
      <c r="CV30" s="11"/>
      <c r="CW30" s="11"/>
      <c r="CX30" s="11"/>
      <c r="CY30" s="11"/>
      <c r="CZ30" s="11"/>
      <c r="DA30" s="11"/>
      <c r="DB30" s="11"/>
    </row>
    <row r="31" spans="1:106" s="24" customFormat="1" ht="24.75" customHeight="1">
      <c r="A31" s="76" t="s">
        <v>192</v>
      </c>
      <c r="B31" s="75">
        <f t="shared" si="0"/>
        <v>1</v>
      </c>
      <c r="C31" s="75">
        <f t="shared" si="1"/>
        <v>0</v>
      </c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5"/>
      <c r="P31" s="75"/>
      <c r="Q31" s="77"/>
      <c r="R31" s="77">
        <f t="shared" si="2"/>
        <v>1</v>
      </c>
      <c r="S31" s="77"/>
      <c r="T31" s="77"/>
      <c r="U31" s="77"/>
      <c r="V31" s="34"/>
      <c r="W31" s="34">
        <v>1</v>
      </c>
      <c r="X31" s="34"/>
      <c r="Y31" s="35">
        <f t="shared" si="3"/>
        <v>141.06</v>
      </c>
      <c r="Z31" s="35">
        <f t="shared" si="4"/>
        <v>141.06</v>
      </c>
      <c r="AA31" s="35">
        <f t="shared" si="5"/>
        <v>0</v>
      </c>
      <c r="AB31" s="35">
        <f t="shared" si="6"/>
        <v>0</v>
      </c>
      <c r="AC31" s="35">
        <f t="shared" si="7"/>
        <v>0</v>
      </c>
      <c r="AD31" s="35">
        <f t="shared" si="8"/>
        <v>0</v>
      </c>
      <c r="AE31" s="35">
        <f t="shared" si="9"/>
        <v>0</v>
      </c>
      <c r="AF31" s="35">
        <f t="shared" si="10"/>
        <v>0</v>
      </c>
      <c r="AG31" s="34">
        <f t="shared" si="11"/>
        <v>0</v>
      </c>
      <c r="AH31" s="35"/>
      <c r="AI31" s="35"/>
      <c r="AJ31" s="34">
        <f t="shared" si="12"/>
        <v>0</v>
      </c>
      <c r="AK31" s="34"/>
      <c r="AL31" s="34"/>
      <c r="AM31" s="34">
        <f t="shared" si="13"/>
        <v>0</v>
      </c>
      <c r="AN31" s="34"/>
      <c r="AO31" s="34"/>
      <c r="AP31" s="34">
        <f t="shared" si="14"/>
        <v>0</v>
      </c>
      <c r="AQ31" s="34"/>
      <c r="AR31" s="34"/>
      <c r="AS31" s="34">
        <f t="shared" si="15"/>
        <v>0</v>
      </c>
      <c r="AT31" s="34"/>
      <c r="AU31" s="34"/>
      <c r="AV31" s="34">
        <f t="shared" si="16"/>
        <v>0</v>
      </c>
      <c r="AW31" s="34"/>
      <c r="AX31" s="34"/>
      <c r="AY31" s="34">
        <f t="shared" si="17"/>
        <v>0</v>
      </c>
      <c r="AZ31" s="34"/>
      <c r="BA31" s="34"/>
      <c r="BB31" s="34">
        <f t="shared" si="18"/>
        <v>0</v>
      </c>
      <c r="BC31" s="34"/>
      <c r="BD31" s="34"/>
      <c r="BE31" s="34">
        <f t="shared" si="19"/>
        <v>0</v>
      </c>
      <c r="BF31" s="34"/>
      <c r="BG31" s="34"/>
      <c r="BH31" s="34">
        <f t="shared" si="20"/>
        <v>0</v>
      </c>
      <c r="BI31" s="34"/>
      <c r="BJ31" s="34"/>
      <c r="BK31" s="34">
        <f t="shared" si="21"/>
        <v>0</v>
      </c>
      <c r="BL31" s="34"/>
      <c r="BM31" s="34"/>
      <c r="BN31" s="34">
        <f t="shared" si="22"/>
        <v>0</v>
      </c>
      <c r="BO31" s="34"/>
      <c r="BP31" s="34"/>
      <c r="BQ31" s="35">
        <f t="shared" si="23"/>
        <v>0</v>
      </c>
      <c r="BR31" s="35"/>
      <c r="BS31" s="35"/>
      <c r="BT31" s="79">
        <f t="shared" si="24"/>
        <v>0</v>
      </c>
      <c r="BU31" s="79"/>
      <c r="BV31" s="79"/>
      <c r="BW31" s="79">
        <f t="shared" si="25"/>
        <v>0</v>
      </c>
      <c r="BX31" s="79">
        <f t="shared" si="26"/>
        <v>141.06</v>
      </c>
      <c r="BY31" s="79">
        <f t="shared" si="27"/>
        <v>141.06</v>
      </c>
      <c r="BZ31" s="79">
        <f t="shared" si="28"/>
        <v>0</v>
      </c>
      <c r="CA31" s="79"/>
      <c r="CB31" s="57"/>
      <c r="CC31" s="57"/>
      <c r="CD31" s="57"/>
      <c r="CE31" s="57">
        <v>141.06</v>
      </c>
      <c r="CF31" s="57">
        <v>141.06</v>
      </c>
      <c r="CG31" s="57">
        <f t="shared" si="29"/>
        <v>0</v>
      </c>
      <c r="CH31" s="57"/>
      <c r="CI31" s="11">
        <f t="shared" si="30"/>
        <v>1</v>
      </c>
      <c r="CJ31" s="11">
        <f t="shared" si="31"/>
        <v>1</v>
      </c>
      <c r="CK31" s="11"/>
      <c r="CL31" s="11"/>
      <c r="CM31" s="11"/>
      <c r="CN31" s="11"/>
      <c r="CO31" s="11"/>
      <c r="CP31" s="11"/>
      <c r="CQ31" s="11"/>
      <c r="CR31" s="11"/>
      <c r="CS31" s="11">
        <v>1</v>
      </c>
      <c r="CT31" s="11">
        <v>1</v>
      </c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24.75" customHeight="1">
      <c r="A32" s="76" t="s">
        <v>189</v>
      </c>
      <c r="B32" s="75">
        <f t="shared" si="0"/>
        <v>1</v>
      </c>
      <c r="C32" s="75">
        <f t="shared" si="1"/>
        <v>1</v>
      </c>
      <c r="D32" s="75"/>
      <c r="E32" s="76"/>
      <c r="F32" s="76"/>
      <c r="G32" s="76"/>
      <c r="H32" s="76"/>
      <c r="I32" s="76"/>
      <c r="J32" s="76"/>
      <c r="K32" s="76"/>
      <c r="L32" s="76">
        <v>1</v>
      </c>
      <c r="M32" s="76"/>
      <c r="N32" s="76"/>
      <c r="O32" s="75"/>
      <c r="P32" s="75"/>
      <c r="Q32" s="77"/>
      <c r="R32" s="77">
        <f t="shared" si="2"/>
        <v>0</v>
      </c>
      <c r="S32" s="77"/>
      <c r="T32" s="77"/>
      <c r="U32" s="77"/>
      <c r="V32" s="34"/>
      <c r="W32" s="34"/>
      <c r="X32" s="34"/>
      <c r="Y32" s="35">
        <f t="shared" si="3"/>
        <v>32.29</v>
      </c>
      <c r="Z32" s="35">
        <f t="shared" si="4"/>
        <v>20.29</v>
      </c>
      <c r="AA32" s="35">
        <f t="shared" si="5"/>
        <v>12</v>
      </c>
      <c r="AB32" s="35">
        <f t="shared" si="6"/>
        <v>32.29</v>
      </c>
      <c r="AC32" s="35">
        <f t="shared" si="7"/>
        <v>20.29</v>
      </c>
      <c r="AD32" s="35">
        <f t="shared" si="8"/>
        <v>12</v>
      </c>
      <c r="AE32" s="35">
        <f t="shared" si="9"/>
        <v>0</v>
      </c>
      <c r="AF32" s="35">
        <f t="shared" si="10"/>
        <v>0</v>
      </c>
      <c r="AG32" s="34">
        <f t="shared" si="11"/>
        <v>0</v>
      </c>
      <c r="AH32" s="35"/>
      <c r="AI32" s="35"/>
      <c r="AJ32" s="34">
        <f t="shared" si="12"/>
        <v>0</v>
      </c>
      <c r="AK32" s="34"/>
      <c r="AL32" s="34"/>
      <c r="AM32" s="34">
        <f t="shared" si="13"/>
        <v>0</v>
      </c>
      <c r="AN32" s="34"/>
      <c r="AO32" s="34"/>
      <c r="AP32" s="34">
        <f t="shared" si="14"/>
        <v>0</v>
      </c>
      <c r="AQ32" s="34"/>
      <c r="AR32" s="34"/>
      <c r="AS32" s="34">
        <f t="shared" si="15"/>
        <v>0</v>
      </c>
      <c r="AT32" s="34"/>
      <c r="AU32" s="34"/>
      <c r="AV32" s="34">
        <f t="shared" si="16"/>
        <v>0</v>
      </c>
      <c r="AW32" s="34"/>
      <c r="AX32" s="34"/>
      <c r="AY32" s="34">
        <f t="shared" si="17"/>
        <v>0</v>
      </c>
      <c r="AZ32" s="34"/>
      <c r="BA32" s="34"/>
      <c r="BB32" s="34">
        <f t="shared" si="18"/>
        <v>0</v>
      </c>
      <c r="BC32" s="34"/>
      <c r="BD32" s="34"/>
      <c r="BE32" s="34">
        <f t="shared" si="19"/>
        <v>0</v>
      </c>
      <c r="BF32" s="34">
        <v>32.29</v>
      </c>
      <c r="BG32" s="34">
        <v>20.29</v>
      </c>
      <c r="BH32" s="34">
        <f t="shared" si="20"/>
        <v>12</v>
      </c>
      <c r="BI32" s="34"/>
      <c r="BJ32" s="34"/>
      <c r="BK32" s="34">
        <f t="shared" si="21"/>
        <v>0</v>
      </c>
      <c r="BL32" s="34"/>
      <c r="BM32" s="34"/>
      <c r="BN32" s="34">
        <f t="shared" si="22"/>
        <v>0</v>
      </c>
      <c r="BO32" s="34"/>
      <c r="BP32" s="34"/>
      <c r="BQ32" s="35">
        <f t="shared" si="23"/>
        <v>0</v>
      </c>
      <c r="BR32" s="35"/>
      <c r="BS32" s="35"/>
      <c r="BT32" s="79">
        <f t="shared" si="24"/>
        <v>0</v>
      </c>
      <c r="BU32" s="79"/>
      <c r="BV32" s="79"/>
      <c r="BW32" s="79">
        <f t="shared" si="25"/>
        <v>0</v>
      </c>
      <c r="BX32" s="79">
        <f t="shared" si="26"/>
        <v>0</v>
      </c>
      <c r="BY32" s="79">
        <f t="shared" si="27"/>
        <v>0</v>
      </c>
      <c r="BZ32" s="79">
        <f t="shared" si="28"/>
        <v>0</v>
      </c>
      <c r="CA32" s="79"/>
      <c r="CB32" s="57"/>
      <c r="CC32" s="57"/>
      <c r="CD32" s="57"/>
      <c r="CE32" s="57"/>
      <c r="CF32" s="57"/>
      <c r="CG32" s="57">
        <f t="shared" si="29"/>
        <v>0</v>
      </c>
      <c r="CH32" s="57"/>
      <c r="CI32" s="11">
        <f t="shared" si="30"/>
        <v>4</v>
      </c>
      <c r="CJ32" s="11">
        <f t="shared" si="31"/>
        <v>4</v>
      </c>
      <c r="CK32" s="11"/>
      <c r="CL32" s="11"/>
      <c r="CM32" s="11"/>
      <c r="CN32" s="11"/>
      <c r="CO32" s="11"/>
      <c r="CP32" s="11"/>
      <c r="CQ32" s="11"/>
      <c r="CR32" s="11"/>
      <c r="CS32" s="11">
        <v>4</v>
      </c>
      <c r="CT32" s="11">
        <v>4</v>
      </c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24.75" customHeight="1">
      <c r="A33" s="3" t="s">
        <v>183</v>
      </c>
      <c r="B33" s="18">
        <f t="shared" si="0"/>
        <v>1</v>
      </c>
      <c r="C33" s="18">
        <f t="shared" si="1"/>
        <v>1</v>
      </c>
      <c r="D33" s="18"/>
      <c r="E33" s="3"/>
      <c r="F33" s="3"/>
      <c r="G33" s="3"/>
      <c r="H33" s="3"/>
      <c r="I33" s="3"/>
      <c r="J33" s="3"/>
      <c r="K33" s="3"/>
      <c r="L33" s="3">
        <v>1</v>
      </c>
      <c r="M33" s="3"/>
      <c r="N33" s="3"/>
      <c r="O33" s="18"/>
      <c r="P33" s="18"/>
      <c r="Q33" s="4"/>
      <c r="R33" s="4">
        <f t="shared" si="2"/>
        <v>0</v>
      </c>
      <c r="S33" s="4"/>
      <c r="T33" s="4"/>
      <c r="U33" s="4"/>
      <c r="V33" s="19"/>
      <c r="W33" s="19"/>
      <c r="X33" s="19"/>
      <c r="Y33" s="42">
        <f t="shared" si="3"/>
        <v>258.38</v>
      </c>
      <c r="Z33" s="42">
        <f t="shared" si="4"/>
        <v>136.80000000000001</v>
      </c>
      <c r="AA33" s="42">
        <f t="shared" si="5"/>
        <v>121.57999999999998</v>
      </c>
      <c r="AB33" s="42">
        <f t="shared" si="6"/>
        <v>258.38</v>
      </c>
      <c r="AC33" s="10">
        <f t="shared" si="7"/>
        <v>136.80000000000001</v>
      </c>
      <c r="AD33" s="10">
        <f t="shared" si="8"/>
        <v>121.57999999999998</v>
      </c>
      <c r="AE33" s="10">
        <f t="shared" si="9"/>
        <v>0</v>
      </c>
      <c r="AF33" s="10">
        <f t="shared" si="10"/>
        <v>0</v>
      </c>
      <c r="AG33" s="19">
        <f t="shared" si="11"/>
        <v>0</v>
      </c>
      <c r="AH33" s="10"/>
      <c r="AI33" s="10"/>
      <c r="AJ33" s="19">
        <f t="shared" si="12"/>
        <v>0</v>
      </c>
      <c r="AK33" s="19"/>
      <c r="AL33" s="19"/>
      <c r="AM33" s="19">
        <f t="shared" si="13"/>
        <v>0</v>
      </c>
      <c r="AN33" s="19"/>
      <c r="AO33" s="19"/>
      <c r="AP33" s="19">
        <f t="shared" si="14"/>
        <v>0</v>
      </c>
      <c r="AQ33" s="19"/>
      <c r="AR33" s="19"/>
      <c r="AS33" s="19">
        <f t="shared" si="15"/>
        <v>0</v>
      </c>
      <c r="AT33" s="19"/>
      <c r="AU33" s="19"/>
      <c r="AV33" s="19">
        <f t="shared" si="16"/>
        <v>0</v>
      </c>
      <c r="AW33" s="19"/>
      <c r="AX33" s="19"/>
      <c r="AY33" s="19">
        <f t="shared" si="17"/>
        <v>0</v>
      </c>
      <c r="AZ33" s="19"/>
      <c r="BA33" s="19"/>
      <c r="BB33" s="19">
        <f t="shared" si="18"/>
        <v>0</v>
      </c>
      <c r="BC33" s="19"/>
      <c r="BD33" s="19"/>
      <c r="BE33" s="19">
        <f t="shared" si="19"/>
        <v>0</v>
      </c>
      <c r="BF33" s="19">
        <v>258.38</v>
      </c>
      <c r="BG33" s="19">
        <v>136.80000000000001</v>
      </c>
      <c r="BH33" s="19">
        <f t="shared" si="20"/>
        <v>121.57999999999998</v>
      </c>
      <c r="BI33" s="34"/>
      <c r="BJ33" s="34"/>
      <c r="BK33" s="34">
        <f t="shared" si="21"/>
        <v>0</v>
      </c>
      <c r="BL33" s="34"/>
      <c r="BM33" s="34"/>
      <c r="BN33" s="34">
        <f t="shared" si="22"/>
        <v>0</v>
      </c>
      <c r="BO33" s="34"/>
      <c r="BP33" s="34"/>
      <c r="BQ33" s="35">
        <f t="shared" si="23"/>
        <v>0</v>
      </c>
      <c r="BR33" s="35"/>
      <c r="BS33" s="10"/>
      <c r="BT33" s="56">
        <f t="shared" si="24"/>
        <v>0</v>
      </c>
      <c r="BU33" s="56"/>
      <c r="BV33" s="56"/>
      <c r="BW33" s="56">
        <f t="shared" si="25"/>
        <v>0</v>
      </c>
      <c r="BX33" s="56">
        <f t="shared" si="26"/>
        <v>0</v>
      </c>
      <c r="BY33" s="56">
        <f t="shared" si="27"/>
        <v>0</v>
      </c>
      <c r="BZ33" s="56">
        <f t="shared" si="28"/>
        <v>0</v>
      </c>
      <c r="CA33" s="56"/>
      <c r="CB33" s="57"/>
      <c r="CC33" s="57"/>
      <c r="CD33" s="57"/>
      <c r="CE33" s="57"/>
      <c r="CF33" s="57"/>
      <c r="CG33" s="57">
        <f t="shared" si="29"/>
        <v>0</v>
      </c>
      <c r="CH33" s="57"/>
      <c r="CI33" s="11">
        <f t="shared" si="30"/>
        <v>7</v>
      </c>
      <c r="CJ33" s="11">
        <f t="shared" si="31"/>
        <v>7</v>
      </c>
      <c r="CK33" s="11"/>
      <c r="CL33" s="11"/>
      <c r="CM33" s="11"/>
      <c r="CN33" s="11"/>
      <c r="CO33" s="11"/>
      <c r="CP33" s="11"/>
      <c r="CQ33" s="11"/>
      <c r="CR33" s="11"/>
      <c r="CS33" s="11">
        <v>7</v>
      </c>
      <c r="CT33" s="11">
        <v>7</v>
      </c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24.75" customHeight="1">
      <c r="A34" s="3" t="s">
        <v>184</v>
      </c>
      <c r="B34" s="18">
        <f t="shared" si="0"/>
        <v>1</v>
      </c>
      <c r="C34" s="18">
        <f t="shared" si="1"/>
        <v>1</v>
      </c>
      <c r="D34" s="18"/>
      <c r="E34" s="3"/>
      <c r="F34" s="3"/>
      <c r="G34" s="3"/>
      <c r="H34" s="3"/>
      <c r="I34" s="3"/>
      <c r="J34" s="3"/>
      <c r="K34" s="3"/>
      <c r="L34" s="3">
        <v>1</v>
      </c>
      <c r="M34" s="3"/>
      <c r="N34" s="3"/>
      <c r="O34" s="18"/>
      <c r="P34" s="18"/>
      <c r="Q34" s="4"/>
      <c r="R34" s="4">
        <f t="shared" si="2"/>
        <v>0</v>
      </c>
      <c r="S34" s="4"/>
      <c r="T34" s="4"/>
      <c r="U34" s="4"/>
      <c r="V34" s="19"/>
      <c r="W34" s="19"/>
      <c r="X34" s="19"/>
      <c r="Y34" s="42">
        <f t="shared" si="3"/>
        <v>2073.7199999999998</v>
      </c>
      <c r="Z34" s="42">
        <f t="shared" si="4"/>
        <v>1536.03</v>
      </c>
      <c r="AA34" s="42">
        <f t="shared" si="5"/>
        <v>537.68999999999983</v>
      </c>
      <c r="AB34" s="42">
        <f t="shared" si="6"/>
        <v>2073.7199999999998</v>
      </c>
      <c r="AC34" s="10">
        <f t="shared" si="7"/>
        <v>1536.03</v>
      </c>
      <c r="AD34" s="10">
        <f t="shared" si="8"/>
        <v>537.68999999999983</v>
      </c>
      <c r="AE34" s="10">
        <f t="shared" si="9"/>
        <v>0</v>
      </c>
      <c r="AF34" s="10">
        <f t="shared" si="10"/>
        <v>0</v>
      </c>
      <c r="AG34" s="19">
        <f t="shared" si="11"/>
        <v>0</v>
      </c>
      <c r="AH34" s="10"/>
      <c r="AI34" s="10"/>
      <c r="AJ34" s="19">
        <f t="shared" si="12"/>
        <v>0</v>
      </c>
      <c r="AK34" s="19"/>
      <c r="AL34" s="19"/>
      <c r="AM34" s="19">
        <f t="shared" si="13"/>
        <v>0</v>
      </c>
      <c r="AN34" s="19"/>
      <c r="AO34" s="19"/>
      <c r="AP34" s="19">
        <f t="shared" si="14"/>
        <v>0</v>
      </c>
      <c r="AQ34" s="19"/>
      <c r="AR34" s="19"/>
      <c r="AS34" s="19">
        <f t="shared" si="15"/>
        <v>0</v>
      </c>
      <c r="AT34" s="19"/>
      <c r="AU34" s="19"/>
      <c r="AV34" s="19">
        <f t="shared" si="16"/>
        <v>0</v>
      </c>
      <c r="AW34" s="19"/>
      <c r="AX34" s="19"/>
      <c r="AY34" s="19">
        <f t="shared" si="17"/>
        <v>0</v>
      </c>
      <c r="AZ34" s="19"/>
      <c r="BA34" s="19"/>
      <c r="BB34" s="19">
        <f t="shared" si="18"/>
        <v>0</v>
      </c>
      <c r="BC34" s="19"/>
      <c r="BD34" s="19"/>
      <c r="BE34" s="19">
        <f t="shared" si="19"/>
        <v>0</v>
      </c>
      <c r="BF34" s="19">
        <v>2073.7199999999998</v>
      </c>
      <c r="BG34" s="19">
        <v>1536.03</v>
      </c>
      <c r="BH34" s="19">
        <f t="shared" si="20"/>
        <v>537.68999999999983</v>
      </c>
      <c r="BI34" s="34"/>
      <c r="BJ34" s="34"/>
      <c r="BK34" s="34">
        <f t="shared" si="21"/>
        <v>0</v>
      </c>
      <c r="BL34" s="34"/>
      <c r="BM34" s="34"/>
      <c r="BN34" s="34">
        <f t="shared" si="22"/>
        <v>0</v>
      </c>
      <c r="BO34" s="34"/>
      <c r="BP34" s="34"/>
      <c r="BQ34" s="35">
        <f t="shared" si="23"/>
        <v>0</v>
      </c>
      <c r="BR34" s="35"/>
      <c r="BS34" s="10"/>
      <c r="BT34" s="56">
        <f t="shared" si="24"/>
        <v>0</v>
      </c>
      <c r="BU34" s="56"/>
      <c r="BV34" s="56"/>
      <c r="BW34" s="56">
        <f t="shared" si="25"/>
        <v>0</v>
      </c>
      <c r="BX34" s="56">
        <f t="shared" si="26"/>
        <v>0</v>
      </c>
      <c r="BY34" s="56">
        <f t="shared" si="27"/>
        <v>0</v>
      </c>
      <c r="BZ34" s="56">
        <f t="shared" si="28"/>
        <v>0</v>
      </c>
      <c r="CA34" s="56"/>
      <c r="CB34" s="57"/>
      <c r="CC34" s="57"/>
      <c r="CD34" s="57"/>
      <c r="CE34" s="57"/>
      <c r="CF34" s="57"/>
      <c r="CG34" s="57">
        <f t="shared" si="29"/>
        <v>0</v>
      </c>
      <c r="CH34" s="57"/>
      <c r="CI34" s="11">
        <f t="shared" si="30"/>
        <v>7</v>
      </c>
      <c r="CJ34" s="11">
        <f t="shared" si="31"/>
        <v>7</v>
      </c>
      <c r="CK34" s="11"/>
      <c r="CL34" s="11"/>
      <c r="CM34" s="11"/>
      <c r="CN34" s="11"/>
      <c r="CO34" s="11"/>
      <c r="CP34" s="11"/>
      <c r="CQ34" s="11"/>
      <c r="CR34" s="11"/>
      <c r="CS34" s="11">
        <v>7</v>
      </c>
      <c r="CT34" s="11">
        <v>7</v>
      </c>
      <c r="CU34" s="11"/>
      <c r="CV34" s="11"/>
      <c r="CW34" s="11"/>
      <c r="CX34" s="11"/>
      <c r="CY34" s="11"/>
      <c r="CZ34" s="11"/>
      <c r="DA34" s="11"/>
      <c r="DB34" s="11"/>
    </row>
    <row r="35" spans="1:106" s="24" customFormat="1" ht="24.75" customHeight="1">
      <c r="A35" s="3" t="s">
        <v>185</v>
      </c>
      <c r="B35" s="18">
        <f t="shared" si="0"/>
        <v>1</v>
      </c>
      <c r="C35" s="18">
        <f t="shared" si="1"/>
        <v>1</v>
      </c>
      <c r="D35" s="18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18"/>
      <c r="P35" s="18"/>
      <c r="Q35" s="4"/>
      <c r="R35" s="4">
        <f t="shared" si="2"/>
        <v>0</v>
      </c>
      <c r="S35" s="4"/>
      <c r="T35" s="4"/>
      <c r="U35" s="4"/>
      <c r="V35" s="19"/>
      <c r="W35" s="19"/>
      <c r="X35" s="19"/>
      <c r="Y35" s="42">
        <f t="shared" si="3"/>
        <v>1199.94</v>
      </c>
      <c r="Z35" s="42">
        <f t="shared" si="4"/>
        <v>1013.95</v>
      </c>
      <c r="AA35" s="42">
        <f t="shared" si="5"/>
        <v>185.99</v>
      </c>
      <c r="AB35" s="42">
        <f t="shared" si="6"/>
        <v>1199.94</v>
      </c>
      <c r="AC35" s="10">
        <f t="shared" si="7"/>
        <v>1013.95</v>
      </c>
      <c r="AD35" s="10">
        <f t="shared" si="8"/>
        <v>185.99</v>
      </c>
      <c r="AE35" s="10">
        <f t="shared" si="9"/>
        <v>0</v>
      </c>
      <c r="AF35" s="10">
        <f t="shared" si="10"/>
        <v>0</v>
      </c>
      <c r="AG35" s="19">
        <f t="shared" si="11"/>
        <v>0</v>
      </c>
      <c r="AH35" s="10"/>
      <c r="AI35" s="10"/>
      <c r="AJ35" s="19">
        <f t="shared" si="12"/>
        <v>0</v>
      </c>
      <c r="AK35" s="19"/>
      <c r="AL35" s="19"/>
      <c r="AM35" s="19">
        <f t="shared" si="13"/>
        <v>0</v>
      </c>
      <c r="AN35" s="19"/>
      <c r="AO35" s="19"/>
      <c r="AP35" s="19">
        <f t="shared" si="14"/>
        <v>0</v>
      </c>
      <c r="AQ35" s="19"/>
      <c r="AR35" s="19"/>
      <c r="AS35" s="19">
        <f t="shared" si="15"/>
        <v>0</v>
      </c>
      <c r="AT35" s="19"/>
      <c r="AU35" s="19"/>
      <c r="AV35" s="19">
        <f t="shared" si="16"/>
        <v>0</v>
      </c>
      <c r="AW35" s="19"/>
      <c r="AX35" s="19"/>
      <c r="AY35" s="19">
        <f t="shared" si="17"/>
        <v>0</v>
      </c>
      <c r="AZ35" s="19"/>
      <c r="BA35" s="19"/>
      <c r="BB35" s="19">
        <f t="shared" si="18"/>
        <v>0</v>
      </c>
      <c r="BC35" s="19"/>
      <c r="BD35" s="19"/>
      <c r="BE35" s="19">
        <f t="shared" si="19"/>
        <v>0</v>
      </c>
      <c r="BF35" s="19">
        <v>1199.94</v>
      </c>
      <c r="BG35" s="19">
        <v>1013.95</v>
      </c>
      <c r="BH35" s="19">
        <f t="shared" si="20"/>
        <v>185.99</v>
      </c>
      <c r="BI35" s="34"/>
      <c r="BJ35" s="34"/>
      <c r="BK35" s="34">
        <f t="shared" si="21"/>
        <v>0</v>
      </c>
      <c r="BL35" s="34"/>
      <c r="BM35" s="34"/>
      <c r="BN35" s="34">
        <f t="shared" si="22"/>
        <v>0</v>
      </c>
      <c r="BO35" s="34"/>
      <c r="BP35" s="34"/>
      <c r="BQ35" s="35">
        <f t="shared" si="23"/>
        <v>0</v>
      </c>
      <c r="BR35" s="35"/>
      <c r="BS35" s="10"/>
      <c r="BT35" s="56">
        <f t="shared" si="24"/>
        <v>0</v>
      </c>
      <c r="BU35" s="56"/>
      <c r="BV35" s="56"/>
      <c r="BW35" s="56">
        <f t="shared" si="25"/>
        <v>0</v>
      </c>
      <c r="BX35" s="56">
        <f t="shared" si="26"/>
        <v>0</v>
      </c>
      <c r="BY35" s="56">
        <f t="shared" si="27"/>
        <v>0</v>
      </c>
      <c r="BZ35" s="56">
        <f t="shared" si="28"/>
        <v>0</v>
      </c>
      <c r="CA35" s="56"/>
      <c r="CB35" s="57"/>
      <c r="CC35" s="57"/>
      <c r="CD35" s="57"/>
      <c r="CE35" s="57"/>
      <c r="CF35" s="57"/>
      <c r="CG35" s="57">
        <f t="shared" si="29"/>
        <v>0</v>
      </c>
      <c r="CH35" s="57"/>
      <c r="CI35" s="11">
        <f t="shared" si="30"/>
        <v>3</v>
      </c>
      <c r="CJ35" s="11">
        <f t="shared" si="31"/>
        <v>3</v>
      </c>
      <c r="CK35" s="11"/>
      <c r="CL35" s="11"/>
      <c r="CM35" s="11"/>
      <c r="CN35" s="11"/>
      <c r="CO35" s="11"/>
      <c r="CP35" s="11"/>
      <c r="CQ35" s="11"/>
      <c r="CR35" s="11"/>
      <c r="CS35" s="11">
        <v>3</v>
      </c>
      <c r="CT35" s="11">
        <v>3</v>
      </c>
      <c r="CU35" s="11"/>
      <c r="CV35" s="11"/>
      <c r="CW35" s="11"/>
      <c r="CX35" s="11"/>
      <c r="CY35" s="11"/>
      <c r="CZ35" s="11"/>
      <c r="DA35" s="11"/>
      <c r="DB35" s="11"/>
    </row>
    <row r="36" spans="1:106" s="24" customFormat="1" ht="24.75" customHeight="1">
      <c r="A36" s="3" t="s">
        <v>186</v>
      </c>
      <c r="B36" s="18">
        <f>C36+R36</f>
        <v>1</v>
      </c>
      <c r="C36" s="18">
        <f>D36+H36+L36+N36+P36</f>
        <v>1</v>
      </c>
      <c r="D36" s="18"/>
      <c r="E36" s="3"/>
      <c r="F36" s="3"/>
      <c r="G36" s="3"/>
      <c r="H36" s="3"/>
      <c r="I36" s="3"/>
      <c r="J36" s="3"/>
      <c r="K36" s="3"/>
      <c r="L36" s="3">
        <v>1</v>
      </c>
      <c r="M36" s="3"/>
      <c r="N36" s="3"/>
      <c r="O36" s="18"/>
      <c r="P36" s="18"/>
      <c r="Q36" s="4"/>
      <c r="R36" s="4">
        <f>SUM(S36:X36)</f>
        <v>0</v>
      </c>
      <c r="S36" s="4"/>
      <c r="T36" s="4"/>
      <c r="U36" s="4"/>
      <c r="V36" s="19"/>
      <c r="W36" s="19"/>
      <c r="X36" s="19"/>
      <c r="Y36" s="42">
        <f>AB36+BX36</f>
        <v>998.44</v>
      </c>
      <c r="Z36" s="42">
        <f>AC36+BY36</f>
        <v>779.99</v>
      </c>
      <c r="AA36" s="42">
        <f>AD36+BZ36</f>
        <v>218.45000000000005</v>
      </c>
      <c r="AB36" s="42">
        <f>AH36+AT36+BF36+BL36+BR36</f>
        <v>998.44</v>
      </c>
      <c r="AC36" s="10">
        <f>AI36+AU36+BG36+BM36+BS36</f>
        <v>779.99</v>
      </c>
      <c r="AD36" s="10">
        <f>AJ36+AV36+BH36+BT36</f>
        <v>218.45000000000005</v>
      </c>
      <c r="AE36" s="10">
        <f>AK36+AW36+BI36</f>
        <v>0</v>
      </c>
      <c r="AF36" s="10">
        <f>AL36+AX36+BJ36</f>
        <v>0</v>
      </c>
      <c r="AG36" s="19">
        <f>AM36+AY36+BK36</f>
        <v>0</v>
      </c>
      <c r="AH36" s="10"/>
      <c r="AI36" s="10"/>
      <c r="AJ36" s="19">
        <f>AH36-AI36</f>
        <v>0</v>
      </c>
      <c r="AK36" s="19"/>
      <c r="AL36" s="19"/>
      <c r="AM36" s="19">
        <f>AK36-AL36</f>
        <v>0</v>
      </c>
      <c r="AN36" s="19"/>
      <c r="AO36" s="19"/>
      <c r="AP36" s="19">
        <f>AN36-AO36</f>
        <v>0</v>
      </c>
      <c r="AQ36" s="19"/>
      <c r="AR36" s="19"/>
      <c r="AS36" s="19">
        <f>AQ36-AR36</f>
        <v>0</v>
      </c>
      <c r="AT36" s="19"/>
      <c r="AU36" s="19"/>
      <c r="AV36" s="19">
        <f>AT36-AU36</f>
        <v>0</v>
      </c>
      <c r="AW36" s="19"/>
      <c r="AX36" s="19"/>
      <c r="AY36" s="19">
        <f>AW36-AX36</f>
        <v>0</v>
      </c>
      <c r="AZ36" s="19"/>
      <c r="BA36" s="19"/>
      <c r="BB36" s="19">
        <f>AZ36-BA36</f>
        <v>0</v>
      </c>
      <c r="BC36" s="19"/>
      <c r="BD36" s="19"/>
      <c r="BE36" s="19">
        <f>BC36-BD36</f>
        <v>0</v>
      </c>
      <c r="BF36" s="19">
        <v>998.44</v>
      </c>
      <c r="BG36" s="19">
        <v>779.99</v>
      </c>
      <c r="BH36" s="19">
        <f>BF36-BG36</f>
        <v>218.45000000000005</v>
      </c>
      <c r="BI36" s="34"/>
      <c r="BJ36" s="34"/>
      <c r="BK36" s="34">
        <f>BI36-BJ36</f>
        <v>0</v>
      </c>
      <c r="BL36" s="34"/>
      <c r="BM36" s="34"/>
      <c r="BN36" s="34">
        <f>BL36-BM36</f>
        <v>0</v>
      </c>
      <c r="BO36" s="34"/>
      <c r="BP36" s="34"/>
      <c r="BQ36" s="35">
        <f>BO36-BP36</f>
        <v>0</v>
      </c>
      <c r="BR36" s="35"/>
      <c r="BS36" s="10"/>
      <c r="BT36" s="56">
        <f>BR36-BS36</f>
        <v>0</v>
      </c>
      <c r="BU36" s="56"/>
      <c r="BV36" s="56"/>
      <c r="BW36" s="56">
        <f>BU36-BV36</f>
        <v>0</v>
      </c>
      <c r="BX36" s="56">
        <f>CA36+CB36+CC36+CD36+CE36+CH36</f>
        <v>0</v>
      </c>
      <c r="BY36" s="56">
        <f>CA36+CB36+CC36+CD36+CF36+CH36</f>
        <v>0</v>
      </c>
      <c r="BZ36" s="56">
        <f>CG36</f>
        <v>0</v>
      </c>
      <c r="CA36" s="56"/>
      <c r="CB36" s="57"/>
      <c r="CC36" s="57"/>
      <c r="CD36" s="57"/>
      <c r="CE36" s="57"/>
      <c r="CF36" s="57"/>
      <c r="CG36" s="57">
        <f>CE36-CF36</f>
        <v>0</v>
      </c>
      <c r="CH36" s="57"/>
      <c r="CI36" s="11">
        <f>-CK36+CO36+CS36+CU36+CY36</f>
        <v>7</v>
      </c>
      <c r="CJ36" s="11">
        <f>CL36+CP36+CT36+CV36+CZ36</f>
        <v>7</v>
      </c>
      <c r="CK36" s="11"/>
      <c r="CL36" s="11"/>
      <c r="CM36" s="11"/>
      <c r="CN36" s="11"/>
      <c r="CO36" s="11"/>
      <c r="CP36" s="11"/>
      <c r="CQ36" s="11"/>
      <c r="CR36" s="11"/>
      <c r="CS36" s="11">
        <v>7</v>
      </c>
      <c r="CT36" s="11">
        <v>7</v>
      </c>
      <c r="CU36" s="11"/>
      <c r="CV36" s="11"/>
      <c r="CW36" s="11"/>
      <c r="CX36" s="11"/>
      <c r="CY36" s="11"/>
      <c r="CZ36" s="11"/>
      <c r="DA36" s="11"/>
      <c r="DB36" s="11"/>
    </row>
    <row r="37" spans="1:106" s="24" customFormat="1" ht="22.5" customHeight="1">
      <c r="A37" s="3" t="s">
        <v>187</v>
      </c>
      <c r="B37" s="18">
        <f t="shared" ref="B37:B43" si="32">C37+R37</f>
        <v>1</v>
      </c>
      <c r="C37" s="18">
        <f t="shared" ref="C37:C43" si="33">D37+H37+L37+N37+P37</f>
        <v>1</v>
      </c>
      <c r="D37" s="18"/>
      <c r="E37" s="3"/>
      <c r="F37" s="3"/>
      <c r="G37" s="3"/>
      <c r="H37" s="3"/>
      <c r="I37" s="3"/>
      <c r="J37" s="3"/>
      <c r="K37" s="3"/>
      <c r="L37" s="3">
        <v>1</v>
      </c>
      <c r="M37" s="3"/>
      <c r="N37" s="3"/>
      <c r="O37" s="18"/>
      <c r="P37" s="18"/>
      <c r="Q37" s="4"/>
      <c r="R37" s="4">
        <f t="shared" ref="R37:R43" si="34">SUM(S37:X37)</f>
        <v>0</v>
      </c>
      <c r="S37" s="4"/>
      <c r="T37" s="4"/>
      <c r="U37" s="4"/>
      <c r="V37" s="19"/>
      <c r="W37" s="19"/>
      <c r="X37" s="19"/>
      <c r="Y37" s="42">
        <f t="shared" ref="Y37:AA43" si="35">AB37+BX37</f>
        <v>14.36</v>
      </c>
      <c r="Z37" s="42">
        <f t="shared" si="35"/>
        <v>5.99</v>
      </c>
      <c r="AA37" s="42">
        <f t="shared" si="35"/>
        <v>8.3699999999999992</v>
      </c>
      <c r="AB37" s="42">
        <f t="shared" ref="AB37:AC43" si="36">AH37+AT37+BF37+BL37+BR37</f>
        <v>14.36</v>
      </c>
      <c r="AC37" s="10">
        <f t="shared" si="36"/>
        <v>5.99</v>
      </c>
      <c r="AD37" s="10">
        <f t="shared" ref="AD37:AD43" si="37">AJ37+AV37+BH37+BT37</f>
        <v>8.3699999999999992</v>
      </c>
      <c r="AE37" s="10">
        <f t="shared" ref="AE37:AG43" si="38">AK37+AW37+BI37</f>
        <v>0</v>
      </c>
      <c r="AF37" s="10">
        <f t="shared" si="38"/>
        <v>0</v>
      </c>
      <c r="AG37" s="19">
        <f t="shared" si="38"/>
        <v>0</v>
      </c>
      <c r="AH37" s="10"/>
      <c r="AI37" s="10"/>
      <c r="AJ37" s="19">
        <f t="shared" ref="AJ37:AJ43" si="39">AH37-AI37</f>
        <v>0</v>
      </c>
      <c r="AK37" s="19"/>
      <c r="AL37" s="19"/>
      <c r="AM37" s="19">
        <f t="shared" ref="AM37:AM43" si="40">AK37-AL37</f>
        <v>0</v>
      </c>
      <c r="AN37" s="19"/>
      <c r="AO37" s="19"/>
      <c r="AP37" s="19">
        <f t="shared" ref="AP37:AP43" si="41">AN37-AO37</f>
        <v>0</v>
      </c>
      <c r="AQ37" s="19"/>
      <c r="AR37" s="19"/>
      <c r="AS37" s="19">
        <f t="shared" ref="AS37:AS43" si="42">AQ37-AR37</f>
        <v>0</v>
      </c>
      <c r="AT37" s="19"/>
      <c r="AU37" s="19"/>
      <c r="AV37" s="19">
        <f t="shared" ref="AV37:AV43" si="43">AT37-AU37</f>
        <v>0</v>
      </c>
      <c r="AW37" s="19"/>
      <c r="AX37" s="19"/>
      <c r="AY37" s="19">
        <f t="shared" ref="AY37:AY43" si="44">AW37-AX37</f>
        <v>0</v>
      </c>
      <c r="AZ37" s="19"/>
      <c r="BA37" s="19"/>
      <c r="BB37" s="19">
        <f t="shared" ref="BB37:BB43" si="45">AZ37-BA37</f>
        <v>0</v>
      </c>
      <c r="BC37" s="19"/>
      <c r="BD37" s="19"/>
      <c r="BE37" s="19">
        <f t="shared" ref="BE37:BE43" si="46">BC37-BD37</f>
        <v>0</v>
      </c>
      <c r="BF37" s="19">
        <v>14.36</v>
      </c>
      <c r="BG37" s="19">
        <v>5.99</v>
      </c>
      <c r="BH37" s="19">
        <f t="shared" ref="BH37:BH43" si="47">BF37-BG37</f>
        <v>8.3699999999999992</v>
      </c>
      <c r="BI37" s="34"/>
      <c r="BJ37" s="34"/>
      <c r="BK37" s="34">
        <f t="shared" ref="BK37:BK43" si="48">BI37-BJ37</f>
        <v>0</v>
      </c>
      <c r="BL37" s="34"/>
      <c r="BM37" s="34"/>
      <c r="BN37" s="34">
        <f t="shared" ref="BN37:BN43" si="49">BL37-BM37</f>
        <v>0</v>
      </c>
      <c r="BO37" s="34"/>
      <c r="BP37" s="34"/>
      <c r="BQ37" s="35">
        <f t="shared" ref="BQ37:BQ43" si="50">BO37-BP37</f>
        <v>0</v>
      </c>
      <c r="BR37" s="35"/>
      <c r="BS37" s="10"/>
      <c r="BT37" s="56">
        <f t="shared" ref="BT37:BT43" si="51">BR37-BS37</f>
        <v>0</v>
      </c>
      <c r="BU37" s="56"/>
      <c r="BV37" s="56"/>
      <c r="BW37" s="56">
        <f t="shared" ref="BW37:BW43" si="52">BU37-BV37</f>
        <v>0</v>
      </c>
      <c r="BX37" s="56">
        <f t="shared" ref="BX37:BX43" si="53">CA37+CB37+CC37+CD37+CE37+CH37</f>
        <v>0</v>
      </c>
      <c r="BY37" s="56">
        <f t="shared" ref="BY37:BY43" si="54">CA37+CB37+CC37+CD37+CF37+CH37</f>
        <v>0</v>
      </c>
      <c r="BZ37" s="56">
        <f t="shared" ref="BZ37:BZ43" si="55">CG37</f>
        <v>0</v>
      </c>
      <c r="CA37" s="56"/>
      <c r="CB37" s="57"/>
      <c r="CC37" s="57"/>
      <c r="CD37" s="57"/>
      <c r="CE37" s="57"/>
      <c r="CF37" s="57"/>
      <c r="CG37" s="57">
        <f t="shared" ref="CG37:CG43" si="56">CE37-CF37</f>
        <v>0</v>
      </c>
      <c r="CH37" s="57"/>
      <c r="CI37" s="11">
        <f t="shared" ref="CI37:CI43" si="57">-CK37+CO37+CS37+CU37+CY37</f>
        <v>2</v>
      </c>
      <c r="CJ37" s="11">
        <f t="shared" ref="CJ37:CJ43" si="58">CL37+CP37+CT37+CV37+CZ37</f>
        <v>2</v>
      </c>
      <c r="CK37" s="11"/>
      <c r="CL37" s="11"/>
      <c r="CM37" s="11"/>
      <c r="CN37" s="11"/>
      <c r="CO37" s="11"/>
      <c r="CP37" s="11"/>
      <c r="CQ37" s="11"/>
      <c r="CR37" s="11"/>
      <c r="CS37" s="11">
        <v>2</v>
      </c>
      <c r="CT37" s="11">
        <v>2</v>
      </c>
      <c r="CU37" s="11"/>
      <c r="CV37" s="11"/>
      <c r="CW37" s="11"/>
      <c r="CX37" s="11"/>
      <c r="CY37" s="11"/>
      <c r="CZ37" s="11"/>
      <c r="DA37" s="11"/>
      <c r="DB37" s="11"/>
    </row>
    <row r="38" spans="1:106" s="24" customFormat="1" ht="24.75" customHeight="1">
      <c r="A38" s="3" t="s">
        <v>187</v>
      </c>
      <c r="B38" s="18">
        <f t="shared" si="32"/>
        <v>1</v>
      </c>
      <c r="C38" s="18">
        <f t="shared" si="33"/>
        <v>0</v>
      </c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18"/>
      <c r="P38" s="18"/>
      <c r="Q38" s="4"/>
      <c r="R38" s="4">
        <f t="shared" si="34"/>
        <v>1</v>
      </c>
      <c r="S38" s="4"/>
      <c r="T38" s="4"/>
      <c r="U38" s="4"/>
      <c r="V38" s="19"/>
      <c r="W38" s="19">
        <v>1</v>
      </c>
      <c r="X38" s="19"/>
      <c r="Y38" s="42">
        <f t="shared" si="35"/>
        <v>6.34</v>
      </c>
      <c r="Z38" s="42">
        <f t="shared" si="35"/>
        <v>6.34</v>
      </c>
      <c r="AA38" s="42">
        <f t="shared" si="35"/>
        <v>0</v>
      </c>
      <c r="AB38" s="42">
        <f t="shared" si="36"/>
        <v>0</v>
      </c>
      <c r="AC38" s="10">
        <f t="shared" si="36"/>
        <v>0</v>
      </c>
      <c r="AD38" s="10">
        <f t="shared" si="37"/>
        <v>0</v>
      </c>
      <c r="AE38" s="10">
        <f t="shared" si="38"/>
        <v>0</v>
      </c>
      <c r="AF38" s="10">
        <f t="shared" si="38"/>
        <v>0</v>
      </c>
      <c r="AG38" s="19">
        <f t="shared" si="38"/>
        <v>0</v>
      </c>
      <c r="AH38" s="10"/>
      <c r="AI38" s="10"/>
      <c r="AJ38" s="19">
        <f t="shared" si="39"/>
        <v>0</v>
      </c>
      <c r="AK38" s="19"/>
      <c r="AL38" s="19"/>
      <c r="AM38" s="19">
        <f t="shared" si="40"/>
        <v>0</v>
      </c>
      <c r="AN38" s="19"/>
      <c r="AO38" s="19"/>
      <c r="AP38" s="19">
        <f t="shared" si="41"/>
        <v>0</v>
      </c>
      <c r="AQ38" s="19"/>
      <c r="AR38" s="19"/>
      <c r="AS38" s="19">
        <f t="shared" si="42"/>
        <v>0</v>
      </c>
      <c r="AT38" s="19"/>
      <c r="AU38" s="19"/>
      <c r="AV38" s="19">
        <f t="shared" si="43"/>
        <v>0</v>
      </c>
      <c r="AW38" s="19"/>
      <c r="AX38" s="19"/>
      <c r="AY38" s="19">
        <f t="shared" si="44"/>
        <v>0</v>
      </c>
      <c r="AZ38" s="19"/>
      <c r="BA38" s="19"/>
      <c r="BB38" s="19">
        <f t="shared" si="45"/>
        <v>0</v>
      </c>
      <c r="BC38" s="19"/>
      <c r="BD38" s="19"/>
      <c r="BE38" s="19">
        <f t="shared" si="46"/>
        <v>0</v>
      </c>
      <c r="BF38" s="19"/>
      <c r="BG38" s="19"/>
      <c r="BH38" s="19">
        <f t="shared" si="47"/>
        <v>0</v>
      </c>
      <c r="BI38" s="34"/>
      <c r="BJ38" s="34"/>
      <c r="BK38" s="34">
        <f t="shared" si="48"/>
        <v>0</v>
      </c>
      <c r="BL38" s="34"/>
      <c r="BM38" s="34"/>
      <c r="BN38" s="34">
        <f t="shared" si="49"/>
        <v>0</v>
      </c>
      <c r="BO38" s="34"/>
      <c r="BP38" s="34"/>
      <c r="BQ38" s="35">
        <f t="shared" si="50"/>
        <v>0</v>
      </c>
      <c r="BR38" s="35"/>
      <c r="BS38" s="10"/>
      <c r="BT38" s="56">
        <f t="shared" si="51"/>
        <v>0</v>
      </c>
      <c r="BU38" s="56"/>
      <c r="BV38" s="56"/>
      <c r="BW38" s="56">
        <f t="shared" si="52"/>
        <v>0</v>
      </c>
      <c r="BX38" s="56">
        <f t="shared" si="53"/>
        <v>6.34</v>
      </c>
      <c r="BY38" s="56">
        <f t="shared" si="54"/>
        <v>6.34</v>
      </c>
      <c r="BZ38" s="56">
        <f t="shared" si="55"/>
        <v>0</v>
      </c>
      <c r="CA38" s="56"/>
      <c r="CB38" s="57"/>
      <c r="CC38" s="57"/>
      <c r="CD38" s="57"/>
      <c r="CE38" s="57">
        <v>6.34</v>
      </c>
      <c r="CF38" s="57">
        <v>6.34</v>
      </c>
      <c r="CG38" s="57">
        <f t="shared" si="56"/>
        <v>0</v>
      </c>
      <c r="CH38" s="57"/>
      <c r="CI38" s="11">
        <f t="shared" si="57"/>
        <v>1</v>
      </c>
      <c r="CJ38" s="11">
        <f t="shared" si="58"/>
        <v>1</v>
      </c>
      <c r="CK38" s="11"/>
      <c r="CL38" s="11"/>
      <c r="CM38" s="11"/>
      <c r="CN38" s="11"/>
      <c r="CO38" s="11"/>
      <c r="CP38" s="11"/>
      <c r="CQ38" s="11"/>
      <c r="CR38" s="11"/>
      <c r="CS38" s="11">
        <v>1</v>
      </c>
      <c r="CT38" s="11">
        <v>1</v>
      </c>
      <c r="CU38" s="11"/>
      <c r="CV38" s="11"/>
      <c r="CW38" s="11"/>
      <c r="CX38" s="11"/>
      <c r="CY38" s="11"/>
      <c r="CZ38" s="11"/>
      <c r="DA38" s="11"/>
      <c r="DB38" s="11"/>
    </row>
    <row r="39" spans="1:106" s="24" customFormat="1" ht="23.25" customHeight="1">
      <c r="A39" s="3" t="s">
        <v>187</v>
      </c>
      <c r="B39" s="18">
        <f t="shared" si="32"/>
        <v>1</v>
      </c>
      <c r="C39" s="18">
        <f t="shared" si="33"/>
        <v>1</v>
      </c>
      <c r="D39" s="18"/>
      <c r="E39" s="3"/>
      <c r="F39" s="3"/>
      <c r="G39" s="3"/>
      <c r="H39" s="3"/>
      <c r="I39" s="3"/>
      <c r="J39" s="3"/>
      <c r="K39" s="3"/>
      <c r="L39" s="3">
        <v>1</v>
      </c>
      <c r="M39" s="3"/>
      <c r="N39" s="3"/>
      <c r="O39" s="18"/>
      <c r="P39" s="18"/>
      <c r="Q39" s="4"/>
      <c r="R39" s="4">
        <f t="shared" si="34"/>
        <v>0</v>
      </c>
      <c r="S39" s="4"/>
      <c r="T39" s="4"/>
      <c r="U39" s="4"/>
      <c r="V39" s="19"/>
      <c r="W39" s="19"/>
      <c r="X39" s="19"/>
      <c r="Y39" s="42">
        <f t="shared" si="35"/>
        <v>129.32</v>
      </c>
      <c r="Z39" s="42">
        <f t="shared" si="35"/>
        <v>108.63</v>
      </c>
      <c r="AA39" s="42">
        <f t="shared" si="35"/>
        <v>20.689999999999998</v>
      </c>
      <c r="AB39" s="42">
        <f t="shared" si="36"/>
        <v>129.32</v>
      </c>
      <c r="AC39" s="10">
        <f t="shared" si="36"/>
        <v>108.63</v>
      </c>
      <c r="AD39" s="10">
        <f t="shared" si="37"/>
        <v>20.689999999999998</v>
      </c>
      <c r="AE39" s="10">
        <f t="shared" si="38"/>
        <v>0</v>
      </c>
      <c r="AF39" s="10">
        <f t="shared" si="38"/>
        <v>0</v>
      </c>
      <c r="AG39" s="19">
        <f t="shared" si="38"/>
        <v>0</v>
      </c>
      <c r="AH39" s="10"/>
      <c r="AI39" s="10"/>
      <c r="AJ39" s="19">
        <f t="shared" si="39"/>
        <v>0</v>
      </c>
      <c r="AK39" s="19"/>
      <c r="AL39" s="19"/>
      <c r="AM39" s="19">
        <f t="shared" si="40"/>
        <v>0</v>
      </c>
      <c r="AN39" s="19"/>
      <c r="AO39" s="19"/>
      <c r="AP39" s="19">
        <f t="shared" si="41"/>
        <v>0</v>
      </c>
      <c r="AQ39" s="19"/>
      <c r="AR39" s="19"/>
      <c r="AS39" s="19">
        <f t="shared" si="42"/>
        <v>0</v>
      </c>
      <c r="AT39" s="19"/>
      <c r="AU39" s="19"/>
      <c r="AV39" s="19">
        <f t="shared" si="43"/>
        <v>0</v>
      </c>
      <c r="AW39" s="19"/>
      <c r="AX39" s="19"/>
      <c r="AY39" s="19">
        <f t="shared" si="44"/>
        <v>0</v>
      </c>
      <c r="AZ39" s="19"/>
      <c r="BA39" s="19"/>
      <c r="BB39" s="19">
        <f t="shared" si="45"/>
        <v>0</v>
      </c>
      <c r="BC39" s="19"/>
      <c r="BD39" s="19"/>
      <c r="BE39" s="19">
        <f t="shared" si="46"/>
        <v>0</v>
      </c>
      <c r="BF39" s="19">
        <v>129.32</v>
      </c>
      <c r="BG39" s="19">
        <v>108.63</v>
      </c>
      <c r="BH39" s="19">
        <f t="shared" si="47"/>
        <v>20.689999999999998</v>
      </c>
      <c r="BI39" s="34"/>
      <c r="BJ39" s="34"/>
      <c r="BK39" s="34">
        <f t="shared" si="48"/>
        <v>0</v>
      </c>
      <c r="BL39" s="34"/>
      <c r="BM39" s="34"/>
      <c r="BN39" s="34">
        <f t="shared" si="49"/>
        <v>0</v>
      </c>
      <c r="BO39" s="34"/>
      <c r="BP39" s="34"/>
      <c r="BQ39" s="35">
        <f t="shared" si="50"/>
        <v>0</v>
      </c>
      <c r="BR39" s="35"/>
      <c r="BS39" s="10"/>
      <c r="BT39" s="56">
        <f t="shared" si="51"/>
        <v>0</v>
      </c>
      <c r="BU39" s="56"/>
      <c r="BV39" s="56"/>
      <c r="BW39" s="56">
        <f t="shared" si="52"/>
        <v>0</v>
      </c>
      <c r="BX39" s="56">
        <f t="shared" si="53"/>
        <v>0</v>
      </c>
      <c r="BY39" s="56">
        <f t="shared" si="54"/>
        <v>0</v>
      </c>
      <c r="BZ39" s="56">
        <f t="shared" si="55"/>
        <v>0</v>
      </c>
      <c r="CA39" s="56"/>
      <c r="CB39" s="57"/>
      <c r="CC39" s="57"/>
      <c r="CD39" s="57"/>
      <c r="CE39" s="57"/>
      <c r="CF39" s="57"/>
      <c r="CG39" s="57">
        <f t="shared" si="56"/>
        <v>0</v>
      </c>
      <c r="CH39" s="57"/>
      <c r="CI39" s="11">
        <f t="shared" si="57"/>
        <v>2</v>
      </c>
      <c r="CJ39" s="11">
        <f t="shared" si="58"/>
        <v>2</v>
      </c>
      <c r="CK39" s="11"/>
      <c r="CL39" s="11"/>
      <c r="CM39" s="11"/>
      <c r="CN39" s="11"/>
      <c r="CO39" s="11"/>
      <c r="CP39" s="11"/>
      <c r="CQ39" s="11"/>
      <c r="CR39" s="11"/>
      <c r="CS39" s="11">
        <v>2</v>
      </c>
      <c r="CT39" s="11">
        <v>2</v>
      </c>
      <c r="CU39" s="11"/>
      <c r="CV39" s="11"/>
      <c r="CW39" s="11"/>
      <c r="CX39" s="11"/>
      <c r="CY39" s="11"/>
      <c r="CZ39" s="11"/>
      <c r="DA39" s="11"/>
      <c r="DB39" s="11"/>
    </row>
    <row r="40" spans="1:106" s="24" customFormat="1" ht="21" customHeight="1">
      <c r="A40" s="3" t="s">
        <v>196</v>
      </c>
      <c r="B40" s="18">
        <f t="shared" si="32"/>
        <v>1</v>
      </c>
      <c r="C40" s="18">
        <f t="shared" si="33"/>
        <v>1</v>
      </c>
      <c r="D40" s="18"/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18"/>
      <c r="P40" s="18"/>
      <c r="Q40" s="4"/>
      <c r="R40" s="4">
        <f t="shared" si="34"/>
        <v>0</v>
      </c>
      <c r="S40" s="4"/>
      <c r="T40" s="4"/>
      <c r="U40" s="4"/>
      <c r="V40" s="19"/>
      <c r="W40" s="19"/>
      <c r="X40" s="19"/>
      <c r="Y40" s="42">
        <f t="shared" si="35"/>
        <v>6403.74</v>
      </c>
      <c r="Z40" s="42">
        <f t="shared" si="35"/>
        <v>4738.7700000000004</v>
      </c>
      <c r="AA40" s="42">
        <f t="shared" si="35"/>
        <v>1664.9699999999993</v>
      </c>
      <c r="AB40" s="42">
        <f t="shared" si="36"/>
        <v>6403.74</v>
      </c>
      <c r="AC40" s="10">
        <f t="shared" si="36"/>
        <v>4738.7700000000004</v>
      </c>
      <c r="AD40" s="10">
        <f t="shared" si="37"/>
        <v>1664.9699999999993</v>
      </c>
      <c r="AE40" s="10">
        <f t="shared" si="38"/>
        <v>0</v>
      </c>
      <c r="AF40" s="10">
        <f t="shared" si="38"/>
        <v>0</v>
      </c>
      <c r="AG40" s="19">
        <f t="shared" si="38"/>
        <v>0</v>
      </c>
      <c r="AH40" s="10"/>
      <c r="AI40" s="10"/>
      <c r="AJ40" s="19">
        <f t="shared" si="39"/>
        <v>0</v>
      </c>
      <c r="AK40" s="19"/>
      <c r="AL40" s="19"/>
      <c r="AM40" s="19">
        <f t="shared" si="40"/>
        <v>0</v>
      </c>
      <c r="AN40" s="19"/>
      <c r="AO40" s="19"/>
      <c r="AP40" s="19">
        <f t="shared" si="41"/>
        <v>0</v>
      </c>
      <c r="AQ40" s="19"/>
      <c r="AR40" s="19"/>
      <c r="AS40" s="19">
        <f t="shared" si="42"/>
        <v>0</v>
      </c>
      <c r="AT40" s="19"/>
      <c r="AU40" s="19"/>
      <c r="AV40" s="19">
        <f t="shared" si="43"/>
        <v>0</v>
      </c>
      <c r="AW40" s="19"/>
      <c r="AX40" s="19"/>
      <c r="AY40" s="19">
        <f t="shared" si="44"/>
        <v>0</v>
      </c>
      <c r="AZ40" s="19"/>
      <c r="BA40" s="19"/>
      <c r="BB40" s="19">
        <f t="shared" si="45"/>
        <v>0</v>
      </c>
      <c r="BC40" s="19"/>
      <c r="BD40" s="19"/>
      <c r="BE40" s="19">
        <f t="shared" si="46"/>
        <v>0</v>
      </c>
      <c r="BF40" s="19">
        <v>6403.74</v>
      </c>
      <c r="BG40" s="19">
        <v>4738.7700000000004</v>
      </c>
      <c r="BH40" s="19">
        <f t="shared" si="47"/>
        <v>1664.9699999999993</v>
      </c>
      <c r="BI40" s="34"/>
      <c r="BJ40" s="34"/>
      <c r="BK40" s="34">
        <f t="shared" si="48"/>
        <v>0</v>
      </c>
      <c r="BL40" s="34"/>
      <c r="BM40" s="34"/>
      <c r="BN40" s="34">
        <f t="shared" si="49"/>
        <v>0</v>
      </c>
      <c r="BO40" s="34"/>
      <c r="BP40" s="34"/>
      <c r="BQ40" s="35">
        <f t="shared" si="50"/>
        <v>0</v>
      </c>
      <c r="BR40" s="35"/>
      <c r="BS40" s="10"/>
      <c r="BT40" s="56">
        <f t="shared" si="51"/>
        <v>0</v>
      </c>
      <c r="BU40" s="56"/>
      <c r="BV40" s="56"/>
      <c r="BW40" s="56">
        <f t="shared" si="52"/>
        <v>0</v>
      </c>
      <c r="BX40" s="56">
        <f t="shared" si="53"/>
        <v>0</v>
      </c>
      <c r="BY40" s="56">
        <f t="shared" si="54"/>
        <v>0</v>
      </c>
      <c r="BZ40" s="56">
        <f t="shared" si="55"/>
        <v>0</v>
      </c>
      <c r="CA40" s="56"/>
      <c r="CB40" s="57"/>
      <c r="CC40" s="57"/>
      <c r="CD40" s="57"/>
      <c r="CE40" s="57"/>
      <c r="CF40" s="57"/>
      <c r="CG40" s="57">
        <f t="shared" si="56"/>
        <v>0</v>
      </c>
      <c r="CH40" s="57"/>
      <c r="CI40" s="11">
        <f t="shared" si="57"/>
        <v>9</v>
      </c>
      <c r="CJ40" s="11">
        <f t="shared" si="58"/>
        <v>9</v>
      </c>
      <c r="CK40" s="11"/>
      <c r="CL40" s="11"/>
      <c r="CM40" s="11"/>
      <c r="CN40" s="11"/>
      <c r="CO40" s="11"/>
      <c r="CP40" s="11"/>
      <c r="CQ40" s="11"/>
      <c r="CR40" s="11"/>
      <c r="CS40" s="11">
        <v>9</v>
      </c>
      <c r="CT40" s="11">
        <v>9</v>
      </c>
      <c r="CU40" s="11"/>
      <c r="CV40" s="11"/>
      <c r="CW40" s="11"/>
      <c r="CX40" s="11"/>
      <c r="CY40" s="11"/>
      <c r="CZ40" s="11"/>
      <c r="DA40" s="11"/>
      <c r="DB40" s="11"/>
    </row>
    <row r="41" spans="1:106" s="24" customFormat="1" ht="17.25" customHeight="1">
      <c r="A41" s="3"/>
      <c r="B41" s="18">
        <f t="shared" si="32"/>
        <v>0</v>
      </c>
      <c r="C41" s="18">
        <f t="shared" si="33"/>
        <v>0</v>
      </c>
      <c r="D41" s="18"/>
      <c r="E41" s="3"/>
      <c r="F41" s="3"/>
      <c r="G41" s="3"/>
      <c r="H41" s="3"/>
      <c r="I41" s="3"/>
      <c r="J41" s="3"/>
      <c r="K41" s="3"/>
      <c r="L41" s="3"/>
      <c r="M41" s="3"/>
      <c r="N41" s="3"/>
      <c r="O41" s="18"/>
      <c r="P41" s="18"/>
      <c r="Q41" s="4"/>
      <c r="R41" s="4">
        <f t="shared" si="34"/>
        <v>0</v>
      </c>
      <c r="S41" s="4"/>
      <c r="T41" s="4"/>
      <c r="U41" s="4"/>
      <c r="V41" s="19"/>
      <c r="W41" s="19"/>
      <c r="X41" s="19"/>
      <c r="Y41" s="42">
        <f t="shared" si="35"/>
        <v>0</v>
      </c>
      <c r="Z41" s="42">
        <f t="shared" si="35"/>
        <v>0</v>
      </c>
      <c r="AA41" s="42">
        <f t="shared" si="35"/>
        <v>0</v>
      </c>
      <c r="AB41" s="42">
        <f t="shared" si="36"/>
        <v>0</v>
      </c>
      <c r="AC41" s="10">
        <f t="shared" si="36"/>
        <v>0</v>
      </c>
      <c r="AD41" s="10">
        <f t="shared" si="37"/>
        <v>0</v>
      </c>
      <c r="AE41" s="10">
        <f t="shared" si="38"/>
        <v>0</v>
      </c>
      <c r="AF41" s="10">
        <f t="shared" si="38"/>
        <v>0</v>
      </c>
      <c r="AG41" s="19">
        <f t="shared" si="38"/>
        <v>0</v>
      </c>
      <c r="AH41" s="10"/>
      <c r="AI41" s="10"/>
      <c r="AJ41" s="19">
        <f t="shared" si="39"/>
        <v>0</v>
      </c>
      <c r="AK41" s="19"/>
      <c r="AL41" s="19"/>
      <c r="AM41" s="19">
        <f t="shared" si="40"/>
        <v>0</v>
      </c>
      <c r="AN41" s="19"/>
      <c r="AO41" s="19"/>
      <c r="AP41" s="19">
        <f t="shared" si="41"/>
        <v>0</v>
      </c>
      <c r="AQ41" s="19"/>
      <c r="AR41" s="19"/>
      <c r="AS41" s="19">
        <f t="shared" si="42"/>
        <v>0</v>
      </c>
      <c r="AT41" s="19"/>
      <c r="AU41" s="19"/>
      <c r="AV41" s="19">
        <f t="shared" si="43"/>
        <v>0</v>
      </c>
      <c r="AW41" s="19"/>
      <c r="AX41" s="19"/>
      <c r="AY41" s="19">
        <f t="shared" si="44"/>
        <v>0</v>
      </c>
      <c r="AZ41" s="19"/>
      <c r="BA41" s="19"/>
      <c r="BB41" s="19">
        <f t="shared" si="45"/>
        <v>0</v>
      </c>
      <c r="BC41" s="19"/>
      <c r="BD41" s="19"/>
      <c r="BE41" s="19">
        <f t="shared" si="46"/>
        <v>0</v>
      </c>
      <c r="BF41" s="19"/>
      <c r="BG41" s="19"/>
      <c r="BH41" s="19">
        <f t="shared" si="47"/>
        <v>0</v>
      </c>
      <c r="BI41" s="34"/>
      <c r="BJ41" s="34"/>
      <c r="BK41" s="34">
        <f t="shared" si="48"/>
        <v>0</v>
      </c>
      <c r="BL41" s="34"/>
      <c r="BM41" s="34"/>
      <c r="BN41" s="34">
        <f t="shared" si="49"/>
        <v>0</v>
      </c>
      <c r="BO41" s="34"/>
      <c r="BP41" s="34"/>
      <c r="BQ41" s="35">
        <f t="shared" si="50"/>
        <v>0</v>
      </c>
      <c r="BR41" s="35"/>
      <c r="BS41" s="10"/>
      <c r="BT41" s="56">
        <f t="shared" si="51"/>
        <v>0</v>
      </c>
      <c r="BU41" s="56"/>
      <c r="BV41" s="56"/>
      <c r="BW41" s="56">
        <f t="shared" si="52"/>
        <v>0</v>
      </c>
      <c r="BX41" s="56">
        <f t="shared" si="53"/>
        <v>0</v>
      </c>
      <c r="BY41" s="56">
        <f t="shared" si="54"/>
        <v>0</v>
      </c>
      <c r="BZ41" s="56">
        <f t="shared" si="55"/>
        <v>0</v>
      </c>
      <c r="CA41" s="56"/>
      <c r="CB41" s="57"/>
      <c r="CC41" s="57"/>
      <c r="CD41" s="57"/>
      <c r="CE41" s="57"/>
      <c r="CF41" s="57"/>
      <c r="CG41" s="57">
        <f t="shared" si="56"/>
        <v>0</v>
      </c>
      <c r="CH41" s="57"/>
      <c r="CI41" s="11">
        <f t="shared" si="57"/>
        <v>0</v>
      </c>
      <c r="CJ41" s="11">
        <f t="shared" si="58"/>
        <v>0</v>
      </c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24" customFormat="1" ht="32.25" customHeight="1">
      <c r="A42" s="73" t="s">
        <v>107</v>
      </c>
      <c r="B42" s="18">
        <f t="shared" si="32"/>
        <v>8</v>
      </c>
      <c r="C42" s="18">
        <f t="shared" si="33"/>
        <v>0</v>
      </c>
      <c r="D42" s="18"/>
      <c r="E42" s="3"/>
      <c r="F42" s="3"/>
      <c r="G42" s="3"/>
      <c r="H42" s="3"/>
      <c r="I42" s="3"/>
      <c r="J42" s="3"/>
      <c r="K42" s="3"/>
      <c r="L42" s="3"/>
      <c r="M42" s="3"/>
      <c r="N42" s="3"/>
      <c r="O42" s="18"/>
      <c r="P42" s="18"/>
      <c r="Q42" s="4"/>
      <c r="R42" s="4">
        <f t="shared" si="34"/>
        <v>8</v>
      </c>
      <c r="S42" s="4"/>
      <c r="T42" s="4">
        <v>8</v>
      </c>
      <c r="U42" s="4"/>
      <c r="V42" s="19"/>
      <c r="W42" s="19"/>
      <c r="X42" s="19"/>
      <c r="Y42" s="42">
        <f t="shared" si="35"/>
        <v>475.96</v>
      </c>
      <c r="Z42" s="42">
        <f t="shared" si="35"/>
        <v>475.96</v>
      </c>
      <c r="AA42" s="42">
        <f t="shared" si="35"/>
        <v>0</v>
      </c>
      <c r="AB42" s="42">
        <f t="shared" si="36"/>
        <v>0</v>
      </c>
      <c r="AC42" s="10">
        <f t="shared" si="36"/>
        <v>0</v>
      </c>
      <c r="AD42" s="10">
        <f t="shared" si="37"/>
        <v>0</v>
      </c>
      <c r="AE42" s="10">
        <f t="shared" si="38"/>
        <v>0</v>
      </c>
      <c r="AF42" s="10">
        <f t="shared" si="38"/>
        <v>0</v>
      </c>
      <c r="AG42" s="19">
        <f t="shared" si="38"/>
        <v>0</v>
      </c>
      <c r="AH42" s="10"/>
      <c r="AI42" s="10"/>
      <c r="AJ42" s="19">
        <f t="shared" si="39"/>
        <v>0</v>
      </c>
      <c r="AK42" s="19"/>
      <c r="AL42" s="19"/>
      <c r="AM42" s="19">
        <f t="shared" si="40"/>
        <v>0</v>
      </c>
      <c r="AN42" s="19"/>
      <c r="AO42" s="19"/>
      <c r="AP42" s="19">
        <f t="shared" si="41"/>
        <v>0</v>
      </c>
      <c r="AQ42" s="19"/>
      <c r="AR42" s="19"/>
      <c r="AS42" s="19">
        <f t="shared" si="42"/>
        <v>0</v>
      </c>
      <c r="AT42" s="19"/>
      <c r="AU42" s="19"/>
      <c r="AV42" s="19">
        <f t="shared" si="43"/>
        <v>0</v>
      </c>
      <c r="AW42" s="19"/>
      <c r="AX42" s="19"/>
      <c r="AY42" s="19">
        <f t="shared" si="44"/>
        <v>0</v>
      </c>
      <c r="AZ42" s="19"/>
      <c r="BA42" s="19"/>
      <c r="BB42" s="19">
        <f t="shared" si="45"/>
        <v>0</v>
      </c>
      <c r="BC42" s="19"/>
      <c r="BD42" s="19"/>
      <c r="BE42" s="19">
        <f t="shared" si="46"/>
        <v>0</v>
      </c>
      <c r="BF42" s="19"/>
      <c r="BG42" s="19"/>
      <c r="BH42" s="19">
        <f t="shared" si="47"/>
        <v>0</v>
      </c>
      <c r="BI42" s="34"/>
      <c r="BJ42" s="34"/>
      <c r="BK42" s="34">
        <f t="shared" si="48"/>
        <v>0</v>
      </c>
      <c r="BL42" s="34"/>
      <c r="BM42" s="34"/>
      <c r="BN42" s="34">
        <f t="shared" si="49"/>
        <v>0</v>
      </c>
      <c r="BO42" s="34"/>
      <c r="BP42" s="34"/>
      <c r="BQ42" s="35">
        <f t="shared" si="50"/>
        <v>0</v>
      </c>
      <c r="BR42" s="35"/>
      <c r="BS42" s="10"/>
      <c r="BT42" s="56">
        <f t="shared" si="51"/>
        <v>0</v>
      </c>
      <c r="BU42" s="56"/>
      <c r="BV42" s="56"/>
      <c r="BW42" s="56">
        <f t="shared" si="52"/>
        <v>0</v>
      </c>
      <c r="BX42" s="56">
        <f t="shared" si="53"/>
        <v>475.96</v>
      </c>
      <c r="BY42" s="56">
        <f t="shared" si="54"/>
        <v>475.96</v>
      </c>
      <c r="BZ42" s="56">
        <f t="shared" si="55"/>
        <v>0</v>
      </c>
      <c r="CA42" s="56"/>
      <c r="CB42" s="57">
        <v>475.96</v>
      </c>
      <c r="CC42" s="57"/>
      <c r="CD42" s="57"/>
      <c r="CE42" s="57"/>
      <c r="CF42" s="57"/>
      <c r="CG42" s="57">
        <f t="shared" si="56"/>
        <v>0</v>
      </c>
      <c r="CH42" s="57"/>
      <c r="CI42" s="11">
        <f t="shared" si="57"/>
        <v>0</v>
      </c>
      <c r="CJ42" s="11">
        <f t="shared" si="58"/>
        <v>0</v>
      </c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</row>
    <row r="43" spans="1:106" s="24" customFormat="1" ht="18" customHeight="1">
      <c r="A43" s="3"/>
      <c r="B43" s="18">
        <f t="shared" si="32"/>
        <v>129</v>
      </c>
      <c r="C43" s="18">
        <f t="shared" si="33"/>
        <v>0</v>
      </c>
      <c r="D43" s="18"/>
      <c r="E43" s="3"/>
      <c r="F43" s="3"/>
      <c r="G43" s="3"/>
      <c r="H43" s="3"/>
      <c r="I43" s="3"/>
      <c r="J43" s="3"/>
      <c r="K43" s="3"/>
      <c r="L43" s="3"/>
      <c r="M43" s="3"/>
      <c r="N43" s="3"/>
      <c r="O43" s="18"/>
      <c r="P43" s="18"/>
      <c r="Q43" s="4"/>
      <c r="R43" s="4">
        <f t="shared" si="34"/>
        <v>129</v>
      </c>
      <c r="S43" s="4">
        <v>9</v>
      </c>
      <c r="T43" s="4">
        <v>93</v>
      </c>
      <c r="U43" s="4">
        <v>14</v>
      </c>
      <c r="V43" s="19"/>
      <c r="W43" s="19"/>
      <c r="X43" s="19">
        <v>13</v>
      </c>
      <c r="Y43" s="42">
        <f t="shared" si="35"/>
        <v>7512.63</v>
      </c>
      <c r="Z43" s="42">
        <f t="shared" si="35"/>
        <v>7512.63</v>
      </c>
      <c r="AA43" s="42">
        <f t="shared" si="35"/>
        <v>0</v>
      </c>
      <c r="AB43" s="42">
        <f t="shared" si="36"/>
        <v>0</v>
      </c>
      <c r="AC43" s="10">
        <f t="shared" si="36"/>
        <v>0</v>
      </c>
      <c r="AD43" s="10">
        <f t="shared" si="37"/>
        <v>0</v>
      </c>
      <c r="AE43" s="10">
        <f t="shared" si="38"/>
        <v>0</v>
      </c>
      <c r="AF43" s="10">
        <f t="shared" si="38"/>
        <v>0</v>
      </c>
      <c r="AG43" s="19">
        <f t="shared" si="38"/>
        <v>0</v>
      </c>
      <c r="AH43" s="10"/>
      <c r="AI43" s="10"/>
      <c r="AJ43" s="19">
        <f t="shared" si="39"/>
        <v>0</v>
      </c>
      <c r="AK43" s="19"/>
      <c r="AL43" s="19"/>
      <c r="AM43" s="19">
        <f t="shared" si="40"/>
        <v>0</v>
      </c>
      <c r="AN43" s="19"/>
      <c r="AO43" s="19"/>
      <c r="AP43" s="19">
        <f t="shared" si="41"/>
        <v>0</v>
      </c>
      <c r="AQ43" s="19"/>
      <c r="AR43" s="19"/>
      <c r="AS43" s="19">
        <f t="shared" si="42"/>
        <v>0</v>
      </c>
      <c r="AT43" s="19"/>
      <c r="AU43" s="19"/>
      <c r="AV43" s="19">
        <f t="shared" si="43"/>
        <v>0</v>
      </c>
      <c r="AW43" s="19"/>
      <c r="AX43" s="19"/>
      <c r="AY43" s="19">
        <f t="shared" si="44"/>
        <v>0</v>
      </c>
      <c r="AZ43" s="19"/>
      <c r="BA43" s="19"/>
      <c r="BB43" s="19">
        <f t="shared" si="45"/>
        <v>0</v>
      </c>
      <c r="BC43" s="19"/>
      <c r="BD43" s="19"/>
      <c r="BE43" s="19">
        <f t="shared" si="46"/>
        <v>0</v>
      </c>
      <c r="BF43" s="19"/>
      <c r="BG43" s="19"/>
      <c r="BH43" s="19">
        <f t="shared" si="47"/>
        <v>0</v>
      </c>
      <c r="BI43" s="34"/>
      <c r="BJ43" s="34"/>
      <c r="BK43" s="34">
        <f t="shared" si="48"/>
        <v>0</v>
      </c>
      <c r="BL43" s="34"/>
      <c r="BM43" s="34"/>
      <c r="BN43" s="34">
        <f t="shared" si="49"/>
        <v>0</v>
      </c>
      <c r="BO43" s="34"/>
      <c r="BP43" s="34"/>
      <c r="BQ43" s="35">
        <f t="shared" si="50"/>
        <v>0</v>
      </c>
      <c r="BR43" s="35"/>
      <c r="BS43" s="10"/>
      <c r="BT43" s="56">
        <f t="shared" si="51"/>
        <v>0</v>
      </c>
      <c r="BU43" s="56"/>
      <c r="BV43" s="56"/>
      <c r="BW43" s="56">
        <f t="shared" si="52"/>
        <v>0</v>
      </c>
      <c r="BX43" s="56">
        <f t="shared" si="53"/>
        <v>7512.63</v>
      </c>
      <c r="BY43" s="56">
        <f t="shared" si="54"/>
        <v>7512.63</v>
      </c>
      <c r="BZ43" s="56">
        <f t="shared" si="55"/>
        <v>0</v>
      </c>
      <c r="CA43" s="56">
        <v>578.33000000000004</v>
      </c>
      <c r="CB43" s="57">
        <v>2909</v>
      </c>
      <c r="CC43" s="57">
        <v>1846.22</v>
      </c>
      <c r="CD43" s="57"/>
      <c r="CE43" s="57"/>
      <c r="CF43" s="57"/>
      <c r="CG43" s="57">
        <f t="shared" si="56"/>
        <v>0</v>
      </c>
      <c r="CH43" s="57">
        <v>2179.08</v>
      </c>
      <c r="CI43" s="11">
        <f t="shared" si="57"/>
        <v>0</v>
      </c>
      <c r="CJ43" s="11">
        <f t="shared" si="58"/>
        <v>0</v>
      </c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32" customFormat="1" ht="19.5" customHeight="1">
      <c r="A44" s="7" t="s">
        <v>1</v>
      </c>
      <c r="B44" s="38">
        <f>SUM(B10:B43)</f>
        <v>168</v>
      </c>
      <c r="C44" s="38">
        <f t="shared" ref="C44:BN44" si="59">SUM(C10:C43)</f>
        <v>26</v>
      </c>
      <c r="D44" s="38">
        <f t="shared" si="59"/>
        <v>0</v>
      </c>
      <c r="E44" s="38">
        <f t="shared" si="59"/>
        <v>0</v>
      </c>
      <c r="F44" s="38">
        <f t="shared" si="59"/>
        <v>0</v>
      </c>
      <c r="G44" s="38">
        <f t="shared" si="59"/>
        <v>0</v>
      </c>
      <c r="H44" s="38">
        <f t="shared" si="59"/>
        <v>0</v>
      </c>
      <c r="I44" s="38">
        <f t="shared" si="59"/>
        <v>0</v>
      </c>
      <c r="J44" s="38">
        <f t="shared" si="59"/>
        <v>0</v>
      </c>
      <c r="K44" s="38">
        <f t="shared" si="59"/>
        <v>0</v>
      </c>
      <c r="L44" s="38">
        <f t="shared" si="59"/>
        <v>26</v>
      </c>
      <c r="M44" s="38">
        <f t="shared" si="59"/>
        <v>0</v>
      </c>
      <c r="N44" s="38">
        <f t="shared" si="59"/>
        <v>0</v>
      </c>
      <c r="O44" s="38">
        <f t="shared" si="59"/>
        <v>0</v>
      </c>
      <c r="P44" s="38">
        <f t="shared" si="59"/>
        <v>0</v>
      </c>
      <c r="Q44" s="38">
        <f t="shared" si="59"/>
        <v>0</v>
      </c>
      <c r="R44" s="38">
        <f t="shared" si="59"/>
        <v>142</v>
      </c>
      <c r="S44" s="38">
        <f t="shared" si="59"/>
        <v>9</v>
      </c>
      <c r="T44" s="38">
        <f t="shared" si="59"/>
        <v>101</v>
      </c>
      <c r="U44" s="38">
        <f t="shared" si="59"/>
        <v>14</v>
      </c>
      <c r="V44" s="20">
        <f t="shared" si="59"/>
        <v>1</v>
      </c>
      <c r="W44" s="20">
        <f t="shared" si="59"/>
        <v>4</v>
      </c>
      <c r="X44" s="20">
        <f t="shared" si="59"/>
        <v>13</v>
      </c>
      <c r="Y44" s="20">
        <f t="shared" si="59"/>
        <v>66740.61</v>
      </c>
      <c r="Z44" s="20">
        <f t="shared" si="59"/>
        <v>51092.529999999984</v>
      </c>
      <c r="AA44" s="20">
        <f t="shared" si="59"/>
        <v>15648.080000000004</v>
      </c>
      <c r="AB44" s="20">
        <f t="shared" si="59"/>
        <v>56103.35</v>
      </c>
      <c r="AC44" s="20">
        <f t="shared" si="59"/>
        <v>40455.26999999999</v>
      </c>
      <c r="AD44" s="20">
        <f t="shared" si="59"/>
        <v>15648.080000000004</v>
      </c>
      <c r="AE44" s="20">
        <f t="shared" si="59"/>
        <v>0</v>
      </c>
      <c r="AF44" s="20">
        <f t="shared" si="59"/>
        <v>0</v>
      </c>
      <c r="AG44" s="20">
        <f t="shared" si="59"/>
        <v>0</v>
      </c>
      <c r="AH44" s="20">
        <f t="shared" si="59"/>
        <v>0</v>
      </c>
      <c r="AI44" s="20">
        <f t="shared" si="59"/>
        <v>0</v>
      </c>
      <c r="AJ44" s="20">
        <f t="shared" si="59"/>
        <v>0</v>
      </c>
      <c r="AK44" s="20">
        <f t="shared" si="59"/>
        <v>0</v>
      </c>
      <c r="AL44" s="20">
        <f t="shared" si="59"/>
        <v>0</v>
      </c>
      <c r="AM44" s="20">
        <f t="shared" si="59"/>
        <v>0</v>
      </c>
      <c r="AN44" s="20">
        <f t="shared" si="59"/>
        <v>0</v>
      </c>
      <c r="AO44" s="20">
        <f t="shared" si="59"/>
        <v>0</v>
      </c>
      <c r="AP44" s="20">
        <f t="shared" si="59"/>
        <v>0</v>
      </c>
      <c r="AQ44" s="20">
        <f t="shared" si="59"/>
        <v>0</v>
      </c>
      <c r="AR44" s="20">
        <f t="shared" si="59"/>
        <v>0</v>
      </c>
      <c r="AS44" s="20">
        <f t="shared" si="59"/>
        <v>0</v>
      </c>
      <c r="AT44" s="20">
        <f t="shared" si="59"/>
        <v>0</v>
      </c>
      <c r="AU44" s="20">
        <f t="shared" si="59"/>
        <v>0</v>
      </c>
      <c r="AV44" s="20">
        <f t="shared" si="59"/>
        <v>0</v>
      </c>
      <c r="AW44" s="20">
        <f t="shared" si="59"/>
        <v>0</v>
      </c>
      <c r="AX44" s="20">
        <f t="shared" si="59"/>
        <v>0</v>
      </c>
      <c r="AY44" s="20">
        <f t="shared" si="59"/>
        <v>0</v>
      </c>
      <c r="AZ44" s="20">
        <f t="shared" si="59"/>
        <v>0</v>
      </c>
      <c r="BA44" s="20">
        <f t="shared" si="59"/>
        <v>0</v>
      </c>
      <c r="BB44" s="20">
        <f t="shared" si="59"/>
        <v>0</v>
      </c>
      <c r="BC44" s="20">
        <f t="shared" si="59"/>
        <v>0</v>
      </c>
      <c r="BD44" s="20">
        <f t="shared" si="59"/>
        <v>0</v>
      </c>
      <c r="BE44" s="20">
        <f t="shared" si="59"/>
        <v>0</v>
      </c>
      <c r="BF44" s="20">
        <f t="shared" si="59"/>
        <v>56103.35</v>
      </c>
      <c r="BG44" s="20">
        <f t="shared" si="59"/>
        <v>40455.26999999999</v>
      </c>
      <c r="BH44" s="20">
        <f t="shared" si="59"/>
        <v>15648.080000000004</v>
      </c>
      <c r="BI44" s="20">
        <f t="shared" si="59"/>
        <v>0</v>
      </c>
      <c r="BJ44" s="20">
        <f t="shared" si="59"/>
        <v>0</v>
      </c>
      <c r="BK44" s="20">
        <f t="shared" si="59"/>
        <v>0</v>
      </c>
      <c r="BL44" s="20">
        <f t="shared" si="59"/>
        <v>0</v>
      </c>
      <c r="BM44" s="20">
        <f t="shared" si="59"/>
        <v>0</v>
      </c>
      <c r="BN44" s="20">
        <f t="shared" si="59"/>
        <v>0</v>
      </c>
      <c r="BO44" s="20">
        <f t="shared" ref="BO44:DB44" si="60">SUM(BO10:BO43)</f>
        <v>0</v>
      </c>
      <c r="BP44" s="20">
        <f t="shared" si="60"/>
        <v>0</v>
      </c>
      <c r="BQ44" s="20">
        <f t="shared" si="60"/>
        <v>0</v>
      </c>
      <c r="BR44" s="20">
        <f t="shared" si="60"/>
        <v>0</v>
      </c>
      <c r="BS44" s="20">
        <f t="shared" si="60"/>
        <v>0</v>
      </c>
      <c r="BT44" s="58">
        <f t="shared" si="60"/>
        <v>0</v>
      </c>
      <c r="BU44" s="58">
        <f t="shared" si="60"/>
        <v>0</v>
      </c>
      <c r="BV44" s="58">
        <f t="shared" si="60"/>
        <v>0</v>
      </c>
      <c r="BW44" s="58">
        <f t="shared" si="60"/>
        <v>0</v>
      </c>
      <c r="BX44" s="58">
        <f>SUM(BX10:BX43)</f>
        <v>10637.26</v>
      </c>
      <c r="BY44" s="58">
        <f t="shared" si="60"/>
        <v>10637.26</v>
      </c>
      <c r="BZ44" s="58">
        <f t="shared" si="60"/>
        <v>0</v>
      </c>
      <c r="CA44" s="58">
        <f t="shared" si="60"/>
        <v>578.33000000000004</v>
      </c>
      <c r="CB44" s="58">
        <f t="shared" si="60"/>
        <v>3384.96</v>
      </c>
      <c r="CC44" s="58">
        <f t="shared" si="60"/>
        <v>1846.22</v>
      </c>
      <c r="CD44" s="58">
        <f t="shared" si="60"/>
        <v>99</v>
      </c>
      <c r="CE44" s="58">
        <f t="shared" si="60"/>
        <v>2549.67</v>
      </c>
      <c r="CF44" s="58">
        <f t="shared" si="60"/>
        <v>2549.67</v>
      </c>
      <c r="CG44" s="58">
        <f t="shared" si="60"/>
        <v>0</v>
      </c>
      <c r="CH44" s="58">
        <f t="shared" si="60"/>
        <v>2179.08</v>
      </c>
      <c r="CI44" s="38">
        <f t="shared" si="60"/>
        <v>154</v>
      </c>
      <c r="CJ44" s="38">
        <f t="shared" si="60"/>
        <v>153</v>
      </c>
      <c r="CK44" s="38">
        <f t="shared" si="60"/>
        <v>0</v>
      </c>
      <c r="CL44" s="38">
        <f t="shared" si="60"/>
        <v>0</v>
      </c>
      <c r="CM44" s="38">
        <f t="shared" si="60"/>
        <v>0</v>
      </c>
      <c r="CN44" s="38">
        <f t="shared" si="60"/>
        <v>0</v>
      </c>
      <c r="CO44" s="38">
        <f t="shared" si="60"/>
        <v>0</v>
      </c>
      <c r="CP44" s="38">
        <f t="shared" si="60"/>
        <v>0</v>
      </c>
      <c r="CQ44" s="38">
        <f t="shared" si="60"/>
        <v>0</v>
      </c>
      <c r="CR44" s="38">
        <f t="shared" si="60"/>
        <v>0</v>
      </c>
      <c r="CS44" s="38">
        <f t="shared" si="60"/>
        <v>154</v>
      </c>
      <c r="CT44" s="38">
        <f t="shared" si="60"/>
        <v>153</v>
      </c>
      <c r="CU44" s="38">
        <f t="shared" si="60"/>
        <v>0</v>
      </c>
      <c r="CV44" s="38">
        <f t="shared" si="60"/>
        <v>0</v>
      </c>
      <c r="CW44" s="38">
        <f t="shared" si="60"/>
        <v>0</v>
      </c>
      <c r="CX44" s="38">
        <f t="shared" si="60"/>
        <v>0</v>
      </c>
      <c r="CY44" s="38">
        <f t="shared" si="60"/>
        <v>0</v>
      </c>
      <c r="CZ44" s="38">
        <f t="shared" si="60"/>
        <v>0</v>
      </c>
      <c r="DA44" s="38">
        <f t="shared" si="60"/>
        <v>0</v>
      </c>
      <c r="DB44" s="38">
        <f t="shared" si="60"/>
        <v>0</v>
      </c>
    </row>
    <row r="45" spans="1:106" s="6" customFormat="1">
      <c r="A45" s="28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4"/>
      <c r="BB45" s="24"/>
      <c r="BC45" s="24"/>
      <c r="BD45" s="24"/>
      <c r="BE45" s="24"/>
      <c r="BF45" s="24"/>
      <c r="BG45" s="24"/>
      <c r="BH45" s="24"/>
    </row>
    <row r="46" spans="1:106" s="6" customFormat="1">
      <c r="A46" s="28"/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4"/>
      <c r="AY46" s="24"/>
      <c r="AZ46" s="24"/>
      <c r="BA46" s="24"/>
      <c r="BB46" s="24"/>
      <c r="BC46" s="24"/>
      <c r="BD46" s="24"/>
      <c r="BE46" s="24"/>
    </row>
    <row r="47" spans="1:106" s="6" customFormat="1">
      <c r="A47" s="28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7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4"/>
      <c r="BB47" s="24"/>
      <c r="BC47" s="24"/>
      <c r="BD47" s="24"/>
      <c r="BE47" s="24"/>
      <c r="BF47" s="24"/>
      <c r="BG47" s="24"/>
      <c r="BH47" s="24"/>
    </row>
    <row r="48" spans="1:106" s="6" customFormat="1">
      <c r="A48" s="28"/>
      <c r="B48" s="28"/>
      <c r="C48" s="28"/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7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4"/>
      <c r="BB48" s="24"/>
      <c r="BC48" s="24"/>
      <c r="BD48" s="24"/>
      <c r="BE48" s="24"/>
      <c r="BF48" s="24"/>
      <c r="BG48" s="24"/>
      <c r="BH48" s="24"/>
    </row>
    <row r="49" spans="1:73" s="6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73" s="6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73" s="6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73" s="6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73" s="6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73" s="6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73" s="6" customForma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73" s="6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73" s="6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73" s="6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73">
      <c r="A59" s="8"/>
      <c r="B59" s="8"/>
      <c r="C59" s="8"/>
      <c r="D59" s="8"/>
      <c r="E59" s="8"/>
      <c r="F59" s="8"/>
      <c r="G59" s="8"/>
      <c r="H59" s="8"/>
      <c r="I59" s="8"/>
      <c r="AU59" s="8"/>
      <c r="AV59" s="8"/>
      <c r="AW59" s="8"/>
      <c r="AX59" s="8"/>
      <c r="AY59" s="8"/>
      <c r="AZ59" s="8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>
      <c r="A60" s="8"/>
      <c r="B60" s="8"/>
      <c r="C60" s="8"/>
      <c r="D60" s="8"/>
      <c r="E60" s="8"/>
      <c r="F60" s="8"/>
      <c r="G60" s="8"/>
      <c r="H60" s="8"/>
      <c r="I60" s="8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>
      <c r="A61" s="8"/>
      <c r="B61" s="8"/>
      <c r="C61" s="8"/>
      <c r="D61" s="8"/>
      <c r="E61" s="8"/>
      <c r="F61" s="8"/>
      <c r="G61" s="8"/>
      <c r="H61" s="8"/>
      <c r="I61" s="8"/>
      <c r="AU61" s="8"/>
      <c r="AV61" s="8"/>
      <c r="AW61" s="8"/>
      <c r="AX61" s="8"/>
      <c r="AY61" s="8"/>
      <c r="AZ61" s="8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7:73"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7:73"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7:73"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7:73"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7:73"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57:73"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57:73"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57:73"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57:73"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219" spans="1:73">
      <c r="A219" s="8"/>
      <c r="B219" s="8"/>
      <c r="C219" s="8"/>
      <c r="D219" s="8"/>
      <c r="E219" s="8"/>
      <c r="F219" s="8"/>
      <c r="G219" s="8"/>
      <c r="H219" s="8"/>
      <c r="I219" s="8"/>
      <c r="AU219" s="8"/>
      <c r="AV219" s="8"/>
      <c r="AW219" s="8"/>
      <c r="AX219" s="8"/>
      <c r="AY219" s="8"/>
      <c r="AZ219" s="8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>
      <c r="A220" s="8"/>
      <c r="B220" s="8"/>
      <c r="C220" s="8"/>
      <c r="D220" s="8"/>
      <c r="E220" s="8"/>
      <c r="F220" s="8"/>
      <c r="G220" s="8"/>
      <c r="H220" s="8"/>
      <c r="I220" s="8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>
      <c r="A221" s="8"/>
      <c r="B221" s="8"/>
      <c r="C221" s="8"/>
      <c r="D221" s="8"/>
      <c r="E221" s="8"/>
      <c r="F221" s="8"/>
      <c r="G221" s="8"/>
      <c r="H221" s="8"/>
      <c r="I221" s="8"/>
      <c r="AU221" s="8"/>
      <c r="AV221" s="8"/>
      <c r="AW221" s="8"/>
      <c r="AX221" s="8"/>
      <c r="AY221" s="8"/>
      <c r="AZ221" s="8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57:73"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57:73"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57:73"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57:73"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57:73"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57:73"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57:73"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57:73"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57:73"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44:BW44 BY44:DB44" formulaRange="1"/>
    <ignoredError sqref="R37:R43 R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B305"/>
  <sheetViews>
    <sheetView workbookViewId="0">
      <pane xSplit="7" ySplit="8" topLeftCell="Z54" activePane="bottomRight" state="frozen"/>
      <selection pane="topRight" activeCell="H1" sqref="H1"/>
      <selection pane="bottomLeft" activeCell="A9" sqref="A9"/>
      <selection pane="bottomRight" activeCell="A14" sqref="A14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6" width="9.140625" style="2"/>
    <col min="77" max="77" width="10.140625" style="2" customWidth="1"/>
    <col min="78" max="82" width="9.140625" style="2"/>
    <col min="83" max="83" width="10.140625" style="2" customWidth="1"/>
    <col min="84" max="84" width="10" style="2" customWidth="1"/>
    <col min="85" max="85" width="10.140625" style="2" customWidth="1"/>
    <col min="86" max="16384" width="9.140625" style="2"/>
  </cols>
  <sheetData>
    <row r="1" spans="1:106" s="24" customFormat="1" ht="47.25" customHeight="1">
      <c r="A1" s="265" t="s">
        <v>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3" t="s">
        <v>182</v>
      </c>
      <c r="B10" s="18">
        <f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>SUM(S10:X10)</f>
        <v>0</v>
      </c>
      <c r="S10" s="4"/>
      <c r="T10" s="4"/>
      <c r="U10" s="4"/>
      <c r="V10" s="19"/>
      <c r="W10" s="19"/>
      <c r="X10" s="19"/>
      <c r="Y10" s="42">
        <f>AB10+BX10</f>
        <v>999.23</v>
      </c>
      <c r="Z10" s="42">
        <f>AC10+BY10</f>
        <v>745</v>
      </c>
      <c r="AA10" s="42">
        <f>AD10+BZ10</f>
        <v>254.23000000000002</v>
      </c>
      <c r="AB10" s="42">
        <f>AH10+AT10+BF10+BL10+BR10</f>
        <v>999.23</v>
      </c>
      <c r="AC10" s="10">
        <f>AI10+AU10+BG10+BM10+BS10</f>
        <v>745</v>
      </c>
      <c r="AD10" s="10">
        <f>AJ10+AV10+BH10+BT10</f>
        <v>254.23000000000002</v>
      </c>
      <c r="AE10" s="10">
        <f>AK10+AW10+BI10</f>
        <v>0</v>
      </c>
      <c r="AF10" s="10">
        <f>AL10+AX10+BJ10</f>
        <v>0</v>
      </c>
      <c r="AG10" s="19">
        <f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999.23</v>
      </c>
      <c r="BG10" s="19">
        <v>745</v>
      </c>
      <c r="BH10" s="19">
        <f>BF10-BG10</f>
        <v>254.23000000000002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0</v>
      </c>
      <c r="BY10" s="56">
        <f>CA10+CB10+CC10+CD10+CF10+CH10</f>
        <v>0</v>
      </c>
      <c r="BZ10" s="56">
        <f>CG10</f>
        <v>0</v>
      </c>
      <c r="CA10" s="56"/>
      <c r="CB10" s="57"/>
      <c r="CC10" s="57"/>
      <c r="CD10" s="57"/>
      <c r="CE10" s="57"/>
      <c r="CF10" s="57"/>
      <c r="CG10" s="57">
        <f>CE10-CF10</f>
        <v>0</v>
      </c>
      <c r="CH10" s="57"/>
      <c r="CI10" s="11">
        <f>-CK10+CO10+CS10+CU10+CY10</f>
        <v>9</v>
      </c>
      <c r="CJ10" s="11">
        <f>CL10+CP10+CT10+CV10+CZ10</f>
        <v>9</v>
      </c>
      <c r="CK10" s="11"/>
      <c r="CL10" s="11"/>
      <c r="CM10" s="11"/>
      <c r="CN10" s="11"/>
      <c r="CO10" s="11"/>
      <c r="CP10" s="11"/>
      <c r="CQ10" s="11"/>
      <c r="CR10" s="11"/>
      <c r="CS10" s="11">
        <v>9</v>
      </c>
      <c r="CT10" s="11">
        <v>9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34.5" customHeight="1">
      <c r="A11" s="3" t="s">
        <v>193</v>
      </c>
      <c r="B11" s="18">
        <f t="shared" ref="B11:B44" si="0">C11+R11</f>
        <v>1</v>
      </c>
      <c r="C11" s="18">
        <f t="shared" ref="C11:C44" si="1">D11+H11+L11+N11+P11</f>
        <v>0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  <c r="P11" s="18"/>
      <c r="Q11" s="4"/>
      <c r="R11" s="4">
        <f t="shared" ref="R11:R44" si="2">SUM(S11:X11)</f>
        <v>1</v>
      </c>
      <c r="S11" s="4"/>
      <c r="T11" s="4"/>
      <c r="U11" s="4"/>
      <c r="V11" s="19"/>
      <c r="W11" s="19">
        <v>1</v>
      </c>
      <c r="X11" s="19"/>
      <c r="Y11" s="42">
        <f t="shared" ref="Y11:Y44" si="3">AB11+BX11</f>
        <v>43563.65</v>
      </c>
      <c r="Z11" s="42">
        <f t="shared" ref="Z11:Z44" si="4">AC11+BY11</f>
        <v>43563.65</v>
      </c>
      <c r="AA11" s="42">
        <f t="shared" ref="AA11:AA44" si="5">AD11+BZ11</f>
        <v>0</v>
      </c>
      <c r="AB11" s="42">
        <f t="shared" ref="AB11:AB44" si="6">AH11+AT11+BF11+BL11+BR11</f>
        <v>0</v>
      </c>
      <c r="AC11" s="10">
        <f t="shared" ref="AC11:AC44" si="7">AI11+AU11+BG11+BM11+BS11</f>
        <v>0</v>
      </c>
      <c r="AD11" s="10">
        <f t="shared" ref="AD11:AD44" si="8">AJ11+AV11+BH11+BT11</f>
        <v>0</v>
      </c>
      <c r="AE11" s="10">
        <f t="shared" ref="AE11:AE44" si="9">AK11+AW11+BI11</f>
        <v>0</v>
      </c>
      <c r="AF11" s="10">
        <f t="shared" ref="AF11:AF44" si="10">AL11+AX11+BJ11</f>
        <v>0</v>
      </c>
      <c r="AG11" s="19">
        <f t="shared" ref="AG11:AG44" si="11">AM11+AY11+BK11</f>
        <v>0</v>
      </c>
      <c r="AH11" s="10"/>
      <c r="AI11" s="10"/>
      <c r="AJ11" s="19">
        <f t="shared" ref="AJ11:AJ44" si="12">AH11-AI11</f>
        <v>0</v>
      </c>
      <c r="AK11" s="19"/>
      <c r="AL11" s="19"/>
      <c r="AM11" s="19">
        <f t="shared" ref="AM11:AM44" si="13">AK11-AL11</f>
        <v>0</v>
      </c>
      <c r="AN11" s="19"/>
      <c r="AO11" s="19"/>
      <c r="AP11" s="19">
        <f t="shared" ref="AP11:AP44" si="14">AN11-AO11</f>
        <v>0</v>
      </c>
      <c r="AQ11" s="19"/>
      <c r="AR11" s="19"/>
      <c r="AS11" s="19">
        <f t="shared" ref="AS11:AS44" si="15">AQ11-AR11</f>
        <v>0</v>
      </c>
      <c r="AT11" s="19"/>
      <c r="AU11" s="19"/>
      <c r="AV11" s="19">
        <f t="shared" ref="AV11:AV44" si="16">AT11-AU11</f>
        <v>0</v>
      </c>
      <c r="AW11" s="19"/>
      <c r="AX11" s="19"/>
      <c r="AY11" s="19">
        <f t="shared" ref="AY11:AY44" si="17">AW11-AX11</f>
        <v>0</v>
      </c>
      <c r="AZ11" s="19"/>
      <c r="BA11" s="19"/>
      <c r="BB11" s="19">
        <f t="shared" ref="BB11:BB44" si="18">AZ11-BA11</f>
        <v>0</v>
      </c>
      <c r="BC11" s="19"/>
      <c r="BD11" s="19"/>
      <c r="BE11" s="19">
        <f t="shared" ref="BE11:BE44" si="19">BC11-BD11</f>
        <v>0</v>
      </c>
      <c r="BF11" s="19"/>
      <c r="BG11" s="19"/>
      <c r="BH11" s="19">
        <f t="shared" ref="BH11:BH44" si="20">BF11-BG11</f>
        <v>0</v>
      </c>
      <c r="BI11" s="34"/>
      <c r="BJ11" s="34"/>
      <c r="BK11" s="34">
        <f t="shared" ref="BK11:BK44" si="21">BI11-BJ11</f>
        <v>0</v>
      </c>
      <c r="BL11" s="34"/>
      <c r="BM11" s="34"/>
      <c r="BN11" s="34">
        <f t="shared" ref="BN11:BN44" si="22">BL11-BM11</f>
        <v>0</v>
      </c>
      <c r="BO11" s="34"/>
      <c r="BP11" s="34"/>
      <c r="BQ11" s="35">
        <f t="shared" ref="BQ11:BQ44" si="23">BO11-BP11</f>
        <v>0</v>
      </c>
      <c r="BR11" s="35"/>
      <c r="BS11" s="10"/>
      <c r="BT11" s="56">
        <f t="shared" ref="BT11:BT44" si="24">BR11-BS11</f>
        <v>0</v>
      </c>
      <c r="BU11" s="56"/>
      <c r="BV11" s="56"/>
      <c r="BW11" s="56">
        <f t="shared" ref="BW11:BW44" si="25">BU11-BV11</f>
        <v>0</v>
      </c>
      <c r="BX11" s="56">
        <f t="shared" ref="BX11:BX44" si="26">CA11+CB11+CC11+CD11+CE11+CH11</f>
        <v>43563.65</v>
      </c>
      <c r="BY11" s="56">
        <f t="shared" ref="BY11:BY44" si="27">CA11+CB11+CC11+CD11+CF11+CH11</f>
        <v>43563.65</v>
      </c>
      <c r="BZ11" s="56">
        <f t="shared" ref="BZ11:BZ44" si="28">CG11</f>
        <v>0</v>
      </c>
      <c r="CA11" s="56"/>
      <c r="CB11" s="57"/>
      <c r="CC11" s="57"/>
      <c r="CD11" s="57"/>
      <c r="CE11" s="57">
        <v>43563.65</v>
      </c>
      <c r="CF11" s="57">
        <v>43563.65</v>
      </c>
      <c r="CG11" s="57">
        <f t="shared" ref="CG11:CG44" si="29">CE11-CF11</f>
        <v>0</v>
      </c>
      <c r="CH11" s="57"/>
      <c r="CI11" s="11">
        <f t="shared" ref="CI11:CI44" si="30">-CK11+CO11+CS11+CU11+CY11</f>
        <v>1</v>
      </c>
      <c r="CJ11" s="11">
        <f t="shared" ref="CJ11:CJ44" si="31">CL11+CP11+CT11+CV11+CZ11</f>
        <v>1</v>
      </c>
      <c r="CK11" s="11"/>
      <c r="CL11" s="11"/>
      <c r="CM11" s="11"/>
      <c r="CN11" s="11"/>
      <c r="CO11" s="11"/>
      <c r="CP11" s="11"/>
      <c r="CQ11" s="11"/>
      <c r="CR11" s="11"/>
      <c r="CS11" s="11">
        <v>1</v>
      </c>
      <c r="CT11" s="11">
        <v>1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2.5" customHeight="1">
      <c r="A12" s="76" t="s">
        <v>194</v>
      </c>
      <c r="B12" s="18">
        <f t="shared" si="0"/>
        <v>19</v>
      </c>
      <c r="C12" s="18">
        <f t="shared" si="1"/>
        <v>19</v>
      </c>
      <c r="D12" s="18"/>
      <c r="E12" s="3"/>
      <c r="F12" s="3"/>
      <c r="G12" s="3"/>
      <c r="H12" s="3"/>
      <c r="I12" s="3"/>
      <c r="J12" s="3"/>
      <c r="K12" s="3"/>
      <c r="L12" s="3">
        <v>19</v>
      </c>
      <c r="M12" s="3"/>
      <c r="N12" s="3"/>
      <c r="O12" s="18"/>
      <c r="P12" s="18"/>
      <c r="Q12" s="4"/>
      <c r="R12" s="4">
        <f t="shared" si="2"/>
        <v>0</v>
      </c>
      <c r="S12" s="4"/>
      <c r="T12" s="4"/>
      <c r="U12" s="4"/>
      <c r="V12" s="19"/>
      <c r="W12" s="19"/>
      <c r="X12" s="19"/>
      <c r="Y12" s="42">
        <f t="shared" si="3"/>
        <v>6571.1</v>
      </c>
      <c r="Z12" s="42">
        <f t="shared" si="4"/>
        <v>4252.3599999999997</v>
      </c>
      <c r="AA12" s="42">
        <f t="shared" si="5"/>
        <v>2318.7400000000007</v>
      </c>
      <c r="AB12" s="42">
        <f t="shared" si="6"/>
        <v>6571.1</v>
      </c>
      <c r="AC12" s="10">
        <f t="shared" si="7"/>
        <v>4252.3599999999997</v>
      </c>
      <c r="AD12" s="10">
        <f t="shared" si="8"/>
        <v>2318.7400000000007</v>
      </c>
      <c r="AE12" s="10">
        <f t="shared" si="9"/>
        <v>0</v>
      </c>
      <c r="AF12" s="10">
        <f t="shared" si="10"/>
        <v>0</v>
      </c>
      <c r="AG12" s="19">
        <f t="shared" si="11"/>
        <v>0</v>
      </c>
      <c r="AH12" s="10"/>
      <c r="AI12" s="10"/>
      <c r="AJ12" s="19">
        <f t="shared" si="12"/>
        <v>0</v>
      </c>
      <c r="AK12" s="19"/>
      <c r="AL12" s="19"/>
      <c r="AM12" s="19">
        <f t="shared" si="13"/>
        <v>0</v>
      </c>
      <c r="AN12" s="19"/>
      <c r="AO12" s="19"/>
      <c r="AP12" s="19">
        <f t="shared" si="14"/>
        <v>0</v>
      </c>
      <c r="AQ12" s="19"/>
      <c r="AR12" s="19"/>
      <c r="AS12" s="19">
        <f t="shared" si="15"/>
        <v>0</v>
      </c>
      <c r="AT12" s="19"/>
      <c r="AU12" s="19"/>
      <c r="AV12" s="19">
        <f t="shared" si="16"/>
        <v>0</v>
      </c>
      <c r="AW12" s="19"/>
      <c r="AX12" s="19"/>
      <c r="AY12" s="19">
        <f t="shared" si="17"/>
        <v>0</v>
      </c>
      <c r="AZ12" s="19"/>
      <c r="BA12" s="19"/>
      <c r="BB12" s="19">
        <f t="shared" si="18"/>
        <v>0</v>
      </c>
      <c r="BC12" s="19"/>
      <c r="BD12" s="19"/>
      <c r="BE12" s="19">
        <f t="shared" si="19"/>
        <v>0</v>
      </c>
      <c r="BF12" s="19">
        <v>6571.1</v>
      </c>
      <c r="BG12" s="19">
        <v>4252.3599999999997</v>
      </c>
      <c r="BH12" s="19">
        <f t="shared" si="20"/>
        <v>2318.7400000000007</v>
      </c>
      <c r="BI12" s="34"/>
      <c r="BJ12" s="34"/>
      <c r="BK12" s="34">
        <f t="shared" si="21"/>
        <v>0</v>
      </c>
      <c r="BL12" s="34"/>
      <c r="BM12" s="34"/>
      <c r="BN12" s="34">
        <f t="shared" si="22"/>
        <v>0</v>
      </c>
      <c r="BO12" s="34"/>
      <c r="BP12" s="34"/>
      <c r="BQ12" s="35">
        <f t="shared" si="23"/>
        <v>0</v>
      </c>
      <c r="BR12" s="35"/>
      <c r="BS12" s="10"/>
      <c r="BT12" s="56">
        <f t="shared" si="24"/>
        <v>0</v>
      </c>
      <c r="BU12" s="56"/>
      <c r="BV12" s="56"/>
      <c r="BW12" s="56">
        <f t="shared" si="25"/>
        <v>0</v>
      </c>
      <c r="BX12" s="56">
        <f t="shared" si="26"/>
        <v>0</v>
      </c>
      <c r="BY12" s="56">
        <f t="shared" si="27"/>
        <v>0</v>
      </c>
      <c r="BZ12" s="56">
        <f t="shared" si="28"/>
        <v>0</v>
      </c>
      <c r="CA12" s="56"/>
      <c r="CB12" s="57"/>
      <c r="CC12" s="57"/>
      <c r="CD12" s="57"/>
      <c r="CE12" s="57"/>
      <c r="CF12" s="57"/>
      <c r="CG12" s="57">
        <f t="shared" si="29"/>
        <v>0</v>
      </c>
      <c r="CH12" s="57"/>
      <c r="CI12" s="11">
        <f t="shared" si="30"/>
        <v>71</v>
      </c>
      <c r="CJ12" s="11">
        <f t="shared" si="31"/>
        <v>60</v>
      </c>
      <c r="CK12" s="11"/>
      <c r="CL12" s="11"/>
      <c r="CM12" s="11"/>
      <c r="CN12" s="11"/>
      <c r="CO12" s="11"/>
      <c r="CP12" s="11"/>
      <c r="CQ12" s="11"/>
      <c r="CR12" s="11"/>
      <c r="CS12" s="11">
        <v>71</v>
      </c>
      <c r="CT12" s="11">
        <v>60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2.5" customHeight="1">
      <c r="A13" s="76" t="s">
        <v>195</v>
      </c>
      <c r="B13" s="18">
        <f t="shared" si="0"/>
        <v>19</v>
      </c>
      <c r="C13" s="18">
        <f t="shared" si="1"/>
        <v>19</v>
      </c>
      <c r="D13" s="18"/>
      <c r="E13" s="3"/>
      <c r="F13" s="3"/>
      <c r="G13" s="3"/>
      <c r="H13" s="3"/>
      <c r="I13" s="3"/>
      <c r="J13" s="3"/>
      <c r="K13" s="3"/>
      <c r="L13" s="3">
        <v>19</v>
      </c>
      <c r="M13" s="3"/>
      <c r="N13" s="3"/>
      <c r="O13" s="18"/>
      <c r="P13" s="18"/>
      <c r="Q13" s="4"/>
      <c r="R13" s="4">
        <f t="shared" si="2"/>
        <v>0</v>
      </c>
      <c r="S13" s="4"/>
      <c r="T13" s="4"/>
      <c r="U13" s="4"/>
      <c r="V13" s="19"/>
      <c r="W13" s="19"/>
      <c r="X13" s="19"/>
      <c r="Y13" s="42">
        <f t="shared" si="3"/>
        <v>1062.8699999999999</v>
      </c>
      <c r="Z13" s="42">
        <f t="shared" si="4"/>
        <v>626.38</v>
      </c>
      <c r="AA13" s="42">
        <f t="shared" si="5"/>
        <v>436.4899999999999</v>
      </c>
      <c r="AB13" s="42">
        <f t="shared" si="6"/>
        <v>1062.8699999999999</v>
      </c>
      <c r="AC13" s="10">
        <f t="shared" si="7"/>
        <v>626.38</v>
      </c>
      <c r="AD13" s="10">
        <f t="shared" si="8"/>
        <v>436.4899999999999</v>
      </c>
      <c r="AE13" s="10">
        <f t="shared" si="9"/>
        <v>0</v>
      </c>
      <c r="AF13" s="10">
        <f t="shared" si="10"/>
        <v>0</v>
      </c>
      <c r="AG13" s="19">
        <f t="shared" si="11"/>
        <v>0</v>
      </c>
      <c r="AH13" s="10"/>
      <c r="AI13" s="10"/>
      <c r="AJ13" s="19">
        <f t="shared" si="12"/>
        <v>0</v>
      </c>
      <c r="AK13" s="19"/>
      <c r="AL13" s="19"/>
      <c r="AM13" s="19">
        <f t="shared" si="13"/>
        <v>0</v>
      </c>
      <c r="AN13" s="19"/>
      <c r="AO13" s="19"/>
      <c r="AP13" s="19">
        <f t="shared" si="14"/>
        <v>0</v>
      </c>
      <c r="AQ13" s="19"/>
      <c r="AR13" s="19"/>
      <c r="AS13" s="19">
        <f t="shared" si="15"/>
        <v>0</v>
      </c>
      <c r="AT13" s="19"/>
      <c r="AU13" s="19"/>
      <c r="AV13" s="19">
        <f t="shared" si="16"/>
        <v>0</v>
      </c>
      <c r="AW13" s="19"/>
      <c r="AX13" s="19"/>
      <c r="AY13" s="19">
        <f t="shared" si="17"/>
        <v>0</v>
      </c>
      <c r="AZ13" s="19"/>
      <c r="BA13" s="19"/>
      <c r="BB13" s="19">
        <f t="shared" si="18"/>
        <v>0</v>
      </c>
      <c r="BC13" s="19"/>
      <c r="BD13" s="19"/>
      <c r="BE13" s="19">
        <f t="shared" si="19"/>
        <v>0</v>
      </c>
      <c r="BF13" s="19">
        <v>1062.8699999999999</v>
      </c>
      <c r="BG13" s="19">
        <v>626.38</v>
      </c>
      <c r="BH13" s="19">
        <f t="shared" si="20"/>
        <v>436.4899999999999</v>
      </c>
      <c r="BI13" s="34"/>
      <c r="BJ13" s="34"/>
      <c r="BK13" s="34">
        <f t="shared" si="21"/>
        <v>0</v>
      </c>
      <c r="BL13" s="34"/>
      <c r="BM13" s="34"/>
      <c r="BN13" s="34">
        <f t="shared" si="22"/>
        <v>0</v>
      </c>
      <c r="BO13" s="34"/>
      <c r="BP13" s="34"/>
      <c r="BQ13" s="35">
        <f t="shared" si="23"/>
        <v>0</v>
      </c>
      <c r="BR13" s="35"/>
      <c r="BS13" s="10"/>
      <c r="BT13" s="56">
        <f t="shared" si="24"/>
        <v>0</v>
      </c>
      <c r="BU13" s="56"/>
      <c r="BV13" s="56"/>
      <c r="BW13" s="56">
        <f t="shared" si="25"/>
        <v>0</v>
      </c>
      <c r="BX13" s="56">
        <f t="shared" si="26"/>
        <v>0</v>
      </c>
      <c r="BY13" s="56">
        <f t="shared" si="27"/>
        <v>0</v>
      </c>
      <c r="BZ13" s="56">
        <f t="shared" si="28"/>
        <v>0</v>
      </c>
      <c r="CA13" s="56"/>
      <c r="CB13" s="57"/>
      <c r="CC13" s="57"/>
      <c r="CD13" s="57"/>
      <c r="CE13" s="57"/>
      <c r="CF13" s="57"/>
      <c r="CG13" s="57">
        <f t="shared" si="29"/>
        <v>0</v>
      </c>
      <c r="CH13" s="57"/>
      <c r="CI13" s="11">
        <f t="shared" si="30"/>
        <v>70</v>
      </c>
      <c r="CJ13" s="11">
        <f t="shared" si="31"/>
        <v>58</v>
      </c>
      <c r="CK13" s="11"/>
      <c r="CL13" s="11"/>
      <c r="CM13" s="11"/>
      <c r="CN13" s="11"/>
      <c r="CO13" s="11"/>
      <c r="CP13" s="11"/>
      <c r="CQ13" s="11"/>
      <c r="CR13" s="11"/>
      <c r="CS13" s="11">
        <v>70</v>
      </c>
      <c r="CT13" s="11">
        <v>58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30.75" customHeight="1">
      <c r="A14" s="116" t="s">
        <v>197</v>
      </c>
      <c r="B14" s="18">
        <f t="shared" si="0"/>
        <v>1</v>
      </c>
      <c r="C14" s="18">
        <f t="shared" si="1"/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si="2"/>
        <v>1</v>
      </c>
      <c r="S14" s="4"/>
      <c r="T14" s="4"/>
      <c r="U14" s="4"/>
      <c r="V14" s="19"/>
      <c r="W14" s="19">
        <v>1</v>
      </c>
      <c r="X14" s="19"/>
      <c r="Y14" s="42">
        <f t="shared" si="3"/>
        <v>7100</v>
      </c>
      <c r="Z14" s="42">
        <f t="shared" si="4"/>
        <v>7100</v>
      </c>
      <c r="AA14" s="42">
        <f t="shared" si="5"/>
        <v>0</v>
      </c>
      <c r="AB14" s="42">
        <f t="shared" si="6"/>
        <v>0</v>
      </c>
      <c r="AC14" s="10">
        <f t="shared" si="7"/>
        <v>0</v>
      </c>
      <c r="AD14" s="10">
        <f t="shared" si="8"/>
        <v>0</v>
      </c>
      <c r="AE14" s="10">
        <f t="shared" si="9"/>
        <v>0</v>
      </c>
      <c r="AF14" s="10">
        <f t="shared" si="10"/>
        <v>0</v>
      </c>
      <c r="AG14" s="19">
        <f t="shared" si="11"/>
        <v>0</v>
      </c>
      <c r="AH14" s="10"/>
      <c r="AI14" s="10"/>
      <c r="AJ14" s="19">
        <f t="shared" si="12"/>
        <v>0</v>
      </c>
      <c r="AK14" s="19"/>
      <c r="AL14" s="19"/>
      <c r="AM14" s="19">
        <f t="shared" si="13"/>
        <v>0</v>
      </c>
      <c r="AN14" s="19"/>
      <c r="AO14" s="19"/>
      <c r="AP14" s="19">
        <f t="shared" si="14"/>
        <v>0</v>
      </c>
      <c r="AQ14" s="19"/>
      <c r="AR14" s="19"/>
      <c r="AS14" s="19">
        <f t="shared" si="15"/>
        <v>0</v>
      </c>
      <c r="AT14" s="19"/>
      <c r="AU14" s="19"/>
      <c r="AV14" s="19">
        <f t="shared" si="16"/>
        <v>0</v>
      </c>
      <c r="AW14" s="19"/>
      <c r="AX14" s="19"/>
      <c r="AY14" s="19">
        <f t="shared" si="17"/>
        <v>0</v>
      </c>
      <c r="AZ14" s="19"/>
      <c r="BA14" s="19"/>
      <c r="BB14" s="19">
        <f t="shared" si="18"/>
        <v>0</v>
      </c>
      <c r="BC14" s="19"/>
      <c r="BD14" s="19"/>
      <c r="BE14" s="19">
        <f t="shared" si="19"/>
        <v>0</v>
      </c>
      <c r="BF14" s="19"/>
      <c r="BG14" s="19"/>
      <c r="BH14" s="19">
        <f t="shared" si="20"/>
        <v>0</v>
      </c>
      <c r="BI14" s="34"/>
      <c r="BJ14" s="34"/>
      <c r="BK14" s="34">
        <f t="shared" si="21"/>
        <v>0</v>
      </c>
      <c r="BL14" s="34"/>
      <c r="BM14" s="34"/>
      <c r="BN14" s="34">
        <f t="shared" si="22"/>
        <v>0</v>
      </c>
      <c r="BO14" s="34"/>
      <c r="BP14" s="34"/>
      <c r="BQ14" s="35">
        <f t="shared" si="23"/>
        <v>0</v>
      </c>
      <c r="BR14" s="35"/>
      <c r="BS14" s="10"/>
      <c r="BT14" s="56">
        <f t="shared" si="24"/>
        <v>0</v>
      </c>
      <c r="BU14" s="56"/>
      <c r="BV14" s="56"/>
      <c r="BW14" s="56">
        <f t="shared" si="25"/>
        <v>0</v>
      </c>
      <c r="BX14" s="56">
        <f t="shared" si="26"/>
        <v>7100</v>
      </c>
      <c r="BY14" s="56">
        <f t="shared" si="27"/>
        <v>7100</v>
      </c>
      <c r="BZ14" s="56">
        <f t="shared" si="28"/>
        <v>0</v>
      </c>
      <c r="CA14" s="56"/>
      <c r="CB14" s="57"/>
      <c r="CC14" s="57"/>
      <c r="CD14" s="57"/>
      <c r="CE14" s="57">
        <v>7100</v>
      </c>
      <c r="CF14" s="57">
        <v>7100</v>
      </c>
      <c r="CG14" s="57">
        <f t="shared" si="29"/>
        <v>0</v>
      </c>
      <c r="CH14" s="57"/>
      <c r="CI14" s="11">
        <f t="shared" si="30"/>
        <v>1</v>
      </c>
      <c r="CJ14" s="11">
        <f t="shared" si="31"/>
        <v>1</v>
      </c>
      <c r="CK14" s="11"/>
      <c r="CL14" s="11"/>
      <c r="CM14" s="11"/>
      <c r="CN14" s="11"/>
      <c r="CO14" s="11"/>
      <c r="CP14" s="11"/>
      <c r="CQ14" s="11"/>
      <c r="CR14" s="11"/>
      <c r="CS14" s="11">
        <v>1</v>
      </c>
      <c r="CT14" s="11">
        <v>1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2.5" customHeight="1">
      <c r="A15" s="117" t="s">
        <v>198</v>
      </c>
      <c r="B15" s="18">
        <f t="shared" si="0"/>
        <v>1</v>
      </c>
      <c r="C15" s="18">
        <f t="shared" si="1"/>
        <v>0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8"/>
      <c r="Q15" s="4"/>
      <c r="R15" s="4">
        <f t="shared" si="2"/>
        <v>1</v>
      </c>
      <c r="S15" s="4">
        <v>1</v>
      </c>
      <c r="T15" s="4"/>
      <c r="U15" s="4"/>
      <c r="V15" s="19"/>
      <c r="W15" s="19"/>
      <c r="X15" s="19"/>
      <c r="Y15" s="42">
        <f t="shared" si="3"/>
        <v>13.32</v>
      </c>
      <c r="Z15" s="42">
        <f t="shared" si="4"/>
        <v>13.32</v>
      </c>
      <c r="AA15" s="42">
        <f t="shared" si="5"/>
        <v>0</v>
      </c>
      <c r="AB15" s="42">
        <f t="shared" si="6"/>
        <v>0</v>
      </c>
      <c r="AC15" s="10">
        <f t="shared" si="7"/>
        <v>0</v>
      </c>
      <c r="AD15" s="10">
        <f t="shared" si="8"/>
        <v>0</v>
      </c>
      <c r="AE15" s="10">
        <f t="shared" si="9"/>
        <v>0</v>
      </c>
      <c r="AF15" s="10">
        <f t="shared" si="10"/>
        <v>0</v>
      </c>
      <c r="AG15" s="19">
        <f t="shared" si="11"/>
        <v>0</v>
      </c>
      <c r="AH15" s="10"/>
      <c r="AI15" s="10"/>
      <c r="AJ15" s="19">
        <f t="shared" si="12"/>
        <v>0</v>
      </c>
      <c r="AK15" s="19"/>
      <c r="AL15" s="19"/>
      <c r="AM15" s="19">
        <f t="shared" si="13"/>
        <v>0</v>
      </c>
      <c r="AN15" s="19"/>
      <c r="AO15" s="19"/>
      <c r="AP15" s="19">
        <f t="shared" si="14"/>
        <v>0</v>
      </c>
      <c r="AQ15" s="19"/>
      <c r="AR15" s="19"/>
      <c r="AS15" s="19">
        <f t="shared" si="15"/>
        <v>0</v>
      </c>
      <c r="AT15" s="19"/>
      <c r="AU15" s="19"/>
      <c r="AV15" s="19">
        <f t="shared" si="16"/>
        <v>0</v>
      </c>
      <c r="AW15" s="19"/>
      <c r="AX15" s="19"/>
      <c r="AY15" s="19">
        <f t="shared" si="17"/>
        <v>0</v>
      </c>
      <c r="AZ15" s="19"/>
      <c r="BA15" s="19"/>
      <c r="BB15" s="19">
        <f t="shared" si="18"/>
        <v>0</v>
      </c>
      <c r="BC15" s="19"/>
      <c r="BD15" s="19"/>
      <c r="BE15" s="19">
        <f t="shared" si="19"/>
        <v>0</v>
      </c>
      <c r="BF15" s="19"/>
      <c r="BG15" s="19"/>
      <c r="BH15" s="19">
        <f t="shared" si="20"/>
        <v>0</v>
      </c>
      <c r="BI15" s="34"/>
      <c r="BJ15" s="34"/>
      <c r="BK15" s="34">
        <f t="shared" si="21"/>
        <v>0</v>
      </c>
      <c r="BL15" s="34"/>
      <c r="BM15" s="34"/>
      <c r="BN15" s="34">
        <f t="shared" si="22"/>
        <v>0</v>
      </c>
      <c r="BO15" s="34"/>
      <c r="BP15" s="34"/>
      <c r="BQ15" s="35">
        <f t="shared" si="23"/>
        <v>0</v>
      </c>
      <c r="BR15" s="35"/>
      <c r="BS15" s="10"/>
      <c r="BT15" s="56">
        <f t="shared" si="24"/>
        <v>0</v>
      </c>
      <c r="BU15" s="56"/>
      <c r="BV15" s="56"/>
      <c r="BW15" s="56">
        <f t="shared" si="25"/>
        <v>0</v>
      </c>
      <c r="BX15" s="56">
        <f t="shared" si="26"/>
        <v>13.32</v>
      </c>
      <c r="BY15" s="56">
        <f t="shared" si="27"/>
        <v>13.32</v>
      </c>
      <c r="BZ15" s="56">
        <f t="shared" si="28"/>
        <v>0</v>
      </c>
      <c r="CA15" s="56">
        <v>13.32</v>
      </c>
      <c r="CB15" s="57"/>
      <c r="CC15" s="57"/>
      <c r="CD15" s="57"/>
      <c r="CE15" s="57"/>
      <c r="CF15" s="57"/>
      <c r="CG15" s="57">
        <f t="shared" si="29"/>
        <v>0</v>
      </c>
      <c r="CH15" s="57"/>
      <c r="CI15" s="11">
        <f t="shared" si="30"/>
        <v>0</v>
      </c>
      <c r="CJ15" s="11">
        <f t="shared" si="31"/>
        <v>0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34.5" customHeight="1">
      <c r="A16" s="117" t="s">
        <v>199</v>
      </c>
      <c r="B16" s="18">
        <f t="shared" si="0"/>
        <v>1</v>
      </c>
      <c r="C16" s="18">
        <f t="shared" si="1"/>
        <v>0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18"/>
      <c r="P16" s="18"/>
      <c r="Q16" s="4"/>
      <c r="R16" s="4">
        <f t="shared" si="2"/>
        <v>1</v>
      </c>
      <c r="S16" s="4">
        <v>1</v>
      </c>
      <c r="T16" s="4"/>
      <c r="U16" s="4"/>
      <c r="V16" s="19"/>
      <c r="W16" s="19"/>
      <c r="X16" s="19"/>
      <c r="Y16" s="42">
        <f t="shared" si="3"/>
        <v>27.79</v>
      </c>
      <c r="Z16" s="42">
        <f t="shared" si="4"/>
        <v>27.79</v>
      </c>
      <c r="AA16" s="42">
        <f t="shared" si="5"/>
        <v>0</v>
      </c>
      <c r="AB16" s="42">
        <f t="shared" si="6"/>
        <v>0</v>
      </c>
      <c r="AC16" s="10">
        <f t="shared" si="7"/>
        <v>0</v>
      </c>
      <c r="AD16" s="10">
        <f t="shared" si="8"/>
        <v>0</v>
      </c>
      <c r="AE16" s="10">
        <f t="shared" si="9"/>
        <v>0</v>
      </c>
      <c r="AF16" s="10">
        <f t="shared" si="10"/>
        <v>0</v>
      </c>
      <c r="AG16" s="19">
        <f t="shared" si="11"/>
        <v>0</v>
      </c>
      <c r="AH16" s="10"/>
      <c r="AI16" s="10"/>
      <c r="AJ16" s="19">
        <f t="shared" si="12"/>
        <v>0</v>
      </c>
      <c r="AK16" s="19"/>
      <c r="AL16" s="19"/>
      <c r="AM16" s="19">
        <f t="shared" si="13"/>
        <v>0</v>
      </c>
      <c r="AN16" s="19"/>
      <c r="AO16" s="19"/>
      <c r="AP16" s="19">
        <f t="shared" si="14"/>
        <v>0</v>
      </c>
      <c r="AQ16" s="19"/>
      <c r="AR16" s="19"/>
      <c r="AS16" s="19">
        <f t="shared" si="15"/>
        <v>0</v>
      </c>
      <c r="AT16" s="19"/>
      <c r="AU16" s="19"/>
      <c r="AV16" s="19">
        <f t="shared" si="16"/>
        <v>0</v>
      </c>
      <c r="AW16" s="19"/>
      <c r="AX16" s="19"/>
      <c r="AY16" s="19">
        <f t="shared" si="17"/>
        <v>0</v>
      </c>
      <c r="AZ16" s="19"/>
      <c r="BA16" s="19"/>
      <c r="BB16" s="19">
        <f t="shared" si="18"/>
        <v>0</v>
      </c>
      <c r="BC16" s="19"/>
      <c r="BD16" s="19"/>
      <c r="BE16" s="19">
        <f t="shared" si="19"/>
        <v>0</v>
      </c>
      <c r="BF16" s="19"/>
      <c r="BG16" s="19"/>
      <c r="BH16" s="19">
        <f t="shared" si="20"/>
        <v>0</v>
      </c>
      <c r="BI16" s="34"/>
      <c r="BJ16" s="34"/>
      <c r="BK16" s="34">
        <f t="shared" si="21"/>
        <v>0</v>
      </c>
      <c r="BL16" s="34"/>
      <c r="BM16" s="34"/>
      <c r="BN16" s="34">
        <f t="shared" si="22"/>
        <v>0</v>
      </c>
      <c r="BO16" s="34"/>
      <c r="BP16" s="34"/>
      <c r="BQ16" s="35">
        <f t="shared" si="23"/>
        <v>0</v>
      </c>
      <c r="BR16" s="35"/>
      <c r="BS16" s="10"/>
      <c r="BT16" s="56">
        <f t="shared" si="24"/>
        <v>0</v>
      </c>
      <c r="BU16" s="56"/>
      <c r="BV16" s="56"/>
      <c r="BW16" s="56">
        <f t="shared" si="25"/>
        <v>0</v>
      </c>
      <c r="BX16" s="56">
        <f t="shared" si="26"/>
        <v>27.79</v>
      </c>
      <c r="BY16" s="56">
        <f t="shared" si="27"/>
        <v>27.79</v>
      </c>
      <c r="BZ16" s="56">
        <f t="shared" si="28"/>
        <v>0</v>
      </c>
      <c r="CA16" s="56">
        <v>27.79</v>
      </c>
      <c r="CB16" s="57"/>
      <c r="CC16" s="57"/>
      <c r="CD16" s="57"/>
      <c r="CE16" s="57"/>
      <c r="CF16" s="57"/>
      <c r="CG16" s="57">
        <f t="shared" si="29"/>
        <v>0</v>
      </c>
      <c r="CH16" s="57"/>
      <c r="CI16" s="11">
        <f t="shared" si="30"/>
        <v>0</v>
      </c>
      <c r="CJ16" s="11">
        <f t="shared" si="31"/>
        <v>0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42.75" customHeight="1">
      <c r="A17" s="117" t="s">
        <v>200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19"/>
      <c r="X17" s="19"/>
      <c r="Y17" s="42">
        <f t="shared" si="3"/>
        <v>478.93</v>
      </c>
      <c r="Z17" s="42">
        <f t="shared" si="4"/>
        <v>322.25</v>
      </c>
      <c r="AA17" s="42">
        <f t="shared" si="5"/>
        <v>156.68</v>
      </c>
      <c r="AB17" s="42">
        <f t="shared" si="6"/>
        <v>478.93</v>
      </c>
      <c r="AC17" s="10">
        <f t="shared" si="7"/>
        <v>322.25</v>
      </c>
      <c r="AD17" s="10">
        <f t="shared" si="8"/>
        <v>156.68</v>
      </c>
      <c r="AE17" s="10">
        <f t="shared" si="9"/>
        <v>0</v>
      </c>
      <c r="AF17" s="10">
        <f t="shared" si="10"/>
        <v>0</v>
      </c>
      <c r="AG17" s="19">
        <f t="shared" si="11"/>
        <v>0</v>
      </c>
      <c r="AH17" s="10"/>
      <c r="AI17" s="10"/>
      <c r="AJ17" s="19">
        <f t="shared" si="12"/>
        <v>0</v>
      </c>
      <c r="AK17" s="19"/>
      <c r="AL17" s="19"/>
      <c r="AM17" s="19">
        <f t="shared" si="13"/>
        <v>0</v>
      </c>
      <c r="AN17" s="19"/>
      <c r="AO17" s="19"/>
      <c r="AP17" s="19">
        <f t="shared" si="14"/>
        <v>0</v>
      </c>
      <c r="AQ17" s="19"/>
      <c r="AR17" s="19"/>
      <c r="AS17" s="19">
        <f t="shared" si="15"/>
        <v>0</v>
      </c>
      <c r="AT17" s="19"/>
      <c r="AU17" s="19"/>
      <c r="AV17" s="19">
        <f t="shared" si="16"/>
        <v>0</v>
      </c>
      <c r="AW17" s="19"/>
      <c r="AX17" s="19"/>
      <c r="AY17" s="19">
        <f t="shared" si="17"/>
        <v>0</v>
      </c>
      <c r="AZ17" s="19"/>
      <c r="BA17" s="19"/>
      <c r="BB17" s="19">
        <f t="shared" si="18"/>
        <v>0</v>
      </c>
      <c r="BC17" s="19"/>
      <c r="BD17" s="19"/>
      <c r="BE17" s="19">
        <f t="shared" si="19"/>
        <v>0</v>
      </c>
      <c r="BF17" s="19">
        <v>478.93</v>
      </c>
      <c r="BG17" s="19">
        <v>322.25</v>
      </c>
      <c r="BH17" s="19">
        <f t="shared" si="20"/>
        <v>156.68</v>
      </c>
      <c r="BI17" s="34"/>
      <c r="BJ17" s="34"/>
      <c r="BK17" s="34">
        <f t="shared" si="21"/>
        <v>0</v>
      </c>
      <c r="BL17" s="34"/>
      <c r="BM17" s="34"/>
      <c r="BN17" s="34">
        <f t="shared" si="22"/>
        <v>0</v>
      </c>
      <c r="BO17" s="34"/>
      <c r="BP17" s="34"/>
      <c r="BQ17" s="35">
        <f t="shared" si="23"/>
        <v>0</v>
      </c>
      <c r="BR17" s="35"/>
      <c r="BS17" s="10"/>
      <c r="BT17" s="56">
        <f t="shared" si="24"/>
        <v>0</v>
      </c>
      <c r="BU17" s="56"/>
      <c r="BV17" s="56"/>
      <c r="BW17" s="56">
        <f t="shared" si="25"/>
        <v>0</v>
      </c>
      <c r="BX17" s="56">
        <f t="shared" si="26"/>
        <v>0</v>
      </c>
      <c r="BY17" s="56">
        <f t="shared" si="27"/>
        <v>0</v>
      </c>
      <c r="BZ17" s="56">
        <f t="shared" si="28"/>
        <v>0</v>
      </c>
      <c r="CA17" s="56"/>
      <c r="CB17" s="57"/>
      <c r="CC17" s="57"/>
      <c r="CD17" s="57"/>
      <c r="CE17" s="57"/>
      <c r="CF17" s="57"/>
      <c r="CG17" s="57">
        <f t="shared" si="29"/>
        <v>0</v>
      </c>
      <c r="CH17" s="57"/>
      <c r="CI17" s="11">
        <f t="shared" si="30"/>
        <v>6</v>
      </c>
      <c r="CJ17" s="11">
        <f t="shared" si="31"/>
        <v>6</v>
      </c>
      <c r="CK17" s="11"/>
      <c r="CL17" s="11"/>
      <c r="CM17" s="11"/>
      <c r="CN17" s="11"/>
      <c r="CO17" s="11"/>
      <c r="CP17" s="11"/>
      <c r="CQ17" s="11"/>
      <c r="CR17" s="11"/>
      <c r="CS17" s="11">
        <v>6</v>
      </c>
      <c r="CT17" s="11">
        <v>6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2.5" customHeight="1">
      <c r="A18" s="117" t="s">
        <v>201</v>
      </c>
      <c r="B18" s="18">
        <f t="shared" si="0"/>
        <v>1</v>
      </c>
      <c r="C18" s="18">
        <f t="shared" si="1"/>
        <v>0</v>
      </c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18"/>
      <c r="P18" s="18"/>
      <c r="Q18" s="4"/>
      <c r="R18" s="4">
        <f t="shared" si="2"/>
        <v>1</v>
      </c>
      <c r="S18" s="4"/>
      <c r="T18" s="4"/>
      <c r="U18" s="4"/>
      <c r="V18" s="19"/>
      <c r="W18" s="19">
        <v>1</v>
      </c>
      <c r="X18" s="19"/>
      <c r="Y18" s="42">
        <f t="shared" si="3"/>
        <v>1500.01</v>
      </c>
      <c r="Z18" s="42">
        <f t="shared" si="4"/>
        <v>1500.01</v>
      </c>
      <c r="AA18" s="42">
        <f t="shared" si="5"/>
        <v>0</v>
      </c>
      <c r="AB18" s="42">
        <f t="shared" si="6"/>
        <v>0</v>
      </c>
      <c r="AC18" s="10">
        <f t="shared" si="7"/>
        <v>0</v>
      </c>
      <c r="AD18" s="10">
        <f t="shared" si="8"/>
        <v>0</v>
      </c>
      <c r="AE18" s="10">
        <f t="shared" si="9"/>
        <v>0</v>
      </c>
      <c r="AF18" s="10">
        <f t="shared" si="10"/>
        <v>0</v>
      </c>
      <c r="AG18" s="19">
        <f t="shared" si="11"/>
        <v>0</v>
      </c>
      <c r="AH18" s="10"/>
      <c r="AI18" s="10"/>
      <c r="AJ18" s="19">
        <f t="shared" si="12"/>
        <v>0</v>
      </c>
      <c r="AK18" s="19"/>
      <c r="AL18" s="19"/>
      <c r="AM18" s="19">
        <f t="shared" si="13"/>
        <v>0</v>
      </c>
      <c r="AN18" s="19"/>
      <c r="AO18" s="19"/>
      <c r="AP18" s="19">
        <f t="shared" si="14"/>
        <v>0</v>
      </c>
      <c r="AQ18" s="19"/>
      <c r="AR18" s="19"/>
      <c r="AS18" s="19">
        <f t="shared" si="15"/>
        <v>0</v>
      </c>
      <c r="AT18" s="19"/>
      <c r="AU18" s="19"/>
      <c r="AV18" s="19">
        <f t="shared" si="16"/>
        <v>0</v>
      </c>
      <c r="AW18" s="19"/>
      <c r="AX18" s="19"/>
      <c r="AY18" s="19">
        <f t="shared" si="17"/>
        <v>0</v>
      </c>
      <c r="AZ18" s="19"/>
      <c r="BA18" s="19"/>
      <c r="BB18" s="19">
        <f t="shared" si="18"/>
        <v>0</v>
      </c>
      <c r="BC18" s="19"/>
      <c r="BD18" s="19"/>
      <c r="BE18" s="19">
        <f t="shared" si="19"/>
        <v>0</v>
      </c>
      <c r="BF18" s="19"/>
      <c r="BG18" s="19"/>
      <c r="BH18" s="19">
        <f t="shared" si="20"/>
        <v>0</v>
      </c>
      <c r="BI18" s="34"/>
      <c r="BJ18" s="34"/>
      <c r="BK18" s="34">
        <f t="shared" si="21"/>
        <v>0</v>
      </c>
      <c r="BL18" s="34"/>
      <c r="BM18" s="34"/>
      <c r="BN18" s="34">
        <f t="shared" si="22"/>
        <v>0</v>
      </c>
      <c r="BO18" s="34"/>
      <c r="BP18" s="34"/>
      <c r="BQ18" s="35">
        <f t="shared" si="23"/>
        <v>0</v>
      </c>
      <c r="BR18" s="35"/>
      <c r="BS18" s="10"/>
      <c r="BT18" s="56">
        <f t="shared" si="24"/>
        <v>0</v>
      </c>
      <c r="BU18" s="56"/>
      <c r="BV18" s="56"/>
      <c r="BW18" s="56">
        <f t="shared" si="25"/>
        <v>0</v>
      </c>
      <c r="BX18" s="56">
        <f t="shared" si="26"/>
        <v>1500.01</v>
      </c>
      <c r="BY18" s="56">
        <f t="shared" si="27"/>
        <v>1500.01</v>
      </c>
      <c r="BZ18" s="56">
        <f t="shared" si="28"/>
        <v>0</v>
      </c>
      <c r="CA18" s="56"/>
      <c r="CB18" s="57"/>
      <c r="CC18" s="57"/>
      <c r="CD18" s="57"/>
      <c r="CE18" s="57">
        <v>1500.01</v>
      </c>
      <c r="CF18" s="57">
        <v>1500.01</v>
      </c>
      <c r="CG18" s="57">
        <f t="shared" si="29"/>
        <v>0</v>
      </c>
      <c r="CH18" s="57"/>
      <c r="CI18" s="11">
        <f t="shared" si="30"/>
        <v>1</v>
      </c>
      <c r="CJ18" s="11">
        <f t="shared" si="31"/>
        <v>1</v>
      </c>
      <c r="CK18" s="11"/>
      <c r="CL18" s="11"/>
      <c r="CM18" s="11"/>
      <c r="CN18" s="11"/>
      <c r="CO18" s="11"/>
      <c r="CP18" s="11"/>
      <c r="CQ18" s="11"/>
      <c r="CR18" s="11"/>
      <c r="CS18" s="11">
        <v>1</v>
      </c>
      <c r="CT18" s="11">
        <v>1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2.5" customHeight="1">
      <c r="A19" s="117" t="s">
        <v>123</v>
      </c>
      <c r="B19" s="18">
        <f t="shared" si="0"/>
        <v>1</v>
      </c>
      <c r="C19" s="18">
        <f t="shared" si="1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"/>
        <v>0</v>
      </c>
      <c r="S19" s="4"/>
      <c r="T19" s="4"/>
      <c r="U19" s="4"/>
      <c r="V19" s="19"/>
      <c r="W19" s="19"/>
      <c r="X19" s="19"/>
      <c r="Y19" s="42">
        <f t="shared" si="3"/>
        <v>243.13</v>
      </c>
      <c r="Z19" s="42">
        <f t="shared" si="4"/>
        <v>45.39</v>
      </c>
      <c r="AA19" s="42">
        <f t="shared" si="5"/>
        <v>197.74</v>
      </c>
      <c r="AB19" s="42">
        <f t="shared" si="6"/>
        <v>243.13</v>
      </c>
      <c r="AC19" s="10">
        <f t="shared" si="7"/>
        <v>45.39</v>
      </c>
      <c r="AD19" s="10">
        <f t="shared" si="8"/>
        <v>197.74</v>
      </c>
      <c r="AE19" s="10">
        <f t="shared" si="9"/>
        <v>0</v>
      </c>
      <c r="AF19" s="10">
        <f t="shared" si="10"/>
        <v>0</v>
      </c>
      <c r="AG19" s="19">
        <f t="shared" si="11"/>
        <v>0</v>
      </c>
      <c r="AH19" s="10"/>
      <c r="AI19" s="10"/>
      <c r="AJ19" s="19">
        <f t="shared" si="12"/>
        <v>0</v>
      </c>
      <c r="AK19" s="19"/>
      <c r="AL19" s="19"/>
      <c r="AM19" s="19">
        <f t="shared" si="13"/>
        <v>0</v>
      </c>
      <c r="AN19" s="19"/>
      <c r="AO19" s="19"/>
      <c r="AP19" s="19">
        <f t="shared" si="14"/>
        <v>0</v>
      </c>
      <c r="AQ19" s="19"/>
      <c r="AR19" s="19"/>
      <c r="AS19" s="19">
        <f t="shared" si="15"/>
        <v>0</v>
      </c>
      <c r="AT19" s="19"/>
      <c r="AU19" s="19"/>
      <c r="AV19" s="19">
        <f t="shared" si="16"/>
        <v>0</v>
      </c>
      <c r="AW19" s="19"/>
      <c r="AX19" s="19"/>
      <c r="AY19" s="19">
        <f t="shared" si="17"/>
        <v>0</v>
      </c>
      <c r="AZ19" s="19"/>
      <c r="BA19" s="19"/>
      <c r="BB19" s="19">
        <f t="shared" si="18"/>
        <v>0</v>
      </c>
      <c r="BC19" s="19"/>
      <c r="BD19" s="19"/>
      <c r="BE19" s="19">
        <f t="shared" si="19"/>
        <v>0</v>
      </c>
      <c r="BF19" s="19">
        <v>243.13</v>
      </c>
      <c r="BG19" s="19">
        <v>45.39</v>
      </c>
      <c r="BH19" s="19">
        <f t="shared" si="20"/>
        <v>197.74</v>
      </c>
      <c r="BI19" s="34"/>
      <c r="BJ19" s="34"/>
      <c r="BK19" s="34">
        <f t="shared" si="21"/>
        <v>0</v>
      </c>
      <c r="BL19" s="34"/>
      <c r="BM19" s="34"/>
      <c r="BN19" s="34">
        <f t="shared" si="22"/>
        <v>0</v>
      </c>
      <c r="BO19" s="34"/>
      <c r="BP19" s="34"/>
      <c r="BQ19" s="35">
        <f t="shared" si="23"/>
        <v>0</v>
      </c>
      <c r="BR19" s="35"/>
      <c r="BS19" s="10"/>
      <c r="BT19" s="56">
        <f t="shared" si="24"/>
        <v>0</v>
      </c>
      <c r="BU19" s="56"/>
      <c r="BV19" s="56"/>
      <c r="BW19" s="56">
        <f t="shared" si="25"/>
        <v>0</v>
      </c>
      <c r="BX19" s="56">
        <f t="shared" si="26"/>
        <v>0</v>
      </c>
      <c r="BY19" s="56">
        <f t="shared" si="27"/>
        <v>0</v>
      </c>
      <c r="BZ19" s="56">
        <f t="shared" si="28"/>
        <v>0</v>
      </c>
      <c r="CA19" s="56"/>
      <c r="CB19" s="57"/>
      <c r="CC19" s="57"/>
      <c r="CD19" s="57"/>
      <c r="CE19" s="57"/>
      <c r="CF19" s="57"/>
      <c r="CG19" s="57">
        <f t="shared" si="29"/>
        <v>0</v>
      </c>
      <c r="CH19" s="57"/>
      <c r="CI19" s="11">
        <f t="shared" si="30"/>
        <v>8</v>
      </c>
      <c r="CJ19" s="11">
        <f t="shared" si="31"/>
        <v>8</v>
      </c>
      <c r="CK19" s="11"/>
      <c r="CL19" s="11"/>
      <c r="CM19" s="11"/>
      <c r="CN19" s="11"/>
      <c r="CO19" s="11"/>
      <c r="CP19" s="11"/>
      <c r="CQ19" s="11"/>
      <c r="CR19" s="11"/>
      <c r="CS19" s="11">
        <v>8</v>
      </c>
      <c r="CT19" s="11">
        <v>8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2.5" customHeight="1">
      <c r="A20" s="117" t="s">
        <v>202</v>
      </c>
      <c r="B20" s="18">
        <f t="shared" si="0"/>
        <v>1</v>
      </c>
      <c r="C20" s="18">
        <f t="shared" si="1"/>
        <v>0</v>
      </c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4"/>
      <c r="R20" s="4">
        <f t="shared" si="2"/>
        <v>1</v>
      </c>
      <c r="S20" s="4"/>
      <c r="T20" s="4"/>
      <c r="U20" s="4"/>
      <c r="V20" s="19"/>
      <c r="W20" s="19">
        <v>1</v>
      </c>
      <c r="X20" s="19"/>
      <c r="Y20" s="42">
        <f t="shared" si="3"/>
        <v>2295.09</v>
      </c>
      <c r="Z20" s="42">
        <f t="shared" si="4"/>
        <v>2295.09</v>
      </c>
      <c r="AA20" s="42">
        <f t="shared" si="5"/>
        <v>0</v>
      </c>
      <c r="AB20" s="42">
        <f t="shared" si="6"/>
        <v>0</v>
      </c>
      <c r="AC20" s="10">
        <f t="shared" si="7"/>
        <v>0</v>
      </c>
      <c r="AD20" s="10">
        <f t="shared" si="8"/>
        <v>0</v>
      </c>
      <c r="AE20" s="10">
        <f t="shared" si="9"/>
        <v>0</v>
      </c>
      <c r="AF20" s="10">
        <f t="shared" si="10"/>
        <v>0</v>
      </c>
      <c r="AG20" s="19">
        <f t="shared" si="11"/>
        <v>0</v>
      </c>
      <c r="AH20" s="10"/>
      <c r="AI20" s="10"/>
      <c r="AJ20" s="19">
        <f t="shared" si="12"/>
        <v>0</v>
      </c>
      <c r="AK20" s="19"/>
      <c r="AL20" s="19"/>
      <c r="AM20" s="19">
        <f t="shared" si="13"/>
        <v>0</v>
      </c>
      <c r="AN20" s="19"/>
      <c r="AO20" s="19"/>
      <c r="AP20" s="19">
        <f t="shared" si="14"/>
        <v>0</v>
      </c>
      <c r="AQ20" s="19"/>
      <c r="AR20" s="19"/>
      <c r="AS20" s="19">
        <f t="shared" si="15"/>
        <v>0</v>
      </c>
      <c r="AT20" s="19"/>
      <c r="AU20" s="19"/>
      <c r="AV20" s="19">
        <f t="shared" si="16"/>
        <v>0</v>
      </c>
      <c r="AW20" s="19"/>
      <c r="AX20" s="19"/>
      <c r="AY20" s="19">
        <f t="shared" si="17"/>
        <v>0</v>
      </c>
      <c r="AZ20" s="19"/>
      <c r="BA20" s="19"/>
      <c r="BB20" s="19">
        <f t="shared" si="18"/>
        <v>0</v>
      </c>
      <c r="BC20" s="19"/>
      <c r="BD20" s="19"/>
      <c r="BE20" s="19">
        <f t="shared" si="19"/>
        <v>0</v>
      </c>
      <c r="BF20" s="19"/>
      <c r="BG20" s="19"/>
      <c r="BH20" s="19">
        <f t="shared" si="20"/>
        <v>0</v>
      </c>
      <c r="BI20" s="34"/>
      <c r="BJ20" s="34"/>
      <c r="BK20" s="34">
        <f t="shared" si="21"/>
        <v>0</v>
      </c>
      <c r="BL20" s="34"/>
      <c r="BM20" s="34"/>
      <c r="BN20" s="34">
        <f t="shared" si="22"/>
        <v>0</v>
      </c>
      <c r="BO20" s="34"/>
      <c r="BP20" s="34"/>
      <c r="BQ20" s="35">
        <f t="shared" si="23"/>
        <v>0</v>
      </c>
      <c r="BR20" s="35"/>
      <c r="BS20" s="10"/>
      <c r="BT20" s="56">
        <f t="shared" si="24"/>
        <v>0</v>
      </c>
      <c r="BU20" s="56"/>
      <c r="BV20" s="56"/>
      <c r="BW20" s="56">
        <f t="shared" si="25"/>
        <v>0</v>
      </c>
      <c r="BX20" s="56">
        <f t="shared" si="26"/>
        <v>2295.09</v>
      </c>
      <c r="BY20" s="56">
        <f t="shared" si="27"/>
        <v>2295.09</v>
      </c>
      <c r="BZ20" s="56">
        <f t="shared" si="28"/>
        <v>0</v>
      </c>
      <c r="CA20" s="56"/>
      <c r="CB20" s="57"/>
      <c r="CC20" s="57"/>
      <c r="CD20" s="57"/>
      <c r="CE20" s="57">
        <v>2295.09</v>
      </c>
      <c r="CF20" s="57">
        <v>2295.09</v>
      </c>
      <c r="CG20" s="57">
        <f t="shared" si="29"/>
        <v>0</v>
      </c>
      <c r="CH20" s="57"/>
      <c r="CI20" s="11">
        <f t="shared" si="30"/>
        <v>1</v>
      </c>
      <c r="CJ20" s="11">
        <f t="shared" si="31"/>
        <v>1</v>
      </c>
      <c r="CK20" s="11"/>
      <c r="CL20" s="11"/>
      <c r="CM20" s="11"/>
      <c r="CN20" s="11"/>
      <c r="CO20" s="11"/>
      <c r="CP20" s="11"/>
      <c r="CQ20" s="11"/>
      <c r="CR20" s="11"/>
      <c r="CS20" s="11">
        <v>1</v>
      </c>
      <c r="CT20" s="11">
        <v>1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2.5" customHeight="1">
      <c r="A21" s="117" t="s">
        <v>203</v>
      </c>
      <c r="B21" s="18">
        <f t="shared" si="0"/>
        <v>1</v>
      </c>
      <c r="C21" s="18">
        <f t="shared" si="1"/>
        <v>0</v>
      </c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18"/>
      <c r="Q21" s="4"/>
      <c r="R21" s="4">
        <f t="shared" si="2"/>
        <v>1</v>
      </c>
      <c r="S21" s="4"/>
      <c r="T21" s="4"/>
      <c r="U21" s="4"/>
      <c r="V21" s="19"/>
      <c r="W21" s="19">
        <v>1</v>
      </c>
      <c r="X21" s="19"/>
      <c r="Y21" s="42">
        <f t="shared" si="3"/>
        <v>361.96</v>
      </c>
      <c r="Z21" s="42">
        <f t="shared" si="4"/>
        <v>361.96</v>
      </c>
      <c r="AA21" s="42">
        <f t="shared" si="5"/>
        <v>0</v>
      </c>
      <c r="AB21" s="42">
        <f t="shared" si="6"/>
        <v>0</v>
      </c>
      <c r="AC21" s="10">
        <f t="shared" si="7"/>
        <v>0</v>
      </c>
      <c r="AD21" s="10">
        <f t="shared" si="8"/>
        <v>0</v>
      </c>
      <c r="AE21" s="10">
        <f t="shared" si="9"/>
        <v>0</v>
      </c>
      <c r="AF21" s="10">
        <f t="shared" si="10"/>
        <v>0</v>
      </c>
      <c r="AG21" s="19">
        <f t="shared" si="11"/>
        <v>0</v>
      </c>
      <c r="AH21" s="10"/>
      <c r="AI21" s="10"/>
      <c r="AJ21" s="19">
        <f t="shared" si="12"/>
        <v>0</v>
      </c>
      <c r="AK21" s="19"/>
      <c r="AL21" s="19"/>
      <c r="AM21" s="19">
        <f t="shared" si="13"/>
        <v>0</v>
      </c>
      <c r="AN21" s="19"/>
      <c r="AO21" s="19"/>
      <c r="AP21" s="19">
        <f t="shared" si="14"/>
        <v>0</v>
      </c>
      <c r="AQ21" s="19"/>
      <c r="AR21" s="19"/>
      <c r="AS21" s="19">
        <f t="shared" si="15"/>
        <v>0</v>
      </c>
      <c r="AT21" s="19"/>
      <c r="AU21" s="19"/>
      <c r="AV21" s="19">
        <f t="shared" si="16"/>
        <v>0</v>
      </c>
      <c r="AW21" s="19"/>
      <c r="AX21" s="19"/>
      <c r="AY21" s="19">
        <f t="shared" si="17"/>
        <v>0</v>
      </c>
      <c r="AZ21" s="19"/>
      <c r="BA21" s="19"/>
      <c r="BB21" s="19">
        <f t="shared" si="18"/>
        <v>0</v>
      </c>
      <c r="BC21" s="19"/>
      <c r="BD21" s="19"/>
      <c r="BE21" s="19">
        <f t="shared" si="19"/>
        <v>0</v>
      </c>
      <c r="BF21" s="19"/>
      <c r="BG21" s="19"/>
      <c r="BH21" s="19">
        <f t="shared" si="20"/>
        <v>0</v>
      </c>
      <c r="BI21" s="34"/>
      <c r="BJ21" s="34"/>
      <c r="BK21" s="34">
        <f t="shared" si="21"/>
        <v>0</v>
      </c>
      <c r="BL21" s="34"/>
      <c r="BM21" s="34"/>
      <c r="BN21" s="34">
        <f t="shared" si="22"/>
        <v>0</v>
      </c>
      <c r="BO21" s="34"/>
      <c r="BP21" s="34"/>
      <c r="BQ21" s="35">
        <f t="shared" si="23"/>
        <v>0</v>
      </c>
      <c r="BR21" s="35"/>
      <c r="BS21" s="10"/>
      <c r="BT21" s="56">
        <f t="shared" si="24"/>
        <v>0</v>
      </c>
      <c r="BU21" s="56"/>
      <c r="BV21" s="56"/>
      <c r="BW21" s="56">
        <f t="shared" si="25"/>
        <v>0</v>
      </c>
      <c r="BX21" s="56">
        <f t="shared" si="26"/>
        <v>361.96</v>
      </c>
      <c r="BY21" s="56">
        <f t="shared" si="27"/>
        <v>361.96</v>
      </c>
      <c r="BZ21" s="56">
        <f t="shared" si="28"/>
        <v>0</v>
      </c>
      <c r="CA21" s="56"/>
      <c r="CB21" s="57"/>
      <c r="CC21" s="57"/>
      <c r="CD21" s="57"/>
      <c r="CE21" s="57">
        <v>361.96</v>
      </c>
      <c r="CF21" s="57">
        <v>361.96</v>
      </c>
      <c r="CG21" s="57">
        <f t="shared" si="29"/>
        <v>0</v>
      </c>
      <c r="CH21" s="57"/>
      <c r="CI21" s="11">
        <f t="shared" si="30"/>
        <v>1</v>
      </c>
      <c r="CJ21" s="11">
        <f t="shared" si="31"/>
        <v>1</v>
      </c>
      <c r="CK21" s="11"/>
      <c r="CL21" s="11"/>
      <c r="CM21" s="11"/>
      <c r="CN21" s="11"/>
      <c r="CO21" s="11"/>
      <c r="CP21" s="11"/>
      <c r="CQ21" s="11"/>
      <c r="CR21" s="11"/>
      <c r="CS21" s="11">
        <v>1</v>
      </c>
      <c r="CT21" s="11">
        <v>1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2.5" customHeight="1">
      <c r="A22" s="117" t="s">
        <v>204</v>
      </c>
      <c r="B22" s="18">
        <f t="shared" si="0"/>
        <v>1</v>
      </c>
      <c r="C22" s="18">
        <f t="shared" si="1"/>
        <v>1</v>
      </c>
      <c r="D22" s="18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18"/>
      <c r="P22" s="18"/>
      <c r="Q22" s="4"/>
      <c r="R22" s="4">
        <f t="shared" si="2"/>
        <v>0</v>
      </c>
      <c r="S22" s="4"/>
      <c r="T22" s="4"/>
      <c r="U22" s="4"/>
      <c r="V22" s="19"/>
      <c r="W22" s="19"/>
      <c r="X22" s="19"/>
      <c r="Y22" s="42">
        <f t="shared" si="3"/>
        <v>1493.82</v>
      </c>
      <c r="Z22" s="42">
        <f t="shared" si="4"/>
        <v>1374.62</v>
      </c>
      <c r="AA22" s="42">
        <f t="shared" si="5"/>
        <v>119.20000000000005</v>
      </c>
      <c r="AB22" s="42">
        <f t="shared" si="6"/>
        <v>1493.82</v>
      </c>
      <c r="AC22" s="10">
        <f t="shared" si="7"/>
        <v>1374.62</v>
      </c>
      <c r="AD22" s="10">
        <f t="shared" si="8"/>
        <v>119.20000000000005</v>
      </c>
      <c r="AE22" s="10">
        <f t="shared" si="9"/>
        <v>0</v>
      </c>
      <c r="AF22" s="10">
        <f t="shared" si="10"/>
        <v>0</v>
      </c>
      <c r="AG22" s="19">
        <f t="shared" si="11"/>
        <v>0</v>
      </c>
      <c r="AH22" s="10"/>
      <c r="AI22" s="10"/>
      <c r="AJ22" s="19">
        <f t="shared" si="12"/>
        <v>0</v>
      </c>
      <c r="AK22" s="19"/>
      <c r="AL22" s="19"/>
      <c r="AM22" s="19">
        <f t="shared" si="13"/>
        <v>0</v>
      </c>
      <c r="AN22" s="19"/>
      <c r="AO22" s="19"/>
      <c r="AP22" s="19">
        <f t="shared" si="14"/>
        <v>0</v>
      </c>
      <c r="AQ22" s="19"/>
      <c r="AR22" s="19"/>
      <c r="AS22" s="19">
        <f t="shared" si="15"/>
        <v>0</v>
      </c>
      <c r="AT22" s="19"/>
      <c r="AU22" s="19"/>
      <c r="AV22" s="19">
        <f t="shared" si="16"/>
        <v>0</v>
      </c>
      <c r="AW22" s="19"/>
      <c r="AX22" s="19"/>
      <c r="AY22" s="19">
        <f t="shared" si="17"/>
        <v>0</v>
      </c>
      <c r="AZ22" s="19"/>
      <c r="BA22" s="19"/>
      <c r="BB22" s="19">
        <f t="shared" si="18"/>
        <v>0</v>
      </c>
      <c r="BC22" s="19"/>
      <c r="BD22" s="19"/>
      <c r="BE22" s="19">
        <f t="shared" si="19"/>
        <v>0</v>
      </c>
      <c r="BF22" s="19">
        <v>1493.82</v>
      </c>
      <c r="BG22" s="19">
        <v>1374.62</v>
      </c>
      <c r="BH22" s="19">
        <f t="shared" si="20"/>
        <v>119.20000000000005</v>
      </c>
      <c r="BI22" s="34"/>
      <c r="BJ22" s="34"/>
      <c r="BK22" s="34">
        <f t="shared" si="21"/>
        <v>0</v>
      </c>
      <c r="BL22" s="34"/>
      <c r="BM22" s="34"/>
      <c r="BN22" s="34">
        <f t="shared" si="22"/>
        <v>0</v>
      </c>
      <c r="BO22" s="34"/>
      <c r="BP22" s="34"/>
      <c r="BQ22" s="35">
        <f t="shared" si="23"/>
        <v>0</v>
      </c>
      <c r="BR22" s="35"/>
      <c r="BS22" s="10"/>
      <c r="BT22" s="56">
        <f t="shared" si="24"/>
        <v>0</v>
      </c>
      <c r="BU22" s="56"/>
      <c r="BV22" s="56"/>
      <c r="BW22" s="56">
        <f t="shared" si="25"/>
        <v>0</v>
      </c>
      <c r="BX22" s="56">
        <f t="shared" si="26"/>
        <v>0</v>
      </c>
      <c r="BY22" s="56">
        <f t="shared" si="27"/>
        <v>0</v>
      </c>
      <c r="BZ22" s="56">
        <f t="shared" si="28"/>
        <v>0</v>
      </c>
      <c r="CA22" s="56"/>
      <c r="CB22" s="57"/>
      <c r="CC22" s="57"/>
      <c r="CD22" s="57"/>
      <c r="CE22" s="57"/>
      <c r="CF22" s="57"/>
      <c r="CG22" s="57">
        <f t="shared" si="29"/>
        <v>0</v>
      </c>
      <c r="CH22" s="57"/>
      <c r="CI22" s="11">
        <f t="shared" si="30"/>
        <v>3</v>
      </c>
      <c r="CJ22" s="11">
        <f t="shared" si="31"/>
        <v>3</v>
      </c>
      <c r="CK22" s="11"/>
      <c r="CL22" s="11"/>
      <c r="CM22" s="11"/>
      <c r="CN22" s="11"/>
      <c r="CO22" s="11"/>
      <c r="CP22" s="11"/>
      <c r="CQ22" s="11"/>
      <c r="CR22" s="11"/>
      <c r="CS22" s="11">
        <v>3</v>
      </c>
      <c r="CT22" s="11">
        <v>3</v>
      </c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2.5" customHeight="1">
      <c r="A23" s="117" t="s">
        <v>205</v>
      </c>
      <c r="B23" s="18">
        <f t="shared" si="0"/>
        <v>1</v>
      </c>
      <c r="C23" s="18">
        <f t="shared" si="1"/>
        <v>1</v>
      </c>
      <c r="D23" s="18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18"/>
      <c r="P23" s="18"/>
      <c r="Q23" s="4"/>
      <c r="R23" s="4">
        <f t="shared" si="2"/>
        <v>0</v>
      </c>
      <c r="S23" s="4"/>
      <c r="T23" s="4"/>
      <c r="U23" s="4"/>
      <c r="V23" s="19"/>
      <c r="W23" s="19"/>
      <c r="X23" s="19"/>
      <c r="Y23" s="42">
        <f t="shared" si="3"/>
        <v>2500.02</v>
      </c>
      <c r="Z23" s="42">
        <f t="shared" si="4"/>
        <v>2110.59</v>
      </c>
      <c r="AA23" s="42">
        <f t="shared" si="5"/>
        <v>389.42999999999984</v>
      </c>
      <c r="AB23" s="42">
        <f t="shared" si="6"/>
        <v>2500.02</v>
      </c>
      <c r="AC23" s="10">
        <f t="shared" si="7"/>
        <v>2110.59</v>
      </c>
      <c r="AD23" s="10">
        <f t="shared" si="8"/>
        <v>389.42999999999984</v>
      </c>
      <c r="AE23" s="10">
        <f t="shared" si="9"/>
        <v>0</v>
      </c>
      <c r="AF23" s="10">
        <f t="shared" si="10"/>
        <v>0</v>
      </c>
      <c r="AG23" s="19">
        <f t="shared" si="11"/>
        <v>0</v>
      </c>
      <c r="AH23" s="10"/>
      <c r="AI23" s="10"/>
      <c r="AJ23" s="19">
        <f t="shared" si="12"/>
        <v>0</v>
      </c>
      <c r="AK23" s="19"/>
      <c r="AL23" s="19"/>
      <c r="AM23" s="19">
        <f t="shared" si="13"/>
        <v>0</v>
      </c>
      <c r="AN23" s="19"/>
      <c r="AO23" s="19"/>
      <c r="AP23" s="19">
        <f t="shared" si="14"/>
        <v>0</v>
      </c>
      <c r="AQ23" s="19"/>
      <c r="AR23" s="19"/>
      <c r="AS23" s="19">
        <f t="shared" si="15"/>
        <v>0</v>
      </c>
      <c r="AT23" s="19"/>
      <c r="AU23" s="19"/>
      <c r="AV23" s="19">
        <f t="shared" si="16"/>
        <v>0</v>
      </c>
      <c r="AW23" s="19"/>
      <c r="AX23" s="19"/>
      <c r="AY23" s="19">
        <f t="shared" si="17"/>
        <v>0</v>
      </c>
      <c r="AZ23" s="19"/>
      <c r="BA23" s="19"/>
      <c r="BB23" s="19">
        <f t="shared" si="18"/>
        <v>0</v>
      </c>
      <c r="BC23" s="19"/>
      <c r="BD23" s="19"/>
      <c r="BE23" s="19">
        <f t="shared" si="19"/>
        <v>0</v>
      </c>
      <c r="BF23" s="19">
        <v>2500.02</v>
      </c>
      <c r="BG23" s="19">
        <v>2110.59</v>
      </c>
      <c r="BH23" s="19">
        <f t="shared" si="20"/>
        <v>389.42999999999984</v>
      </c>
      <c r="BI23" s="34"/>
      <c r="BJ23" s="34"/>
      <c r="BK23" s="34">
        <f t="shared" si="21"/>
        <v>0</v>
      </c>
      <c r="BL23" s="34"/>
      <c r="BM23" s="34"/>
      <c r="BN23" s="34">
        <f t="shared" si="22"/>
        <v>0</v>
      </c>
      <c r="BO23" s="34"/>
      <c r="BP23" s="34"/>
      <c r="BQ23" s="35">
        <f t="shared" si="23"/>
        <v>0</v>
      </c>
      <c r="BR23" s="35"/>
      <c r="BS23" s="10"/>
      <c r="BT23" s="56">
        <f t="shared" si="24"/>
        <v>0</v>
      </c>
      <c r="BU23" s="56"/>
      <c r="BV23" s="56"/>
      <c r="BW23" s="56">
        <f t="shared" si="25"/>
        <v>0</v>
      </c>
      <c r="BX23" s="56">
        <f t="shared" si="26"/>
        <v>0</v>
      </c>
      <c r="BY23" s="56">
        <f t="shared" si="27"/>
        <v>0</v>
      </c>
      <c r="BZ23" s="56">
        <f t="shared" si="28"/>
        <v>0</v>
      </c>
      <c r="CA23" s="56"/>
      <c r="CB23" s="57"/>
      <c r="CC23" s="57"/>
      <c r="CD23" s="57"/>
      <c r="CE23" s="57"/>
      <c r="CF23" s="57"/>
      <c r="CG23" s="57">
        <f t="shared" si="29"/>
        <v>0</v>
      </c>
      <c r="CH23" s="57"/>
      <c r="CI23" s="11">
        <f t="shared" si="30"/>
        <v>3</v>
      </c>
      <c r="CJ23" s="11">
        <f t="shared" si="31"/>
        <v>3</v>
      </c>
      <c r="CK23" s="11"/>
      <c r="CL23" s="11"/>
      <c r="CM23" s="11"/>
      <c r="CN23" s="11"/>
      <c r="CO23" s="11"/>
      <c r="CP23" s="11"/>
      <c r="CQ23" s="11"/>
      <c r="CR23" s="11"/>
      <c r="CS23" s="11">
        <v>3</v>
      </c>
      <c r="CT23" s="11">
        <v>3</v>
      </c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22.5" customHeight="1">
      <c r="A24" s="117" t="s">
        <v>206</v>
      </c>
      <c r="B24" s="18">
        <f t="shared" si="0"/>
        <v>1</v>
      </c>
      <c r="C24" s="18">
        <f t="shared" si="1"/>
        <v>1</v>
      </c>
      <c r="D24" s="18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18"/>
      <c r="P24" s="18"/>
      <c r="Q24" s="4"/>
      <c r="R24" s="4">
        <f t="shared" si="2"/>
        <v>0</v>
      </c>
      <c r="S24" s="4"/>
      <c r="T24" s="4"/>
      <c r="U24" s="4"/>
      <c r="V24" s="19"/>
      <c r="W24" s="19"/>
      <c r="X24" s="19"/>
      <c r="Y24" s="42">
        <f t="shared" si="3"/>
        <v>1307.27</v>
      </c>
      <c r="Z24" s="42">
        <f t="shared" si="4"/>
        <v>1137.33</v>
      </c>
      <c r="AA24" s="42">
        <f t="shared" si="5"/>
        <v>169.94000000000005</v>
      </c>
      <c r="AB24" s="42">
        <f t="shared" si="6"/>
        <v>1307.27</v>
      </c>
      <c r="AC24" s="10">
        <f t="shared" si="7"/>
        <v>1137.33</v>
      </c>
      <c r="AD24" s="10">
        <f t="shared" si="8"/>
        <v>169.94000000000005</v>
      </c>
      <c r="AE24" s="10">
        <f t="shared" si="9"/>
        <v>0</v>
      </c>
      <c r="AF24" s="10">
        <f t="shared" si="10"/>
        <v>0</v>
      </c>
      <c r="AG24" s="19">
        <f t="shared" si="11"/>
        <v>0</v>
      </c>
      <c r="AH24" s="10"/>
      <c r="AI24" s="10"/>
      <c r="AJ24" s="19">
        <f t="shared" si="12"/>
        <v>0</v>
      </c>
      <c r="AK24" s="19"/>
      <c r="AL24" s="19"/>
      <c r="AM24" s="19">
        <f t="shared" si="13"/>
        <v>0</v>
      </c>
      <c r="AN24" s="19"/>
      <c r="AO24" s="19"/>
      <c r="AP24" s="19">
        <f t="shared" si="14"/>
        <v>0</v>
      </c>
      <c r="AQ24" s="19"/>
      <c r="AR24" s="19"/>
      <c r="AS24" s="19">
        <f t="shared" si="15"/>
        <v>0</v>
      </c>
      <c r="AT24" s="19"/>
      <c r="AU24" s="19"/>
      <c r="AV24" s="19">
        <f t="shared" si="16"/>
        <v>0</v>
      </c>
      <c r="AW24" s="19"/>
      <c r="AX24" s="19"/>
      <c r="AY24" s="19">
        <f t="shared" si="17"/>
        <v>0</v>
      </c>
      <c r="AZ24" s="19"/>
      <c r="BA24" s="19"/>
      <c r="BB24" s="19">
        <f t="shared" si="18"/>
        <v>0</v>
      </c>
      <c r="BC24" s="19"/>
      <c r="BD24" s="19"/>
      <c r="BE24" s="19">
        <f t="shared" si="19"/>
        <v>0</v>
      </c>
      <c r="BF24" s="19">
        <v>1307.27</v>
      </c>
      <c r="BG24" s="19">
        <v>1137.33</v>
      </c>
      <c r="BH24" s="19">
        <f t="shared" si="20"/>
        <v>169.94000000000005</v>
      </c>
      <c r="BI24" s="34"/>
      <c r="BJ24" s="34"/>
      <c r="BK24" s="34">
        <f t="shared" si="21"/>
        <v>0</v>
      </c>
      <c r="BL24" s="34"/>
      <c r="BM24" s="34"/>
      <c r="BN24" s="34">
        <f t="shared" si="22"/>
        <v>0</v>
      </c>
      <c r="BO24" s="34"/>
      <c r="BP24" s="34"/>
      <c r="BQ24" s="35">
        <f t="shared" si="23"/>
        <v>0</v>
      </c>
      <c r="BR24" s="35"/>
      <c r="BS24" s="10"/>
      <c r="BT24" s="56">
        <f t="shared" si="24"/>
        <v>0</v>
      </c>
      <c r="BU24" s="56"/>
      <c r="BV24" s="56"/>
      <c r="BW24" s="56">
        <f t="shared" si="25"/>
        <v>0</v>
      </c>
      <c r="BX24" s="56">
        <f t="shared" si="26"/>
        <v>0</v>
      </c>
      <c r="BY24" s="56">
        <f t="shared" si="27"/>
        <v>0</v>
      </c>
      <c r="BZ24" s="56">
        <f t="shared" si="28"/>
        <v>0</v>
      </c>
      <c r="CA24" s="56"/>
      <c r="CB24" s="57"/>
      <c r="CC24" s="57"/>
      <c r="CD24" s="57"/>
      <c r="CE24" s="57"/>
      <c r="CF24" s="57"/>
      <c r="CG24" s="57">
        <f t="shared" si="29"/>
        <v>0</v>
      </c>
      <c r="CH24" s="57"/>
      <c r="CI24" s="11">
        <f t="shared" si="30"/>
        <v>5</v>
      </c>
      <c r="CJ24" s="11">
        <f t="shared" si="31"/>
        <v>5</v>
      </c>
      <c r="CK24" s="11"/>
      <c r="CL24" s="11"/>
      <c r="CM24" s="11"/>
      <c r="CN24" s="11"/>
      <c r="CO24" s="11"/>
      <c r="CP24" s="11"/>
      <c r="CQ24" s="11"/>
      <c r="CR24" s="11"/>
      <c r="CS24" s="11">
        <v>5</v>
      </c>
      <c r="CT24" s="11">
        <v>5</v>
      </c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2.5" customHeight="1">
      <c r="A25" s="117" t="s">
        <v>207</v>
      </c>
      <c r="B25" s="18">
        <f t="shared" si="0"/>
        <v>1</v>
      </c>
      <c r="C25" s="18">
        <f t="shared" si="1"/>
        <v>1</v>
      </c>
      <c r="D25" s="18"/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18"/>
      <c r="P25" s="18"/>
      <c r="Q25" s="4"/>
      <c r="R25" s="4">
        <f t="shared" si="2"/>
        <v>0</v>
      </c>
      <c r="S25" s="4"/>
      <c r="T25" s="4"/>
      <c r="U25" s="4"/>
      <c r="V25" s="19"/>
      <c r="W25" s="19"/>
      <c r="X25" s="19"/>
      <c r="Y25" s="42">
        <f t="shared" si="3"/>
        <v>6.08</v>
      </c>
      <c r="Z25" s="42">
        <f t="shared" si="4"/>
        <v>1.95</v>
      </c>
      <c r="AA25" s="42">
        <f t="shared" si="5"/>
        <v>4.13</v>
      </c>
      <c r="AB25" s="42">
        <f t="shared" si="6"/>
        <v>6.08</v>
      </c>
      <c r="AC25" s="10">
        <f t="shared" si="7"/>
        <v>1.95</v>
      </c>
      <c r="AD25" s="10">
        <f t="shared" si="8"/>
        <v>4.13</v>
      </c>
      <c r="AE25" s="10">
        <f t="shared" si="9"/>
        <v>0</v>
      </c>
      <c r="AF25" s="10">
        <f t="shared" si="10"/>
        <v>0</v>
      </c>
      <c r="AG25" s="19">
        <f t="shared" si="11"/>
        <v>0</v>
      </c>
      <c r="AH25" s="10"/>
      <c r="AI25" s="10"/>
      <c r="AJ25" s="19">
        <f t="shared" si="12"/>
        <v>0</v>
      </c>
      <c r="AK25" s="19"/>
      <c r="AL25" s="19"/>
      <c r="AM25" s="19">
        <f t="shared" si="13"/>
        <v>0</v>
      </c>
      <c r="AN25" s="19"/>
      <c r="AO25" s="19"/>
      <c r="AP25" s="19">
        <f t="shared" si="14"/>
        <v>0</v>
      </c>
      <c r="AQ25" s="19"/>
      <c r="AR25" s="19"/>
      <c r="AS25" s="19">
        <f t="shared" si="15"/>
        <v>0</v>
      </c>
      <c r="AT25" s="19"/>
      <c r="AU25" s="19"/>
      <c r="AV25" s="19">
        <f t="shared" si="16"/>
        <v>0</v>
      </c>
      <c r="AW25" s="19"/>
      <c r="AX25" s="19"/>
      <c r="AY25" s="19">
        <f t="shared" si="17"/>
        <v>0</v>
      </c>
      <c r="AZ25" s="19"/>
      <c r="BA25" s="19"/>
      <c r="BB25" s="19">
        <f t="shared" si="18"/>
        <v>0</v>
      </c>
      <c r="BC25" s="19"/>
      <c r="BD25" s="19"/>
      <c r="BE25" s="19">
        <f t="shared" si="19"/>
        <v>0</v>
      </c>
      <c r="BF25" s="19">
        <v>6.08</v>
      </c>
      <c r="BG25" s="19">
        <v>1.95</v>
      </c>
      <c r="BH25" s="19">
        <f t="shared" si="20"/>
        <v>4.13</v>
      </c>
      <c r="BI25" s="34"/>
      <c r="BJ25" s="34"/>
      <c r="BK25" s="34">
        <f t="shared" si="21"/>
        <v>0</v>
      </c>
      <c r="BL25" s="34"/>
      <c r="BM25" s="34"/>
      <c r="BN25" s="34">
        <f t="shared" si="22"/>
        <v>0</v>
      </c>
      <c r="BO25" s="34"/>
      <c r="BP25" s="34"/>
      <c r="BQ25" s="35">
        <f t="shared" si="23"/>
        <v>0</v>
      </c>
      <c r="BR25" s="35"/>
      <c r="BS25" s="10"/>
      <c r="BT25" s="56">
        <f t="shared" si="24"/>
        <v>0</v>
      </c>
      <c r="BU25" s="56"/>
      <c r="BV25" s="56"/>
      <c r="BW25" s="56">
        <f t="shared" si="25"/>
        <v>0</v>
      </c>
      <c r="BX25" s="56">
        <f t="shared" si="26"/>
        <v>0</v>
      </c>
      <c r="BY25" s="56">
        <f t="shared" si="27"/>
        <v>0</v>
      </c>
      <c r="BZ25" s="56">
        <f t="shared" si="28"/>
        <v>0</v>
      </c>
      <c r="CA25" s="56"/>
      <c r="CB25" s="57"/>
      <c r="CC25" s="57"/>
      <c r="CD25" s="57"/>
      <c r="CE25" s="57"/>
      <c r="CF25" s="57"/>
      <c r="CG25" s="57">
        <f t="shared" si="29"/>
        <v>0</v>
      </c>
      <c r="CH25" s="57"/>
      <c r="CI25" s="11">
        <f t="shared" si="30"/>
        <v>6</v>
      </c>
      <c r="CJ25" s="11">
        <f t="shared" si="31"/>
        <v>6</v>
      </c>
      <c r="CK25" s="11"/>
      <c r="CL25" s="11"/>
      <c r="CM25" s="11"/>
      <c r="CN25" s="11"/>
      <c r="CO25" s="11"/>
      <c r="CP25" s="11"/>
      <c r="CQ25" s="11"/>
      <c r="CR25" s="11"/>
      <c r="CS25" s="11">
        <v>6</v>
      </c>
      <c r="CT25" s="11">
        <v>6</v>
      </c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2.5" customHeight="1">
      <c r="A26" s="117" t="s">
        <v>208</v>
      </c>
      <c r="B26" s="18">
        <f t="shared" si="0"/>
        <v>1</v>
      </c>
      <c r="C26" s="18">
        <f t="shared" si="1"/>
        <v>1</v>
      </c>
      <c r="D26" s="18"/>
      <c r="E26" s="3"/>
      <c r="F26" s="3"/>
      <c r="G26" s="3"/>
      <c r="H26" s="3"/>
      <c r="I26" s="3"/>
      <c r="J26" s="3"/>
      <c r="K26" s="3"/>
      <c r="L26" s="3">
        <v>1</v>
      </c>
      <c r="M26" s="3"/>
      <c r="N26" s="3"/>
      <c r="O26" s="18"/>
      <c r="P26" s="18"/>
      <c r="Q26" s="4"/>
      <c r="R26" s="4">
        <f t="shared" si="2"/>
        <v>0</v>
      </c>
      <c r="S26" s="4"/>
      <c r="T26" s="4"/>
      <c r="U26" s="4"/>
      <c r="V26" s="19"/>
      <c r="W26" s="19"/>
      <c r="X26" s="19"/>
      <c r="Y26" s="42">
        <f t="shared" si="3"/>
        <v>1200</v>
      </c>
      <c r="Z26" s="42">
        <f t="shared" si="4"/>
        <v>954</v>
      </c>
      <c r="AA26" s="42">
        <f t="shared" si="5"/>
        <v>246</v>
      </c>
      <c r="AB26" s="42">
        <f t="shared" si="6"/>
        <v>1200</v>
      </c>
      <c r="AC26" s="10">
        <f t="shared" si="7"/>
        <v>954</v>
      </c>
      <c r="AD26" s="10">
        <f t="shared" si="8"/>
        <v>246</v>
      </c>
      <c r="AE26" s="10">
        <f t="shared" si="9"/>
        <v>0</v>
      </c>
      <c r="AF26" s="10">
        <f t="shared" si="10"/>
        <v>0</v>
      </c>
      <c r="AG26" s="19">
        <f t="shared" si="11"/>
        <v>0</v>
      </c>
      <c r="AH26" s="10"/>
      <c r="AI26" s="10"/>
      <c r="AJ26" s="19">
        <f t="shared" si="12"/>
        <v>0</v>
      </c>
      <c r="AK26" s="19"/>
      <c r="AL26" s="19"/>
      <c r="AM26" s="19">
        <f t="shared" si="13"/>
        <v>0</v>
      </c>
      <c r="AN26" s="19"/>
      <c r="AO26" s="19"/>
      <c r="AP26" s="19">
        <f t="shared" si="14"/>
        <v>0</v>
      </c>
      <c r="AQ26" s="19"/>
      <c r="AR26" s="19"/>
      <c r="AS26" s="19">
        <f t="shared" si="15"/>
        <v>0</v>
      </c>
      <c r="AT26" s="19"/>
      <c r="AU26" s="19"/>
      <c r="AV26" s="19">
        <f t="shared" si="16"/>
        <v>0</v>
      </c>
      <c r="AW26" s="19"/>
      <c r="AX26" s="19"/>
      <c r="AY26" s="19">
        <f t="shared" si="17"/>
        <v>0</v>
      </c>
      <c r="AZ26" s="19"/>
      <c r="BA26" s="19"/>
      <c r="BB26" s="19">
        <f t="shared" si="18"/>
        <v>0</v>
      </c>
      <c r="BC26" s="19"/>
      <c r="BD26" s="19"/>
      <c r="BE26" s="19">
        <f t="shared" si="19"/>
        <v>0</v>
      </c>
      <c r="BF26" s="19">
        <v>1200</v>
      </c>
      <c r="BG26" s="19">
        <v>954</v>
      </c>
      <c r="BH26" s="19">
        <f t="shared" si="20"/>
        <v>246</v>
      </c>
      <c r="BI26" s="34"/>
      <c r="BJ26" s="34"/>
      <c r="BK26" s="34">
        <f t="shared" si="21"/>
        <v>0</v>
      </c>
      <c r="BL26" s="34"/>
      <c r="BM26" s="34"/>
      <c r="BN26" s="34">
        <f t="shared" si="22"/>
        <v>0</v>
      </c>
      <c r="BO26" s="34"/>
      <c r="BP26" s="34"/>
      <c r="BQ26" s="35">
        <f t="shared" si="23"/>
        <v>0</v>
      </c>
      <c r="BR26" s="35"/>
      <c r="BS26" s="10"/>
      <c r="BT26" s="56">
        <f t="shared" si="24"/>
        <v>0</v>
      </c>
      <c r="BU26" s="56"/>
      <c r="BV26" s="56"/>
      <c r="BW26" s="56">
        <f t="shared" si="25"/>
        <v>0</v>
      </c>
      <c r="BX26" s="56">
        <f t="shared" si="26"/>
        <v>0</v>
      </c>
      <c r="BY26" s="56">
        <f t="shared" si="27"/>
        <v>0</v>
      </c>
      <c r="BZ26" s="56">
        <f t="shared" si="28"/>
        <v>0</v>
      </c>
      <c r="CA26" s="56"/>
      <c r="CB26" s="57"/>
      <c r="CC26" s="57"/>
      <c r="CD26" s="57"/>
      <c r="CE26" s="57"/>
      <c r="CF26" s="57"/>
      <c r="CG26" s="57">
        <f t="shared" si="29"/>
        <v>0</v>
      </c>
      <c r="CH26" s="57"/>
      <c r="CI26" s="11">
        <f t="shared" si="30"/>
        <v>3</v>
      </c>
      <c r="CJ26" s="11">
        <f t="shared" si="31"/>
        <v>3</v>
      </c>
      <c r="CK26" s="11"/>
      <c r="CL26" s="11"/>
      <c r="CM26" s="11"/>
      <c r="CN26" s="11"/>
      <c r="CO26" s="11"/>
      <c r="CP26" s="11"/>
      <c r="CQ26" s="11"/>
      <c r="CR26" s="11"/>
      <c r="CS26" s="11">
        <v>3</v>
      </c>
      <c r="CT26" s="11">
        <v>3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22.5" customHeight="1">
      <c r="A27" s="117" t="s">
        <v>209</v>
      </c>
      <c r="B27" s="18">
        <f t="shared" si="0"/>
        <v>1</v>
      </c>
      <c r="C27" s="18">
        <f t="shared" si="1"/>
        <v>1</v>
      </c>
      <c r="D27" s="18"/>
      <c r="E27" s="3"/>
      <c r="F27" s="3"/>
      <c r="G27" s="3"/>
      <c r="H27" s="3"/>
      <c r="I27" s="3"/>
      <c r="J27" s="3"/>
      <c r="K27" s="3"/>
      <c r="L27" s="3">
        <v>1</v>
      </c>
      <c r="M27" s="3"/>
      <c r="N27" s="3"/>
      <c r="O27" s="18"/>
      <c r="P27" s="18"/>
      <c r="Q27" s="4"/>
      <c r="R27" s="4">
        <f t="shared" si="2"/>
        <v>0</v>
      </c>
      <c r="S27" s="4"/>
      <c r="T27" s="4"/>
      <c r="U27" s="4"/>
      <c r="V27" s="19"/>
      <c r="W27" s="19"/>
      <c r="X27" s="19"/>
      <c r="Y27" s="42">
        <f t="shared" si="3"/>
        <v>590</v>
      </c>
      <c r="Z27" s="42">
        <f t="shared" si="4"/>
        <v>388.2</v>
      </c>
      <c r="AA27" s="42">
        <f t="shared" si="5"/>
        <v>201.8</v>
      </c>
      <c r="AB27" s="42">
        <f t="shared" si="6"/>
        <v>590</v>
      </c>
      <c r="AC27" s="10">
        <f t="shared" si="7"/>
        <v>388.2</v>
      </c>
      <c r="AD27" s="10">
        <f t="shared" si="8"/>
        <v>201.8</v>
      </c>
      <c r="AE27" s="10">
        <f t="shared" si="9"/>
        <v>0</v>
      </c>
      <c r="AF27" s="10">
        <f t="shared" si="10"/>
        <v>0</v>
      </c>
      <c r="AG27" s="19">
        <f t="shared" si="11"/>
        <v>0</v>
      </c>
      <c r="AH27" s="10"/>
      <c r="AI27" s="10"/>
      <c r="AJ27" s="19">
        <f t="shared" si="12"/>
        <v>0</v>
      </c>
      <c r="AK27" s="19"/>
      <c r="AL27" s="19"/>
      <c r="AM27" s="19">
        <f t="shared" si="13"/>
        <v>0</v>
      </c>
      <c r="AN27" s="19"/>
      <c r="AO27" s="19"/>
      <c r="AP27" s="19">
        <f t="shared" si="14"/>
        <v>0</v>
      </c>
      <c r="AQ27" s="19"/>
      <c r="AR27" s="19"/>
      <c r="AS27" s="19">
        <f t="shared" si="15"/>
        <v>0</v>
      </c>
      <c r="AT27" s="19"/>
      <c r="AU27" s="19"/>
      <c r="AV27" s="19">
        <f t="shared" si="16"/>
        <v>0</v>
      </c>
      <c r="AW27" s="19"/>
      <c r="AX27" s="19"/>
      <c r="AY27" s="19">
        <f t="shared" si="17"/>
        <v>0</v>
      </c>
      <c r="AZ27" s="19"/>
      <c r="BA27" s="19"/>
      <c r="BB27" s="19">
        <f t="shared" si="18"/>
        <v>0</v>
      </c>
      <c r="BC27" s="19"/>
      <c r="BD27" s="19"/>
      <c r="BE27" s="19">
        <f t="shared" si="19"/>
        <v>0</v>
      </c>
      <c r="BF27" s="19">
        <v>590</v>
      </c>
      <c r="BG27" s="19">
        <v>388.2</v>
      </c>
      <c r="BH27" s="19">
        <f t="shared" si="20"/>
        <v>201.8</v>
      </c>
      <c r="BI27" s="34"/>
      <c r="BJ27" s="34"/>
      <c r="BK27" s="34">
        <f t="shared" si="21"/>
        <v>0</v>
      </c>
      <c r="BL27" s="34"/>
      <c r="BM27" s="34"/>
      <c r="BN27" s="34">
        <f t="shared" si="22"/>
        <v>0</v>
      </c>
      <c r="BO27" s="34"/>
      <c r="BP27" s="34"/>
      <c r="BQ27" s="35">
        <f t="shared" si="23"/>
        <v>0</v>
      </c>
      <c r="BR27" s="35"/>
      <c r="BS27" s="10"/>
      <c r="BT27" s="56">
        <f t="shared" si="24"/>
        <v>0</v>
      </c>
      <c r="BU27" s="56"/>
      <c r="BV27" s="56"/>
      <c r="BW27" s="56">
        <f t="shared" si="25"/>
        <v>0</v>
      </c>
      <c r="BX27" s="56">
        <f t="shared" si="26"/>
        <v>0</v>
      </c>
      <c r="BY27" s="56">
        <f t="shared" si="27"/>
        <v>0</v>
      </c>
      <c r="BZ27" s="56">
        <f t="shared" si="28"/>
        <v>0</v>
      </c>
      <c r="CA27" s="56"/>
      <c r="CB27" s="57"/>
      <c r="CC27" s="57"/>
      <c r="CD27" s="57"/>
      <c r="CE27" s="57"/>
      <c r="CF27" s="57"/>
      <c r="CG27" s="57">
        <f t="shared" si="29"/>
        <v>0</v>
      </c>
      <c r="CH27" s="57"/>
      <c r="CI27" s="11">
        <f t="shared" si="30"/>
        <v>8</v>
      </c>
      <c r="CJ27" s="11">
        <f t="shared" si="31"/>
        <v>8</v>
      </c>
      <c r="CK27" s="11"/>
      <c r="CL27" s="11"/>
      <c r="CM27" s="11"/>
      <c r="CN27" s="11"/>
      <c r="CO27" s="11"/>
      <c r="CP27" s="11"/>
      <c r="CQ27" s="11"/>
      <c r="CR27" s="11"/>
      <c r="CS27" s="11">
        <v>8</v>
      </c>
      <c r="CT27" s="11">
        <v>8</v>
      </c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22.5" customHeight="1">
      <c r="A28" s="117" t="s">
        <v>210</v>
      </c>
      <c r="B28" s="18">
        <f t="shared" si="0"/>
        <v>1</v>
      </c>
      <c r="C28" s="18">
        <f t="shared" si="1"/>
        <v>1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>
        <v>1</v>
      </c>
      <c r="O28" s="18"/>
      <c r="P28" s="18"/>
      <c r="Q28" s="4"/>
      <c r="R28" s="4">
        <f t="shared" si="2"/>
        <v>0</v>
      </c>
      <c r="S28" s="4"/>
      <c r="T28" s="4"/>
      <c r="U28" s="4"/>
      <c r="V28" s="19"/>
      <c r="W28" s="19"/>
      <c r="X28" s="19"/>
      <c r="Y28" s="42">
        <f t="shared" si="3"/>
        <v>54</v>
      </c>
      <c r="Z28" s="42">
        <f t="shared" si="4"/>
        <v>30</v>
      </c>
      <c r="AA28" s="42">
        <f t="shared" si="5"/>
        <v>24</v>
      </c>
      <c r="AB28" s="42">
        <f t="shared" si="6"/>
        <v>54</v>
      </c>
      <c r="AC28" s="10">
        <f t="shared" si="7"/>
        <v>30</v>
      </c>
      <c r="AD28" s="10">
        <f>AJ28+AV28+BH28+BN28+BT28</f>
        <v>24</v>
      </c>
      <c r="AE28" s="10">
        <f t="shared" si="9"/>
        <v>0</v>
      </c>
      <c r="AF28" s="10">
        <f t="shared" si="10"/>
        <v>0</v>
      </c>
      <c r="AG28" s="19">
        <f t="shared" si="11"/>
        <v>0</v>
      </c>
      <c r="AH28" s="10"/>
      <c r="AI28" s="10"/>
      <c r="AJ28" s="19">
        <f t="shared" si="12"/>
        <v>0</v>
      </c>
      <c r="AK28" s="19"/>
      <c r="AL28" s="19"/>
      <c r="AM28" s="19">
        <f t="shared" si="13"/>
        <v>0</v>
      </c>
      <c r="AN28" s="19"/>
      <c r="AO28" s="19"/>
      <c r="AP28" s="19">
        <f t="shared" si="14"/>
        <v>0</v>
      </c>
      <c r="AQ28" s="19"/>
      <c r="AR28" s="19"/>
      <c r="AS28" s="19">
        <f t="shared" si="15"/>
        <v>0</v>
      </c>
      <c r="AT28" s="19"/>
      <c r="AU28" s="19"/>
      <c r="AV28" s="19">
        <f t="shared" si="16"/>
        <v>0</v>
      </c>
      <c r="AW28" s="19"/>
      <c r="AX28" s="19"/>
      <c r="AY28" s="19">
        <f t="shared" si="17"/>
        <v>0</v>
      </c>
      <c r="AZ28" s="19"/>
      <c r="BA28" s="19"/>
      <c r="BB28" s="19">
        <f t="shared" si="18"/>
        <v>0</v>
      </c>
      <c r="BC28" s="19"/>
      <c r="BD28" s="19"/>
      <c r="BE28" s="19">
        <f t="shared" si="19"/>
        <v>0</v>
      </c>
      <c r="BF28" s="19"/>
      <c r="BG28" s="19"/>
      <c r="BH28" s="19">
        <f t="shared" si="20"/>
        <v>0</v>
      </c>
      <c r="BI28" s="34"/>
      <c r="BJ28" s="34"/>
      <c r="BK28" s="34">
        <f t="shared" si="21"/>
        <v>0</v>
      </c>
      <c r="BL28" s="34">
        <v>54</v>
      </c>
      <c r="BM28" s="34">
        <v>30</v>
      </c>
      <c r="BN28" s="34">
        <f t="shared" si="22"/>
        <v>24</v>
      </c>
      <c r="BO28" s="34"/>
      <c r="BP28" s="34"/>
      <c r="BQ28" s="35">
        <f t="shared" si="23"/>
        <v>0</v>
      </c>
      <c r="BR28" s="35"/>
      <c r="BS28" s="10"/>
      <c r="BT28" s="56">
        <f t="shared" si="24"/>
        <v>0</v>
      </c>
      <c r="BU28" s="56"/>
      <c r="BV28" s="56"/>
      <c r="BW28" s="56">
        <f t="shared" si="25"/>
        <v>0</v>
      </c>
      <c r="BX28" s="56">
        <f t="shared" si="26"/>
        <v>0</v>
      </c>
      <c r="BY28" s="56">
        <f t="shared" si="27"/>
        <v>0</v>
      </c>
      <c r="BZ28" s="56">
        <f t="shared" si="28"/>
        <v>0</v>
      </c>
      <c r="CA28" s="56"/>
      <c r="CB28" s="57"/>
      <c r="CC28" s="57"/>
      <c r="CD28" s="57"/>
      <c r="CE28" s="57"/>
      <c r="CF28" s="57"/>
      <c r="CG28" s="57">
        <f t="shared" si="29"/>
        <v>0</v>
      </c>
      <c r="CH28" s="57"/>
      <c r="CI28" s="11">
        <f t="shared" si="30"/>
        <v>2</v>
      </c>
      <c r="CJ28" s="11">
        <f t="shared" si="31"/>
        <v>2</v>
      </c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>
        <v>2</v>
      </c>
      <c r="CV28" s="11">
        <v>2</v>
      </c>
      <c r="CW28" s="11"/>
      <c r="CX28" s="11"/>
      <c r="CY28" s="11"/>
      <c r="CZ28" s="11"/>
      <c r="DA28" s="11"/>
      <c r="DB28" s="11"/>
    </row>
    <row r="29" spans="1:106" s="24" customFormat="1" ht="22.5" customHeight="1">
      <c r="A29" s="117" t="s">
        <v>121</v>
      </c>
      <c r="B29" s="18">
        <f t="shared" si="0"/>
        <v>1</v>
      </c>
      <c r="C29" s="18">
        <f t="shared" si="1"/>
        <v>1</v>
      </c>
      <c r="D29" s="18"/>
      <c r="E29" s="3"/>
      <c r="F29" s="3"/>
      <c r="G29" s="3"/>
      <c r="H29" s="3"/>
      <c r="I29" s="3"/>
      <c r="J29" s="3"/>
      <c r="K29" s="3"/>
      <c r="L29" s="3">
        <v>1</v>
      </c>
      <c r="M29" s="3"/>
      <c r="N29" s="3"/>
      <c r="O29" s="18"/>
      <c r="P29" s="18"/>
      <c r="Q29" s="4"/>
      <c r="R29" s="4">
        <f t="shared" si="2"/>
        <v>0</v>
      </c>
      <c r="S29" s="4"/>
      <c r="T29" s="4"/>
      <c r="U29" s="4"/>
      <c r="V29" s="19"/>
      <c r="W29" s="19"/>
      <c r="X29" s="19"/>
      <c r="Y29" s="42">
        <f t="shared" si="3"/>
        <v>587</v>
      </c>
      <c r="Z29" s="42">
        <f t="shared" si="4"/>
        <v>83.04</v>
      </c>
      <c r="AA29" s="42">
        <f t="shared" si="5"/>
        <v>503.96</v>
      </c>
      <c r="AB29" s="42">
        <f t="shared" si="6"/>
        <v>587</v>
      </c>
      <c r="AC29" s="10">
        <f t="shared" si="7"/>
        <v>83.04</v>
      </c>
      <c r="AD29" s="10">
        <f t="shared" si="8"/>
        <v>503.96</v>
      </c>
      <c r="AE29" s="10">
        <f t="shared" si="9"/>
        <v>0</v>
      </c>
      <c r="AF29" s="10">
        <f t="shared" si="10"/>
        <v>0</v>
      </c>
      <c r="AG29" s="19">
        <f t="shared" si="11"/>
        <v>0</v>
      </c>
      <c r="AH29" s="10"/>
      <c r="AI29" s="10"/>
      <c r="AJ29" s="19">
        <f t="shared" si="12"/>
        <v>0</v>
      </c>
      <c r="AK29" s="19"/>
      <c r="AL29" s="19"/>
      <c r="AM29" s="19">
        <f t="shared" si="13"/>
        <v>0</v>
      </c>
      <c r="AN29" s="19"/>
      <c r="AO29" s="19"/>
      <c r="AP29" s="19">
        <f t="shared" si="14"/>
        <v>0</v>
      </c>
      <c r="AQ29" s="19"/>
      <c r="AR29" s="19"/>
      <c r="AS29" s="19">
        <f t="shared" si="15"/>
        <v>0</v>
      </c>
      <c r="AT29" s="19"/>
      <c r="AU29" s="19"/>
      <c r="AV29" s="19">
        <f t="shared" si="16"/>
        <v>0</v>
      </c>
      <c r="AW29" s="19"/>
      <c r="AX29" s="19"/>
      <c r="AY29" s="19">
        <f t="shared" si="17"/>
        <v>0</v>
      </c>
      <c r="AZ29" s="19"/>
      <c r="BA29" s="19"/>
      <c r="BB29" s="19">
        <f t="shared" si="18"/>
        <v>0</v>
      </c>
      <c r="BC29" s="19"/>
      <c r="BD29" s="19"/>
      <c r="BE29" s="19">
        <f t="shared" si="19"/>
        <v>0</v>
      </c>
      <c r="BF29" s="19">
        <v>587</v>
      </c>
      <c r="BG29" s="19">
        <v>83.04</v>
      </c>
      <c r="BH29" s="19">
        <f t="shared" si="20"/>
        <v>503.96</v>
      </c>
      <c r="BI29" s="34"/>
      <c r="BJ29" s="34"/>
      <c r="BK29" s="34">
        <f t="shared" si="21"/>
        <v>0</v>
      </c>
      <c r="BL29" s="34"/>
      <c r="BM29" s="34"/>
      <c r="BN29" s="34">
        <f t="shared" si="22"/>
        <v>0</v>
      </c>
      <c r="BO29" s="34"/>
      <c r="BP29" s="34"/>
      <c r="BQ29" s="35">
        <f t="shared" si="23"/>
        <v>0</v>
      </c>
      <c r="BR29" s="35"/>
      <c r="BS29" s="10"/>
      <c r="BT29" s="56">
        <f t="shared" si="24"/>
        <v>0</v>
      </c>
      <c r="BU29" s="56"/>
      <c r="BV29" s="56"/>
      <c r="BW29" s="56">
        <f t="shared" si="25"/>
        <v>0</v>
      </c>
      <c r="BX29" s="56">
        <f t="shared" si="26"/>
        <v>0</v>
      </c>
      <c r="BY29" s="56">
        <f t="shared" si="27"/>
        <v>0</v>
      </c>
      <c r="BZ29" s="56">
        <f t="shared" si="28"/>
        <v>0</v>
      </c>
      <c r="CA29" s="56"/>
      <c r="CB29" s="57"/>
      <c r="CC29" s="57"/>
      <c r="CD29" s="57"/>
      <c r="CE29" s="57"/>
      <c r="CF29" s="57"/>
      <c r="CG29" s="57">
        <f t="shared" si="29"/>
        <v>0</v>
      </c>
      <c r="CH29" s="57"/>
      <c r="CI29" s="11">
        <f t="shared" si="30"/>
        <v>16</v>
      </c>
      <c r="CJ29" s="11">
        <f t="shared" si="31"/>
        <v>16</v>
      </c>
      <c r="CK29" s="11"/>
      <c r="CL29" s="11"/>
      <c r="CM29" s="11"/>
      <c r="CN29" s="11"/>
      <c r="CO29" s="11"/>
      <c r="CP29" s="11"/>
      <c r="CQ29" s="11"/>
      <c r="CR29" s="11"/>
      <c r="CS29" s="11">
        <v>16</v>
      </c>
      <c r="CT29" s="11">
        <v>16</v>
      </c>
      <c r="CU29" s="11"/>
      <c r="CV29" s="11"/>
      <c r="CW29" s="11"/>
      <c r="CX29" s="11"/>
      <c r="CY29" s="11"/>
      <c r="CZ29" s="11"/>
      <c r="DA29" s="11"/>
      <c r="DB29" s="11"/>
    </row>
    <row r="30" spans="1:106" s="24" customFormat="1" ht="22.5" customHeight="1">
      <c r="A30" s="117" t="s">
        <v>211</v>
      </c>
      <c r="B30" s="18">
        <f t="shared" si="0"/>
        <v>1</v>
      </c>
      <c r="C30" s="18">
        <f t="shared" si="1"/>
        <v>1</v>
      </c>
      <c r="D30" s="18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18"/>
      <c r="P30" s="18"/>
      <c r="Q30" s="4"/>
      <c r="R30" s="4">
        <f t="shared" si="2"/>
        <v>0</v>
      </c>
      <c r="S30" s="4"/>
      <c r="T30" s="4"/>
      <c r="U30" s="4"/>
      <c r="V30" s="19"/>
      <c r="W30" s="19"/>
      <c r="X30" s="19"/>
      <c r="Y30" s="42">
        <f t="shared" si="3"/>
        <v>285</v>
      </c>
      <c r="Z30" s="42">
        <f t="shared" si="4"/>
        <v>209.46</v>
      </c>
      <c r="AA30" s="42">
        <f t="shared" si="5"/>
        <v>75.539999999999992</v>
      </c>
      <c r="AB30" s="42">
        <f t="shared" si="6"/>
        <v>285</v>
      </c>
      <c r="AC30" s="10">
        <f t="shared" si="7"/>
        <v>209.46</v>
      </c>
      <c r="AD30" s="10">
        <f t="shared" si="8"/>
        <v>75.539999999999992</v>
      </c>
      <c r="AE30" s="10">
        <f t="shared" si="9"/>
        <v>0</v>
      </c>
      <c r="AF30" s="10">
        <f t="shared" si="10"/>
        <v>0</v>
      </c>
      <c r="AG30" s="19">
        <f t="shared" si="11"/>
        <v>0</v>
      </c>
      <c r="AH30" s="10"/>
      <c r="AI30" s="10"/>
      <c r="AJ30" s="19">
        <f t="shared" si="12"/>
        <v>0</v>
      </c>
      <c r="AK30" s="19"/>
      <c r="AL30" s="19"/>
      <c r="AM30" s="19">
        <f t="shared" si="13"/>
        <v>0</v>
      </c>
      <c r="AN30" s="19"/>
      <c r="AO30" s="19"/>
      <c r="AP30" s="19">
        <f t="shared" si="14"/>
        <v>0</v>
      </c>
      <c r="AQ30" s="19"/>
      <c r="AR30" s="19"/>
      <c r="AS30" s="19">
        <f t="shared" si="15"/>
        <v>0</v>
      </c>
      <c r="AT30" s="19"/>
      <c r="AU30" s="19"/>
      <c r="AV30" s="19">
        <f t="shared" si="16"/>
        <v>0</v>
      </c>
      <c r="AW30" s="19"/>
      <c r="AX30" s="19"/>
      <c r="AY30" s="19">
        <f t="shared" si="17"/>
        <v>0</v>
      </c>
      <c r="AZ30" s="19"/>
      <c r="BA30" s="19"/>
      <c r="BB30" s="19">
        <f t="shared" si="18"/>
        <v>0</v>
      </c>
      <c r="BC30" s="19"/>
      <c r="BD30" s="19"/>
      <c r="BE30" s="19">
        <f t="shared" si="19"/>
        <v>0</v>
      </c>
      <c r="BF30" s="19">
        <v>285</v>
      </c>
      <c r="BG30" s="19">
        <v>209.46</v>
      </c>
      <c r="BH30" s="19">
        <f t="shared" si="20"/>
        <v>75.539999999999992</v>
      </c>
      <c r="BI30" s="34"/>
      <c r="BJ30" s="34"/>
      <c r="BK30" s="34">
        <f t="shared" si="21"/>
        <v>0</v>
      </c>
      <c r="BL30" s="34"/>
      <c r="BM30" s="34"/>
      <c r="BN30" s="34">
        <f t="shared" si="22"/>
        <v>0</v>
      </c>
      <c r="BO30" s="34"/>
      <c r="BP30" s="34"/>
      <c r="BQ30" s="35">
        <f t="shared" si="23"/>
        <v>0</v>
      </c>
      <c r="BR30" s="35"/>
      <c r="BS30" s="10"/>
      <c r="BT30" s="56">
        <f t="shared" si="24"/>
        <v>0</v>
      </c>
      <c r="BU30" s="56"/>
      <c r="BV30" s="56"/>
      <c r="BW30" s="56">
        <f t="shared" si="25"/>
        <v>0</v>
      </c>
      <c r="BX30" s="56">
        <f t="shared" si="26"/>
        <v>0</v>
      </c>
      <c r="BY30" s="56">
        <f t="shared" si="27"/>
        <v>0</v>
      </c>
      <c r="BZ30" s="56">
        <f t="shared" si="28"/>
        <v>0</v>
      </c>
      <c r="CA30" s="56"/>
      <c r="CB30" s="57"/>
      <c r="CC30" s="57"/>
      <c r="CD30" s="57"/>
      <c r="CE30" s="57"/>
      <c r="CF30" s="57"/>
      <c r="CG30" s="57">
        <f t="shared" si="29"/>
        <v>0</v>
      </c>
      <c r="CH30" s="57"/>
      <c r="CI30" s="11">
        <f t="shared" si="30"/>
        <v>10</v>
      </c>
      <c r="CJ30" s="11">
        <f t="shared" si="31"/>
        <v>10</v>
      </c>
      <c r="CK30" s="11"/>
      <c r="CL30" s="11"/>
      <c r="CM30" s="11"/>
      <c r="CN30" s="11"/>
      <c r="CO30" s="11"/>
      <c r="CP30" s="11"/>
      <c r="CQ30" s="11"/>
      <c r="CR30" s="11"/>
      <c r="CS30" s="11">
        <v>10</v>
      </c>
      <c r="CT30" s="11">
        <v>10</v>
      </c>
      <c r="CU30" s="11"/>
      <c r="CV30" s="11"/>
      <c r="CW30" s="11"/>
      <c r="CX30" s="11"/>
      <c r="CY30" s="11"/>
      <c r="CZ30" s="11"/>
      <c r="DA30" s="11"/>
      <c r="DB30" s="11"/>
    </row>
    <row r="31" spans="1:106" s="24" customFormat="1" ht="22.5" customHeight="1">
      <c r="A31" s="117" t="s">
        <v>121</v>
      </c>
      <c r="B31" s="18">
        <f t="shared" si="0"/>
        <v>1</v>
      </c>
      <c r="C31" s="18">
        <f t="shared" si="1"/>
        <v>1</v>
      </c>
      <c r="D31" s="18"/>
      <c r="E31" s="3"/>
      <c r="F31" s="3"/>
      <c r="G31" s="3"/>
      <c r="H31" s="3"/>
      <c r="I31" s="3"/>
      <c r="J31" s="3"/>
      <c r="K31" s="3"/>
      <c r="L31" s="3">
        <v>1</v>
      </c>
      <c r="M31" s="3"/>
      <c r="N31" s="3"/>
      <c r="O31" s="18"/>
      <c r="P31" s="18"/>
      <c r="Q31" s="4"/>
      <c r="R31" s="4">
        <f t="shared" si="2"/>
        <v>0</v>
      </c>
      <c r="S31" s="4"/>
      <c r="T31" s="4"/>
      <c r="U31" s="4"/>
      <c r="V31" s="19"/>
      <c r="W31" s="19"/>
      <c r="X31" s="19"/>
      <c r="Y31" s="42">
        <f t="shared" si="3"/>
        <v>539.66999999999996</v>
      </c>
      <c r="Z31" s="42">
        <f t="shared" si="4"/>
        <v>63.16</v>
      </c>
      <c r="AA31" s="42">
        <f t="shared" si="5"/>
        <v>476.51</v>
      </c>
      <c r="AB31" s="42">
        <f t="shared" si="6"/>
        <v>539.66999999999996</v>
      </c>
      <c r="AC31" s="10">
        <f t="shared" si="7"/>
        <v>63.16</v>
      </c>
      <c r="AD31" s="10">
        <f t="shared" si="8"/>
        <v>476.51</v>
      </c>
      <c r="AE31" s="10">
        <f t="shared" si="9"/>
        <v>0</v>
      </c>
      <c r="AF31" s="10">
        <f t="shared" si="10"/>
        <v>0</v>
      </c>
      <c r="AG31" s="19">
        <f t="shared" si="11"/>
        <v>0</v>
      </c>
      <c r="AH31" s="10"/>
      <c r="AI31" s="10"/>
      <c r="AJ31" s="19">
        <f t="shared" si="12"/>
        <v>0</v>
      </c>
      <c r="AK31" s="19"/>
      <c r="AL31" s="19"/>
      <c r="AM31" s="19">
        <f t="shared" si="13"/>
        <v>0</v>
      </c>
      <c r="AN31" s="19"/>
      <c r="AO31" s="19"/>
      <c r="AP31" s="19">
        <f t="shared" si="14"/>
        <v>0</v>
      </c>
      <c r="AQ31" s="19"/>
      <c r="AR31" s="19"/>
      <c r="AS31" s="19">
        <f t="shared" si="15"/>
        <v>0</v>
      </c>
      <c r="AT31" s="19"/>
      <c r="AU31" s="19"/>
      <c r="AV31" s="19">
        <f t="shared" si="16"/>
        <v>0</v>
      </c>
      <c r="AW31" s="19"/>
      <c r="AX31" s="19"/>
      <c r="AY31" s="19">
        <f t="shared" si="17"/>
        <v>0</v>
      </c>
      <c r="AZ31" s="19"/>
      <c r="BA31" s="19"/>
      <c r="BB31" s="19">
        <f t="shared" si="18"/>
        <v>0</v>
      </c>
      <c r="BC31" s="19"/>
      <c r="BD31" s="19"/>
      <c r="BE31" s="19">
        <f t="shared" si="19"/>
        <v>0</v>
      </c>
      <c r="BF31" s="19">
        <v>539.66999999999996</v>
      </c>
      <c r="BG31" s="19">
        <v>63.16</v>
      </c>
      <c r="BH31" s="19">
        <f t="shared" si="20"/>
        <v>476.51</v>
      </c>
      <c r="BI31" s="34"/>
      <c r="BJ31" s="34"/>
      <c r="BK31" s="34">
        <f t="shared" si="21"/>
        <v>0</v>
      </c>
      <c r="BL31" s="34"/>
      <c r="BM31" s="34"/>
      <c r="BN31" s="34">
        <f t="shared" si="22"/>
        <v>0</v>
      </c>
      <c r="BO31" s="34"/>
      <c r="BP31" s="34"/>
      <c r="BQ31" s="35">
        <f t="shared" si="23"/>
        <v>0</v>
      </c>
      <c r="BR31" s="35"/>
      <c r="BS31" s="10"/>
      <c r="BT31" s="56">
        <f t="shared" si="24"/>
        <v>0</v>
      </c>
      <c r="BU31" s="56"/>
      <c r="BV31" s="56"/>
      <c r="BW31" s="56">
        <f t="shared" si="25"/>
        <v>0</v>
      </c>
      <c r="BX31" s="56">
        <f t="shared" si="26"/>
        <v>0</v>
      </c>
      <c r="BY31" s="56">
        <f t="shared" si="27"/>
        <v>0</v>
      </c>
      <c r="BZ31" s="56">
        <f t="shared" si="28"/>
        <v>0</v>
      </c>
      <c r="CA31" s="56"/>
      <c r="CB31" s="57"/>
      <c r="CC31" s="57"/>
      <c r="CD31" s="57"/>
      <c r="CE31" s="57"/>
      <c r="CF31" s="57"/>
      <c r="CG31" s="57">
        <f t="shared" si="29"/>
        <v>0</v>
      </c>
      <c r="CH31" s="57"/>
      <c r="CI31" s="11">
        <f t="shared" si="30"/>
        <v>14</v>
      </c>
      <c r="CJ31" s="11">
        <f t="shared" si="31"/>
        <v>14</v>
      </c>
      <c r="CK31" s="11"/>
      <c r="CL31" s="11"/>
      <c r="CM31" s="11"/>
      <c r="CN31" s="11"/>
      <c r="CO31" s="11"/>
      <c r="CP31" s="11"/>
      <c r="CQ31" s="11"/>
      <c r="CR31" s="11"/>
      <c r="CS31" s="11">
        <v>14</v>
      </c>
      <c r="CT31" s="11">
        <v>14</v>
      </c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40.5" customHeight="1">
      <c r="A32" s="117" t="s">
        <v>121</v>
      </c>
      <c r="B32" s="18">
        <f t="shared" si="0"/>
        <v>1</v>
      </c>
      <c r="C32" s="18">
        <f t="shared" si="1"/>
        <v>1</v>
      </c>
      <c r="D32" s="18"/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18"/>
      <c r="P32" s="18"/>
      <c r="Q32" s="4"/>
      <c r="R32" s="4">
        <f t="shared" si="2"/>
        <v>0</v>
      </c>
      <c r="S32" s="4"/>
      <c r="T32" s="4"/>
      <c r="U32" s="4"/>
      <c r="V32" s="19"/>
      <c r="W32" s="19"/>
      <c r="X32" s="19"/>
      <c r="Y32" s="42">
        <f t="shared" si="3"/>
        <v>475.49</v>
      </c>
      <c r="Z32" s="42">
        <f t="shared" si="4"/>
        <v>45.02</v>
      </c>
      <c r="AA32" s="42">
        <f t="shared" si="5"/>
        <v>430.47</v>
      </c>
      <c r="AB32" s="42">
        <f t="shared" si="6"/>
        <v>475.49</v>
      </c>
      <c r="AC32" s="10">
        <f t="shared" si="7"/>
        <v>45.02</v>
      </c>
      <c r="AD32" s="10">
        <f t="shared" si="8"/>
        <v>430.47</v>
      </c>
      <c r="AE32" s="10">
        <f t="shared" si="9"/>
        <v>0</v>
      </c>
      <c r="AF32" s="10">
        <f t="shared" si="10"/>
        <v>0</v>
      </c>
      <c r="AG32" s="19">
        <f t="shared" si="11"/>
        <v>0</v>
      </c>
      <c r="AH32" s="10"/>
      <c r="AI32" s="10"/>
      <c r="AJ32" s="19">
        <f t="shared" si="12"/>
        <v>0</v>
      </c>
      <c r="AK32" s="19"/>
      <c r="AL32" s="19"/>
      <c r="AM32" s="19">
        <f t="shared" si="13"/>
        <v>0</v>
      </c>
      <c r="AN32" s="19"/>
      <c r="AO32" s="19"/>
      <c r="AP32" s="19">
        <f t="shared" si="14"/>
        <v>0</v>
      </c>
      <c r="AQ32" s="19"/>
      <c r="AR32" s="19"/>
      <c r="AS32" s="19">
        <f t="shared" si="15"/>
        <v>0</v>
      </c>
      <c r="AT32" s="19"/>
      <c r="AU32" s="19"/>
      <c r="AV32" s="19">
        <f t="shared" si="16"/>
        <v>0</v>
      </c>
      <c r="AW32" s="19"/>
      <c r="AX32" s="19"/>
      <c r="AY32" s="19">
        <f t="shared" si="17"/>
        <v>0</v>
      </c>
      <c r="AZ32" s="19"/>
      <c r="BA32" s="19"/>
      <c r="BB32" s="19">
        <f t="shared" si="18"/>
        <v>0</v>
      </c>
      <c r="BC32" s="19"/>
      <c r="BD32" s="19"/>
      <c r="BE32" s="19">
        <f t="shared" si="19"/>
        <v>0</v>
      </c>
      <c r="BF32" s="19">
        <v>475.49</v>
      </c>
      <c r="BG32" s="19">
        <v>45.02</v>
      </c>
      <c r="BH32" s="19">
        <f t="shared" si="20"/>
        <v>430.47</v>
      </c>
      <c r="BI32" s="34"/>
      <c r="BJ32" s="34"/>
      <c r="BK32" s="34">
        <f t="shared" si="21"/>
        <v>0</v>
      </c>
      <c r="BL32" s="34"/>
      <c r="BM32" s="34"/>
      <c r="BN32" s="34">
        <f t="shared" si="22"/>
        <v>0</v>
      </c>
      <c r="BO32" s="34"/>
      <c r="BP32" s="34"/>
      <c r="BQ32" s="35">
        <f t="shared" si="23"/>
        <v>0</v>
      </c>
      <c r="BR32" s="35"/>
      <c r="BS32" s="10"/>
      <c r="BT32" s="56">
        <f t="shared" si="24"/>
        <v>0</v>
      </c>
      <c r="BU32" s="56"/>
      <c r="BV32" s="56"/>
      <c r="BW32" s="56">
        <f t="shared" si="25"/>
        <v>0</v>
      </c>
      <c r="BX32" s="56">
        <f t="shared" si="26"/>
        <v>0</v>
      </c>
      <c r="BY32" s="56">
        <f t="shared" si="27"/>
        <v>0</v>
      </c>
      <c r="BZ32" s="56">
        <f t="shared" si="28"/>
        <v>0</v>
      </c>
      <c r="CA32" s="56"/>
      <c r="CB32" s="57"/>
      <c r="CC32" s="57"/>
      <c r="CD32" s="57"/>
      <c r="CE32" s="57"/>
      <c r="CF32" s="57"/>
      <c r="CG32" s="57">
        <f t="shared" si="29"/>
        <v>0</v>
      </c>
      <c r="CH32" s="57"/>
      <c r="CI32" s="11">
        <f t="shared" si="30"/>
        <v>11</v>
      </c>
      <c r="CJ32" s="11">
        <f t="shared" si="31"/>
        <v>11</v>
      </c>
      <c r="CK32" s="11"/>
      <c r="CL32" s="11"/>
      <c r="CM32" s="11"/>
      <c r="CN32" s="11"/>
      <c r="CO32" s="11"/>
      <c r="CP32" s="11"/>
      <c r="CQ32" s="11"/>
      <c r="CR32" s="11"/>
      <c r="CS32" s="11">
        <v>11</v>
      </c>
      <c r="CT32" s="11">
        <v>11</v>
      </c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22.5" customHeight="1">
      <c r="A33" s="117" t="s">
        <v>212</v>
      </c>
      <c r="B33" s="18">
        <f t="shared" si="0"/>
        <v>1</v>
      </c>
      <c r="C33" s="18">
        <f t="shared" si="1"/>
        <v>1</v>
      </c>
      <c r="D33" s="18"/>
      <c r="E33" s="3"/>
      <c r="F33" s="3"/>
      <c r="G33" s="3"/>
      <c r="H33" s="3"/>
      <c r="I33" s="3"/>
      <c r="J33" s="3"/>
      <c r="K33" s="3"/>
      <c r="L33" s="3">
        <v>1</v>
      </c>
      <c r="M33" s="3"/>
      <c r="N33" s="3"/>
      <c r="O33" s="18"/>
      <c r="P33" s="18"/>
      <c r="Q33" s="4"/>
      <c r="R33" s="4">
        <f t="shared" si="2"/>
        <v>0</v>
      </c>
      <c r="S33" s="4"/>
      <c r="T33" s="4"/>
      <c r="U33" s="4"/>
      <c r="V33" s="19"/>
      <c r="W33" s="19"/>
      <c r="X33" s="19"/>
      <c r="Y33" s="42">
        <f t="shared" si="3"/>
        <v>62.02</v>
      </c>
      <c r="Z33" s="42">
        <f t="shared" si="4"/>
        <v>24.87</v>
      </c>
      <c r="AA33" s="42">
        <f t="shared" si="5"/>
        <v>37.150000000000006</v>
      </c>
      <c r="AB33" s="42">
        <f t="shared" si="6"/>
        <v>62.02</v>
      </c>
      <c r="AC33" s="10">
        <f t="shared" si="7"/>
        <v>24.87</v>
      </c>
      <c r="AD33" s="10">
        <f t="shared" si="8"/>
        <v>37.150000000000006</v>
      </c>
      <c r="AE33" s="10">
        <f t="shared" si="9"/>
        <v>0</v>
      </c>
      <c r="AF33" s="10">
        <f t="shared" si="10"/>
        <v>0</v>
      </c>
      <c r="AG33" s="19">
        <f t="shared" si="11"/>
        <v>0</v>
      </c>
      <c r="AH33" s="10"/>
      <c r="AI33" s="10"/>
      <c r="AJ33" s="19">
        <f t="shared" si="12"/>
        <v>0</v>
      </c>
      <c r="AK33" s="19"/>
      <c r="AL33" s="19"/>
      <c r="AM33" s="19">
        <f t="shared" si="13"/>
        <v>0</v>
      </c>
      <c r="AN33" s="19"/>
      <c r="AO33" s="19"/>
      <c r="AP33" s="19">
        <f t="shared" si="14"/>
        <v>0</v>
      </c>
      <c r="AQ33" s="19"/>
      <c r="AR33" s="19"/>
      <c r="AS33" s="19">
        <f t="shared" si="15"/>
        <v>0</v>
      </c>
      <c r="AT33" s="19"/>
      <c r="AU33" s="19"/>
      <c r="AV33" s="19">
        <f t="shared" si="16"/>
        <v>0</v>
      </c>
      <c r="AW33" s="19"/>
      <c r="AX33" s="19"/>
      <c r="AY33" s="19">
        <f t="shared" si="17"/>
        <v>0</v>
      </c>
      <c r="AZ33" s="19"/>
      <c r="BA33" s="19"/>
      <c r="BB33" s="19">
        <f t="shared" si="18"/>
        <v>0</v>
      </c>
      <c r="BC33" s="19"/>
      <c r="BD33" s="19"/>
      <c r="BE33" s="19">
        <f t="shared" si="19"/>
        <v>0</v>
      </c>
      <c r="BF33" s="19">
        <v>62.02</v>
      </c>
      <c r="BG33" s="19">
        <v>24.87</v>
      </c>
      <c r="BH33" s="19">
        <f t="shared" si="20"/>
        <v>37.150000000000006</v>
      </c>
      <c r="BI33" s="34"/>
      <c r="BJ33" s="34"/>
      <c r="BK33" s="34">
        <f t="shared" si="21"/>
        <v>0</v>
      </c>
      <c r="BL33" s="34"/>
      <c r="BM33" s="34"/>
      <c r="BN33" s="34">
        <f t="shared" si="22"/>
        <v>0</v>
      </c>
      <c r="BO33" s="34"/>
      <c r="BP33" s="34"/>
      <c r="BQ33" s="35">
        <f t="shared" si="23"/>
        <v>0</v>
      </c>
      <c r="BR33" s="35"/>
      <c r="BS33" s="10"/>
      <c r="BT33" s="56">
        <f t="shared" si="24"/>
        <v>0</v>
      </c>
      <c r="BU33" s="56"/>
      <c r="BV33" s="56"/>
      <c r="BW33" s="56">
        <f t="shared" si="25"/>
        <v>0</v>
      </c>
      <c r="BX33" s="56">
        <f t="shared" si="26"/>
        <v>0</v>
      </c>
      <c r="BY33" s="56">
        <f t="shared" si="27"/>
        <v>0</v>
      </c>
      <c r="BZ33" s="56">
        <f t="shared" si="28"/>
        <v>0</v>
      </c>
      <c r="CA33" s="56"/>
      <c r="CB33" s="57"/>
      <c r="CC33" s="57"/>
      <c r="CD33" s="57"/>
      <c r="CE33" s="57"/>
      <c r="CF33" s="57"/>
      <c r="CG33" s="57">
        <f t="shared" si="29"/>
        <v>0</v>
      </c>
      <c r="CH33" s="57"/>
      <c r="CI33" s="11">
        <f t="shared" si="30"/>
        <v>8</v>
      </c>
      <c r="CJ33" s="11">
        <f t="shared" si="31"/>
        <v>7</v>
      </c>
      <c r="CK33" s="11"/>
      <c r="CL33" s="11"/>
      <c r="CM33" s="11"/>
      <c r="CN33" s="11"/>
      <c r="CO33" s="11"/>
      <c r="CP33" s="11"/>
      <c r="CQ33" s="11"/>
      <c r="CR33" s="11"/>
      <c r="CS33" s="11">
        <v>8</v>
      </c>
      <c r="CT33" s="11">
        <v>7</v>
      </c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33" customHeight="1">
      <c r="A34" s="117" t="s">
        <v>116</v>
      </c>
      <c r="B34" s="18">
        <f t="shared" si="0"/>
        <v>1</v>
      </c>
      <c r="C34" s="18">
        <f t="shared" si="1"/>
        <v>0</v>
      </c>
      <c r="D34" s="18"/>
      <c r="E34" s="3"/>
      <c r="F34" s="3"/>
      <c r="G34" s="3"/>
      <c r="H34" s="3"/>
      <c r="I34" s="3"/>
      <c r="J34" s="3"/>
      <c r="K34" s="3"/>
      <c r="L34" s="3"/>
      <c r="M34" s="3"/>
      <c r="N34" s="3"/>
      <c r="O34" s="18"/>
      <c r="P34" s="18"/>
      <c r="Q34" s="4"/>
      <c r="R34" s="4">
        <f t="shared" si="2"/>
        <v>1</v>
      </c>
      <c r="S34" s="4"/>
      <c r="T34" s="4"/>
      <c r="U34" s="4"/>
      <c r="V34" s="19"/>
      <c r="W34" s="19">
        <v>1</v>
      </c>
      <c r="X34" s="19"/>
      <c r="Y34" s="42">
        <f t="shared" si="3"/>
        <v>177.34</v>
      </c>
      <c r="Z34" s="42">
        <f t="shared" si="4"/>
        <v>177.34</v>
      </c>
      <c r="AA34" s="42">
        <f t="shared" si="5"/>
        <v>0</v>
      </c>
      <c r="AB34" s="42">
        <f t="shared" si="6"/>
        <v>0</v>
      </c>
      <c r="AC34" s="10">
        <f t="shared" si="7"/>
        <v>0</v>
      </c>
      <c r="AD34" s="10">
        <f t="shared" si="8"/>
        <v>0</v>
      </c>
      <c r="AE34" s="10">
        <f t="shared" si="9"/>
        <v>0</v>
      </c>
      <c r="AF34" s="10">
        <f t="shared" si="10"/>
        <v>0</v>
      </c>
      <c r="AG34" s="19">
        <f t="shared" si="11"/>
        <v>0</v>
      </c>
      <c r="AH34" s="10"/>
      <c r="AI34" s="10"/>
      <c r="AJ34" s="19">
        <f t="shared" si="12"/>
        <v>0</v>
      </c>
      <c r="AK34" s="19"/>
      <c r="AL34" s="19"/>
      <c r="AM34" s="19">
        <f t="shared" si="13"/>
        <v>0</v>
      </c>
      <c r="AN34" s="19"/>
      <c r="AO34" s="19"/>
      <c r="AP34" s="19">
        <f t="shared" si="14"/>
        <v>0</v>
      </c>
      <c r="AQ34" s="19"/>
      <c r="AR34" s="19"/>
      <c r="AS34" s="19">
        <f t="shared" si="15"/>
        <v>0</v>
      </c>
      <c r="AT34" s="19"/>
      <c r="AU34" s="19"/>
      <c r="AV34" s="19">
        <f t="shared" si="16"/>
        <v>0</v>
      </c>
      <c r="AW34" s="19"/>
      <c r="AX34" s="19"/>
      <c r="AY34" s="19">
        <f t="shared" si="17"/>
        <v>0</v>
      </c>
      <c r="AZ34" s="19"/>
      <c r="BA34" s="19"/>
      <c r="BB34" s="19">
        <f t="shared" si="18"/>
        <v>0</v>
      </c>
      <c r="BC34" s="19"/>
      <c r="BD34" s="19"/>
      <c r="BE34" s="19">
        <f t="shared" si="19"/>
        <v>0</v>
      </c>
      <c r="BF34" s="19"/>
      <c r="BG34" s="19"/>
      <c r="BH34" s="19">
        <f t="shared" si="20"/>
        <v>0</v>
      </c>
      <c r="BI34" s="34"/>
      <c r="BJ34" s="34"/>
      <c r="BK34" s="34">
        <f t="shared" si="21"/>
        <v>0</v>
      </c>
      <c r="BL34" s="34"/>
      <c r="BM34" s="34"/>
      <c r="BN34" s="34">
        <f t="shared" si="22"/>
        <v>0</v>
      </c>
      <c r="BO34" s="34"/>
      <c r="BP34" s="34"/>
      <c r="BQ34" s="35">
        <f t="shared" si="23"/>
        <v>0</v>
      </c>
      <c r="BR34" s="35"/>
      <c r="BS34" s="10"/>
      <c r="BT34" s="56">
        <f t="shared" si="24"/>
        <v>0</v>
      </c>
      <c r="BU34" s="56"/>
      <c r="BV34" s="56"/>
      <c r="BW34" s="56">
        <f t="shared" si="25"/>
        <v>0</v>
      </c>
      <c r="BX34" s="56">
        <f t="shared" si="26"/>
        <v>177.34</v>
      </c>
      <c r="BY34" s="56">
        <f t="shared" si="27"/>
        <v>177.34</v>
      </c>
      <c r="BZ34" s="56">
        <f t="shared" si="28"/>
        <v>0</v>
      </c>
      <c r="CA34" s="56"/>
      <c r="CB34" s="57"/>
      <c r="CC34" s="57"/>
      <c r="CD34" s="57"/>
      <c r="CE34" s="57">
        <v>177.34</v>
      </c>
      <c r="CF34" s="57">
        <v>177.34</v>
      </c>
      <c r="CG34" s="57">
        <f t="shared" si="29"/>
        <v>0</v>
      </c>
      <c r="CH34" s="57"/>
      <c r="CI34" s="11">
        <f t="shared" si="30"/>
        <v>1</v>
      </c>
      <c r="CJ34" s="11">
        <f t="shared" si="31"/>
        <v>1</v>
      </c>
      <c r="CK34" s="11"/>
      <c r="CL34" s="11"/>
      <c r="CM34" s="11"/>
      <c r="CN34" s="11"/>
      <c r="CO34" s="11"/>
      <c r="CP34" s="11"/>
      <c r="CQ34" s="11"/>
      <c r="CR34" s="11"/>
      <c r="CS34" s="11">
        <v>1</v>
      </c>
      <c r="CT34" s="11">
        <v>1</v>
      </c>
      <c r="CU34" s="11"/>
      <c r="CV34" s="11"/>
      <c r="CW34" s="11"/>
      <c r="CX34" s="11"/>
      <c r="CY34" s="11"/>
      <c r="CZ34" s="11"/>
      <c r="DA34" s="11"/>
      <c r="DB34" s="11"/>
    </row>
    <row r="35" spans="1:106" s="24" customFormat="1" ht="43.5" customHeight="1">
      <c r="A35" s="117" t="s">
        <v>213</v>
      </c>
      <c r="B35" s="18">
        <f t="shared" si="0"/>
        <v>1</v>
      </c>
      <c r="C35" s="18">
        <f t="shared" si="1"/>
        <v>1</v>
      </c>
      <c r="D35" s="18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18"/>
      <c r="P35" s="18"/>
      <c r="Q35" s="4"/>
      <c r="R35" s="4">
        <f t="shared" si="2"/>
        <v>0</v>
      </c>
      <c r="S35" s="4"/>
      <c r="T35" s="4"/>
      <c r="U35" s="4"/>
      <c r="V35" s="19"/>
      <c r="W35" s="19"/>
      <c r="X35" s="19"/>
      <c r="Y35" s="42">
        <f t="shared" si="3"/>
        <v>3585.81</v>
      </c>
      <c r="Z35" s="42">
        <f t="shared" si="4"/>
        <v>3173.44</v>
      </c>
      <c r="AA35" s="42">
        <f t="shared" si="5"/>
        <v>412.36999999999989</v>
      </c>
      <c r="AB35" s="42">
        <f t="shared" si="6"/>
        <v>3585.81</v>
      </c>
      <c r="AC35" s="10">
        <f t="shared" si="7"/>
        <v>3173.44</v>
      </c>
      <c r="AD35" s="10">
        <f t="shared" si="8"/>
        <v>412.36999999999989</v>
      </c>
      <c r="AE35" s="10">
        <f t="shared" si="9"/>
        <v>0</v>
      </c>
      <c r="AF35" s="10">
        <f t="shared" si="10"/>
        <v>0</v>
      </c>
      <c r="AG35" s="19">
        <f t="shared" si="11"/>
        <v>0</v>
      </c>
      <c r="AH35" s="10"/>
      <c r="AI35" s="10"/>
      <c r="AJ35" s="19">
        <f t="shared" si="12"/>
        <v>0</v>
      </c>
      <c r="AK35" s="19"/>
      <c r="AL35" s="19"/>
      <c r="AM35" s="19">
        <f t="shared" si="13"/>
        <v>0</v>
      </c>
      <c r="AN35" s="19"/>
      <c r="AO35" s="19"/>
      <c r="AP35" s="19">
        <f t="shared" si="14"/>
        <v>0</v>
      </c>
      <c r="AQ35" s="19"/>
      <c r="AR35" s="19"/>
      <c r="AS35" s="19">
        <f t="shared" si="15"/>
        <v>0</v>
      </c>
      <c r="AT35" s="19"/>
      <c r="AU35" s="19"/>
      <c r="AV35" s="19">
        <f t="shared" si="16"/>
        <v>0</v>
      </c>
      <c r="AW35" s="19"/>
      <c r="AX35" s="19"/>
      <c r="AY35" s="19">
        <f t="shared" si="17"/>
        <v>0</v>
      </c>
      <c r="AZ35" s="19"/>
      <c r="BA35" s="19"/>
      <c r="BB35" s="19">
        <f t="shared" si="18"/>
        <v>0</v>
      </c>
      <c r="BC35" s="19"/>
      <c r="BD35" s="19"/>
      <c r="BE35" s="19">
        <f t="shared" si="19"/>
        <v>0</v>
      </c>
      <c r="BF35" s="19">
        <v>3585.81</v>
      </c>
      <c r="BG35" s="19">
        <v>3173.44</v>
      </c>
      <c r="BH35" s="19">
        <f t="shared" si="20"/>
        <v>412.36999999999989</v>
      </c>
      <c r="BI35" s="34"/>
      <c r="BJ35" s="34"/>
      <c r="BK35" s="34">
        <f t="shared" si="21"/>
        <v>0</v>
      </c>
      <c r="BL35" s="34"/>
      <c r="BM35" s="34"/>
      <c r="BN35" s="34">
        <f t="shared" si="22"/>
        <v>0</v>
      </c>
      <c r="BO35" s="34"/>
      <c r="BP35" s="34"/>
      <c r="BQ35" s="35">
        <f t="shared" si="23"/>
        <v>0</v>
      </c>
      <c r="BR35" s="35"/>
      <c r="BS35" s="10"/>
      <c r="BT35" s="56">
        <f t="shared" si="24"/>
        <v>0</v>
      </c>
      <c r="BU35" s="56"/>
      <c r="BV35" s="56"/>
      <c r="BW35" s="56">
        <f t="shared" si="25"/>
        <v>0</v>
      </c>
      <c r="BX35" s="56">
        <f t="shared" si="26"/>
        <v>0</v>
      </c>
      <c r="BY35" s="56">
        <f t="shared" si="27"/>
        <v>0</v>
      </c>
      <c r="BZ35" s="56">
        <f t="shared" si="28"/>
        <v>0</v>
      </c>
      <c r="CA35" s="56"/>
      <c r="CB35" s="57"/>
      <c r="CC35" s="57"/>
      <c r="CD35" s="57"/>
      <c r="CE35" s="57"/>
      <c r="CF35" s="57"/>
      <c r="CG35" s="57">
        <f t="shared" si="29"/>
        <v>0</v>
      </c>
      <c r="CH35" s="57"/>
      <c r="CI35" s="11">
        <f t="shared" si="30"/>
        <v>2</v>
      </c>
      <c r="CJ35" s="11">
        <f t="shared" si="31"/>
        <v>2</v>
      </c>
      <c r="CK35" s="11"/>
      <c r="CL35" s="11"/>
      <c r="CM35" s="11"/>
      <c r="CN35" s="11"/>
      <c r="CO35" s="11"/>
      <c r="CP35" s="11"/>
      <c r="CQ35" s="11"/>
      <c r="CR35" s="11"/>
      <c r="CS35" s="11">
        <v>2</v>
      </c>
      <c r="CT35" s="11">
        <v>2</v>
      </c>
      <c r="CU35" s="11"/>
      <c r="CV35" s="11"/>
      <c r="CW35" s="11"/>
      <c r="CX35" s="11"/>
      <c r="CY35" s="11"/>
      <c r="CZ35" s="11"/>
      <c r="DA35" s="11"/>
      <c r="DB35" s="11"/>
    </row>
    <row r="36" spans="1:106" s="24" customFormat="1" ht="22.5" customHeight="1">
      <c r="A36" s="117" t="s">
        <v>214</v>
      </c>
      <c r="B36" s="18">
        <f t="shared" si="0"/>
        <v>1</v>
      </c>
      <c r="C36" s="18">
        <f t="shared" si="1"/>
        <v>1</v>
      </c>
      <c r="D36" s="18"/>
      <c r="E36" s="3"/>
      <c r="F36" s="3"/>
      <c r="G36" s="3"/>
      <c r="H36" s="3"/>
      <c r="I36" s="3"/>
      <c r="J36" s="3"/>
      <c r="K36" s="3"/>
      <c r="L36" s="3">
        <v>1</v>
      </c>
      <c r="M36" s="3"/>
      <c r="N36" s="3"/>
      <c r="O36" s="18"/>
      <c r="P36" s="18"/>
      <c r="Q36" s="4"/>
      <c r="R36" s="4">
        <f t="shared" si="2"/>
        <v>0</v>
      </c>
      <c r="S36" s="4"/>
      <c r="T36" s="4"/>
      <c r="U36" s="4"/>
      <c r="V36" s="19"/>
      <c r="W36" s="19"/>
      <c r="X36" s="19"/>
      <c r="Y36" s="42">
        <f t="shared" si="3"/>
        <v>4474.87</v>
      </c>
      <c r="Z36" s="42">
        <f t="shared" si="4"/>
        <v>2998.16</v>
      </c>
      <c r="AA36" s="42">
        <f t="shared" si="5"/>
        <v>1476.71</v>
      </c>
      <c r="AB36" s="42">
        <f t="shared" si="6"/>
        <v>4474.87</v>
      </c>
      <c r="AC36" s="10">
        <f t="shared" si="7"/>
        <v>2998.16</v>
      </c>
      <c r="AD36" s="10">
        <f t="shared" si="8"/>
        <v>1476.71</v>
      </c>
      <c r="AE36" s="10">
        <f t="shared" si="9"/>
        <v>0</v>
      </c>
      <c r="AF36" s="10">
        <f t="shared" si="10"/>
        <v>0</v>
      </c>
      <c r="AG36" s="19">
        <f t="shared" si="11"/>
        <v>0</v>
      </c>
      <c r="AH36" s="10"/>
      <c r="AI36" s="10"/>
      <c r="AJ36" s="19">
        <f t="shared" si="12"/>
        <v>0</v>
      </c>
      <c r="AK36" s="19"/>
      <c r="AL36" s="19"/>
      <c r="AM36" s="19">
        <f t="shared" si="13"/>
        <v>0</v>
      </c>
      <c r="AN36" s="19"/>
      <c r="AO36" s="19"/>
      <c r="AP36" s="19">
        <f t="shared" si="14"/>
        <v>0</v>
      </c>
      <c r="AQ36" s="19"/>
      <c r="AR36" s="19"/>
      <c r="AS36" s="19">
        <f t="shared" si="15"/>
        <v>0</v>
      </c>
      <c r="AT36" s="19"/>
      <c r="AU36" s="19"/>
      <c r="AV36" s="19">
        <f t="shared" si="16"/>
        <v>0</v>
      </c>
      <c r="AW36" s="19"/>
      <c r="AX36" s="19"/>
      <c r="AY36" s="19">
        <f t="shared" si="17"/>
        <v>0</v>
      </c>
      <c r="AZ36" s="19"/>
      <c r="BA36" s="19"/>
      <c r="BB36" s="19">
        <f t="shared" si="18"/>
        <v>0</v>
      </c>
      <c r="BC36" s="19"/>
      <c r="BD36" s="19"/>
      <c r="BE36" s="19">
        <f t="shared" si="19"/>
        <v>0</v>
      </c>
      <c r="BF36" s="19">
        <v>4474.87</v>
      </c>
      <c r="BG36" s="19">
        <v>2998.16</v>
      </c>
      <c r="BH36" s="19">
        <f t="shared" si="20"/>
        <v>1476.71</v>
      </c>
      <c r="BI36" s="34"/>
      <c r="BJ36" s="34"/>
      <c r="BK36" s="34">
        <f t="shared" si="21"/>
        <v>0</v>
      </c>
      <c r="BL36" s="34"/>
      <c r="BM36" s="34"/>
      <c r="BN36" s="34">
        <f t="shared" si="22"/>
        <v>0</v>
      </c>
      <c r="BO36" s="34"/>
      <c r="BP36" s="34"/>
      <c r="BQ36" s="35">
        <f t="shared" si="23"/>
        <v>0</v>
      </c>
      <c r="BR36" s="35"/>
      <c r="BS36" s="10"/>
      <c r="BT36" s="56">
        <f t="shared" si="24"/>
        <v>0</v>
      </c>
      <c r="BU36" s="56"/>
      <c r="BV36" s="56"/>
      <c r="BW36" s="56">
        <f t="shared" si="25"/>
        <v>0</v>
      </c>
      <c r="BX36" s="56">
        <f t="shared" si="26"/>
        <v>0</v>
      </c>
      <c r="BY36" s="56">
        <f t="shared" si="27"/>
        <v>0</v>
      </c>
      <c r="BZ36" s="56">
        <f t="shared" si="28"/>
        <v>0</v>
      </c>
      <c r="CA36" s="56"/>
      <c r="CB36" s="57"/>
      <c r="CC36" s="57"/>
      <c r="CD36" s="57"/>
      <c r="CE36" s="57"/>
      <c r="CF36" s="57"/>
      <c r="CG36" s="57">
        <f t="shared" si="29"/>
        <v>0</v>
      </c>
      <c r="CH36" s="57"/>
      <c r="CI36" s="11">
        <f t="shared" si="30"/>
        <v>5</v>
      </c>
      <c r="CJ36" s="11">
        <f t="shared" si="31"/>
        <v>5</v>
      </c>
      <c r="CK36" s="11"/>
      <c r="CL36" s="11"/>
      <c r="CM36" s="11"/>
      <c r="CN36" s="11"/>
      <c r="CO36" s="11"/>
      <c r="CP36" s="11"/>
      <c r="CQ36" s="11"/>
      <c r="CR36" s="11"/>
      <c r="CS36" s="11">
        <v>5</v>
      </c>
      <c r="CT36" s="11">
        <v>5</v>
      </c>
      <c r="CU36" s="11"/>
      <c r="CV36" s="11"/>
      <c r="CW36" s="11"/>
      <c r="CX36" s="11"/>
      <c r="CY36" s="11"/>
      <c r="CZ36" s="11"/>
      <c r="DA36" s="11"/>
      <c r="DB36" s="11"/>
    </row>
    <row r="37" spans="1:106" s="24" customFormat="1" ht="39.75" customHeight="1">
      <c r="A37" s="117" t="s">
        <v>215</v>
      </c>
      <c r="B37" s="18">
        <f t="shared" si="0"/>
        <v>1</v>
      </c>
      <c r="C37" s="18">
        <f t="shared" si="1"/>
        <v>1</v>
      </c>
      <c r="D37" s="18"/>
      <c r="E37" s="3"/>
      <c r="F37" s="3"/>
      <c r="G37" s="3"/>
      <c r="H37" s="3"/>
      <c r="I37" s="3"/>
      <c r="J37" s="3"/>
      <c r="K37" s="3"/>
      <c r="L37" s="3">
        <v>1</v>
      </c>
      <c r="M37" s="3"/>
      <c r="N37" s="3"/>
      <c r="O37" s="18"/>
      <c r="P37" s="18"/>
      <c r="Q37" s="4"/>
      <c r="R37" s="4">
        <f t="shared" si="2"/>
        <v>0</v>
      </c>
      <c r="S37" s="4"/>
      <c r="T37" s="4"/>
      <c r="U37" s="4"/>
      <c r="V37" s="19"/>
      <c r="W37" s="19"/>
      <c r="X37" s="19"/>
      <c r="Y37" s="42">
        <f t="shared" si="3"/>
        <v>3457.11</v>
      </c>
      <c r="Z37" s="42">
        <f t="shared" si="4"/>
        <v>1983.85</v>
      </c>
      <c r="AA37" s="42">
        <f t="shared" si="5"/>
        <v>1473.2600000000002</v>
      </c>
      <c r="AB37" s="42">
        <f t="shared" si="6"/>
        <v>3457.11</v>
      </c>
      <c r="AC37" s="10">
        <f t="shared" si="7"/>
        <v>1983.85</v>
      </c>
      <c r="AD37" s="10">
        <f t="shared" si="8"/>
        <v>1473.2600000000002</v>
      </c>
      <c r="AE37" s="10">
        <f t="shared" si="9"/>
        <v>0</v>
      </c>
      <c r="AF37" s="10">
        <f t="shared" si="10"/>
        <v>0</v>
      </c>
      <c r="AG37" s="19">
        <f t="shared" si="11"/>
        <v>0</v>
      </c>
      <c r="AH37" s="10"/>
      <c r="AI37" s="10"/>
      <c r="AJ37" s="19">
        <f t="shared" si="12"/>
        <v>0</v>
      </c>
      <c r="AK37" s="19"/>
      <c r="AL37" s="19"/>
      <c r="AM37" s="19">
        <f t="shared" si="13"/>
        <v>0</v>
      </c>
      <c r="AN37" s="19"/>
      <c r="AO37" s="19"/>
      <c r="AP37" s="19">
        <f t="shared" si="14"/>
        <v>0</v>
      </c>
      <c r="AQ37" s="19"/>
      <c r="AR37" s="19"/>
      <c r="AS37" s="19">
        <f t="shared" si="15"/>
        <v>0</v>
      </c>
      <c r="AT37" s="19"/>
      <c r="AU37" s="19"/>
      <c r="AV37" s="19">
        <f t="shared" si="16"/>
        <v>0</v>
      </c>
      <c r="AW37" s="19"/>
      <c r="AX37" s="19"/>
      <c r="AY37" s="19">
        <f t="shared" si="17"/>
        <v>0</v>
      </c>
      <c r="AZ37" s="19"/>
      <c r="BA37" s="19"/>
      <c r="BB37" s="19">
        <f t="shared" si="18"/>
        <v>0</v>
      </c>
      <c r="BC37" s="19"/>
      <c r="BD37" s="19"/>
      <c r="BE37" s="19">
        <f t="shared" si="19"/>
        <v>0</v>
      </c>
      <c r="BF37" s="19">
        <v>3457.11</v>
      </c>
      <c r="BG37" s="19">
        <v>1983.85</v>
      </c>
      <c r="BH37" s="19">
        <f t="shared" si="20"/>
        <v>1473.2600000000002</v>
      </c>
      <c r="BI37" s="34"/>
      <c r="BJ37" s="34"/>
      <c r="BK37" s="34">
        <f t="shared" si="21"/>
        <v>0</v>
      </c>
      <c r="BL37" s="34"/>
      <c r="BM37" s="34"/>
      <c r="BN37" s="34">
        <f t="shared" si="22"/>
        <v>0</v>
      </c>
      <c r="BO37" s="34"/>
      <c r="BP37" s="34"/>
      <c r="BQ37" s="35">
        <f t="shared" si="23"/>
        <v>0</v>
      </c>
      <c r="BR37" s="35"/>
      <c r="BS37" s="10"/>
      <c r="BT37" s="56">
        <f t="shared" si="24"/>
        <v>0</v>
      </c>
      <c r="BU37" s="56"/>
      <c r="BV37" s="56"/>
      <c r="BW37" s="56">
        <f t="shared" si="25"/>
        <v>0</v>
      </c>
      <c r="BX37" s="56">
        <f t="shared" si="26"/>
        <v>0</v>
      </c>
      <c r="BY37" s="56">
        <f t="shared" si="27"/>
        <v>0</v>
      </c>
      <c r="BZ37" s="56">
        <f t="shared" si="28"/>
        <v>0</v>
      </c>
      <c r="CA37" s="56"/>
      <c r="CB37" s="57"/>
      <c r="CC37" s="57"/>
      <c r="CD37" s="57"/>
      <c r="CE37" s="57"/>
      <c r="CF37" s="57"/>
      <c r="CG37" s="57">
        <f t="shared" si="29"/>
        <v>0</v>
      </c>
      <c r="CH37" s="57"/>
      <c r="CI37" s="11">
        <f t="shared" si="30"/>
        <v>2</v>
      </c>
      <c r="CJ37" s="11">
        <f t="shared" si="31"/>
        <v>2</v>
      </c>
      <c r="CK37" s="11"/>
      <c r="CL37" s="11"/>
      <c r="CM37" s="11"/>
      <c r="CN37" s="11"/>
      <c r="CO37" s="11"/>
      <c r="CP37" s="11"/>
      <c r="CQ37" s="11"/>
      <c r="CR37" s="11"/>
      <c r="CS37" s="11">
        <v>2</v>
      </c>
      <c r="CT37" s="11">
        <v>2</v>
      </c>
      <c r="CU37" s="11"/>
      <c r="CV37" s="11"/>
      <c r="CW37" s="11"/>
      <c r="CX37" s="11"/>
      <c r="CY37" s="11"/>
      <c r="CZ37" s="11"/>
      <c r="DA37" s="11"/>
      <c r="DB37" s="11"/>
    </row>
    <row r="38" spans="1:106" s="24" customFormat="1" ht="38.25" customHeight="1">
      <c r="A38" s="117" t="s">
        <v>216</v>
      </c>
      <c r="B38" s="18">
        <f t="shared" si="0"/>
        <v>1</v>
      </c>
      <c r="C38" s="18">
        <f t="shared" si="1"/>
        <v>0</v>
      </c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18"/>
      <c r="P38" s="18"/>
      <c r="Q38" s="4"/>
      <c r="R38" s="4">
        <f t="shared" si="2"/>
        <v>1</v>
      </c>
      <c r="S38" s="4"/>
      <c r="T38" s="4"/>
      <c r="U38" s="4"/>
      <c r="V38" s="19"/>
      <c r="W38" s="19">
        <v>1</v>
      </c>
      <c r="X38" s="19"/>
      <c r="Y38" s="42">
        <f t="shared" si="3"/>
        <v>100.34</v>
      </c>
      <c r="Z38" s="42">
        <f t="shared" si="4"/>
        <v>100.34</v>
      </c>
      <c r="AA38" s="42">
        <f t="shared" si="5"/>
        <v>0</v>
      </c>
      <c r="AB38" s="42">
        <f t="shared" si="6"/>
        <v>0</v>
      </c>
      <c r="AC38" s="10">
        <f t="shared" si="7"/>
        <v>0</v>
      </c>
      <c r="AD38" s="10">
        <f t="shared" si="8"/>
        <v>0</v>
      </c>
      <c r="AE38" s="10">
        <f t="shared" si="9"/>
        <v>0</v>
      </c>
      <c r="AF38" s="10">
        <f t="shared" si="10"/>
        <v>0</v>
      </c>
      <c r="AG38" s="19">
        <f t="shared" si="11"/>
        <v>0</v>
      </c>
      <c r="AH38" s="10"/>
      <c r="AI38" s="10"/>
      <c r="AJ38" s="19">
        <f t="shared" si="12"/>
        <v>0</v>
      </c>
      <c r="AK38" s="19"/>
      <c r="AL38" s="19"/>
      <c r="AM38" s="19">
        <f t="shared" si="13"/>
        <v>0</v>
      </c>
      <c r="AN38" s="19"/>
      <c r="AO38" s="19"/>
      <c r="AP38" s="19">
        <f t="shared" si="14"/>
        <v>0</v>
      </c>
      <c r="AQ38" s="19"/>
      <c r="AR38" s="19"/>
      <c r="AS38" s="19">
        <f t="shared" si="15"/>
        <v>0</v>
      </c>
      <c r="AT38" s="19"/>
      <c r="AU38" s="19"/>
      <c r="AV38" s="19">
        <f t="shared" si="16"/>
        <v>0</v>
      </c>
      <c r="AW38" s="19"/>
      <c r="AX38" s="19"/>
      <c r="AY38" s="19">
        <f t="shared" si="17"/>
        <v>0</v>
      </c>
      <c r="AZ38" s="19"/>
      <c r="BA38" s="19"/>
      <c r="BB38" s="19">
        <f t="shared" si="18"/>
        <v>0</v>
      </c>
      <c r="BC38" s="19"/>
      <c r="BD38" s="19"/>
      <c r="BE38" s="19">
        <f t="shared" si="19"/>
        <v>0</v>
      </c>
      <c r="BF38" s="19"/>
      <c r="BG38" s="19"/>
      <c r="BH38" s="19">
        <f t="shared" si="20"/>
        <v>0</v>
      </c>
      <c r="BI38" s="34"/>
      <c r="BJ38" s="34"/>
      <c r="BK38" s="34">
        <f t="shared" si="21"/>
        <v>0</v>
      </c>
      <c r="BL38" s="34"/>
      <c r="BM38" s="34"/>
      <c r="BN38" s="34">
        <f t="shared" si="22"/>
        <v>0</v>
      </c>
      <c r="BO38" s="34"/>
      <c r="BP38" s="34"/>
      <c r="BQ38" s="35">
        <f t="shared" si="23"/>
        <v>0</v>
      </c>
      <c r="BR38" s="35"/>
      <c r="BS38" s="10"/>
      <c r="BT38" s="56">
        <f t="shared" si="24"/>
        <v>0</v>
      </c>
      <c r="BU38" s="56"/>
      <c r="BV38" s="56"/>
      <c r="BW38" s="56">
        <f t="shared" si="25"/>
        <v>0</v>
      </c>
      <c r="BX38" s="56">
        <f t="shared" si="26"/>
        <v>100.34</v>
      </c>
      <c r="BY38" s="56">
        <f t="shared" si="27"/>
        <v>100.34</v>
      </c>
      <c r="BZ38" s="56">
        <f t="shared" si="28"/>
        <v>0</v>
      </c>
      <c r="CA38" s="56"/>
      <c r="CB38" s="57"/>
      <c r="CC38" s="57"/>
      <c r="CD38" s="57"/>
      <c r="CE38" s="57">
        <v>100.34</v>
      </c>
      <c r="CF38" s="57">
        <v>100.34</v>
      </c>
      <c r="CG38" s="57">
        <f t="shared" si="29"/>
        <v>0</v>
      </c>
      <c r="CH38" s="57"/>
      <c r="CI38" s="11">
        <f t="shared" si="30"/>
        <v>1</v>
      </c>
      <c r="CJ38" s="11">
        <f t="shared" si="31"/>
        <v>1</v>
      </c>
      <c r="CK38" s="11"/>
      <c r="CL38" s="11"/>
      <c r="CM38" s="11"/>
      <c r="CN38" s="11"/>
      <c r="CO38" s="11"/>
      <c r="CP38" s="11"/>
      <c r="CQ38" s="11"/>
      <c r="CR38" s="11"/>
      <c r="CS38" s="11">
        <v>1</v>
      </c>
      <c r="CT38" s="11">
        <v>1</v>
      </c>
      <c r="CU38" s="11"/>
      <c r="CV38" s="11"/>
      <c r="CW38" s="11"/>
      <c r="CX38" s="11"/>
      <c r="CY38" s="11"/>
      <c r="CZ38" s="11"/>
      <c r="DA38" s="11"/>
      <c r="DB38" s="11"/>
    </row>
    <row r="39" spans="1:106" s="24" customFormat="1" ht="41.25" customHeight="1">
      <c r="A39" s="117" t="s">
        <v>217</v>
      </c>
      <c r="B39" s="18">
        <f t="shared" si="0"/>
        <v>1</v>
      </c>
      <c r="C39" s="18">
        <f t="shared" si="1"/>
        <v>1</v>
      </c>
      <c r="D39" s="18"/>
      <c r="E39" s="3"/>
      <c r="F39" s="3"/>
      <c r="G39" s="3"/>
      <c r="H39" s="3"/>
      <c r="I39" s="3"/>
      <c r="J39" s="3"/>
      <c r="K39" s="3"/>
      <c r="L39" s="3">
        <v>1</v>
      </c>
      <c r="M39" s="3"/>
      <c r="N39" s="3"/>
      <c r="O39" s="18"/>
      <c r="P39" s="18"/>
      <c r="Q39" s="4"/>
      <c r="R39" s="4">
        <f t="shared" si="2"/>
        <v>0</v>
      </c>
      <c r="S39" s="4"/>
      <c r="T39" s="4"/>
      <c r="U39" s="4"/>
      <c r="V39" s="19"/>
      <c r="W39" s="19"/>
      <c r="X39" s="19"/>
      <c r="Y39" s="42">
        <f t="shared" si="3"/>
        <v>56.67</v>
      </c>
      <c r="Z39" s="42">
        <f t="shared" si="4"/>
        <v>29.78</v>
      </c>
      <c r="AA39" s="42">
        <f t="shared" si="5"/>
        <v>26.89</v>
      </c>
      <c r="AB39" s="42">
        <f t="shared" si="6"/>
        <v>56.67</v>
      </c>
      <c r="AC39" s="10">
        <f t="shared" si="7"/>
        <v>29.78</v>
      </c>
      <c r="AD39" s="10">
        <f t="shared" si="8"/>
        <v>26.89</v>
      </c>
      <c r="AE39" s="10">
        <f t="shared" si="9"/>
        <v>0</v>
      </c>
      <c r="AF39" s="10">
        <f t="shared" si="10"/>
        <v>0</v>
      </c>
      <c r="AG39" s="19">
        <f t="shared" si="11"/>
        <v>0</v>
      </c>
      <c r="AH39" s="10"/>
      <c r="AI39" s="10"/>
      <c r="AJ39" s="19">
        <f t="shared" si="12"/>
        <v>0</v>
      </c>
      <c r="AK39" s="19"/>
      <c r="AL39" s="19"/>
      <c r="AM39" s="19">
        <f t="shared" si="13"/>
        <v>0</v>
      </c>
      <c r="AN39" s="19"/>
      <c r="AO39" s="19"/>
      <c r="AP39" s="19">
        <f t="shared" si="14"/>
        <v>0</v>
      </c>
      <c r="AQ39" s="19"/>
      <c r="AR39" s="19"/>
      <c r="AS39" s="19">
        <f t="shared" si="15"/>
        <v>0</v>
      </c>
      <c r="AT39" s="19"/>
      <c r="AU39" s="19"/>
      <c r="AV39" s="19">
        <f t="shared" si="16"/>
        <v>0</v>
      </c>
      <c r="AW39" s="19"/>
      <c r="AX39" s="19"/>
      <c r="AY39" s="19">
        <f t="shared" si="17"/>
        <v>0</v>
      </c>
      <c r="AZ39" s="19"/>
      <c r="BA39" s="19"/>
      <c r="BB39" s="19">
        <f t="shared" si="18"/>
        <v>0</v>
      </c>
      <c r="BC39" s="19"/>
      <c r="BD39" s="19"/>
      <c r="BE39" s="19">
        <f t="shared" si="19"/>
        <v>0</v>
      </c>
      <c r="BF39" s="19">
        <v>56.67</v>
      </c>
      <c r="BG39" s="19">
        <v>29.78</v>
      </c>
      <c r="BH39" s="19">
        <f t="shared" si="20"/>
        <v>26.89</v>
      </c>
      <c r="BI39" s="34"/>
      <c r="BJ39" s="34"/>
      <c r="BK39" s="34">
        <f t="shared" si="21"/>
        <v>0</v>
      </c>
      <c r="BL39" s="34"/>
      <c r="BM39" s="34"/>
      <c r="BN39" s="34">
        <f t="shared" si="22"/>
        <v>0</v>
      </c>
      <c r="BO39" s="34"/>
      <c r="BP39" s="34"/>
      <c r="BQ39" s="35">
        <f t="shared" si="23"/>
        <v>0</v>
      </c>
      <c r="BR39" s="35"/>
      <c r="BS39" s="10"/>
      <c r="BT39" s="56">
        <f t="shared" si="24"/>
        <v>0</v>
      </c>
      <c r="BU39" s="56"/>
      <c r="BV39" s="56"/>
      <c r="BW39" s="56">
        <f t="shared" si="25"/>
        <v>0</v>
      </c>
      <c r="BX39" s="56">
        <f t="shared" si="26"/>
        <v>0</v>
      </c>
      <c r="BY39" s="56">
        <f t="shared" si="27"/>
        <v>0</v>
      </c>
      <c r="BZ39" s="56">
        <f t="shared" si="28"/>
        <v>0</v>
      </c>
      <c r="CA39" s="56"/>
      <c r="CB39" s="57"/>
      <c r="CC39" s="57"/>
      <c r="CD39" s="57"/>
      <c r="CE39" s="57"/>
      <c r="CF39" s="57"/>
      <c r="CG39" s="57">
        <f t="shared" si="29"/>
        <v>0</v>
      </c>
      <c r="CH39" s="57"/>
      <c r="CI39" s="11">
        <f t="shared" si="30"/>
        <v>7</v>
      </c>
      <c r="CJ39" s="11">
        <f t="shared" si="31"/>
        <v>7</v>
      </c>
      <c r="CK39" s="11"/>
      <c r="CL39" s="11"/>
      <c r="CM39" s="11"/>
      <c r="CN39" s="11"/>
      <c r="CO39" s="11"/>
      <c r="CP39" s="11"/>
      <c r="CQ39" s="11"/>
      <c r="CR39" s="11"/>
      <c r="CS39" s="11">
        <v>7</v>
      </c>
      <c r="CT39" s="11">
        <v>7</v>
      </c>
      <c r="CU39" s="11"/>
      <c r="CV39" s="11"/>
      <c r="CW39" s="11"/>
      <c r="CX39" s="11"/>
      <c r="CY39" s="11"/>
      <c r="CZ39" s="11"/>
      <c r="DA39" s="11"/>
      <c r="DB39" s="11"/>
    </row>
    <row r="40" spans="1:106" s="24" customFormat="1" ht="41.25" customHeight="1">
      <c r="A40" s="117" t="s">
        <v>218</v>
      </c>
      <c r="B40" s="18">
        <f t="shared" si="0"/>
        <v>1</v>
      </c>
      <c r="C40" s="18">
        <f t="shared" si="1"/>
        <v>1</v>
      </c>
      <c r="D40" s="18"/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18"/>
      <c r="P40" s="18"/>
      <c r="Q40" s="4"/>
      <c r="R40" s="4">
        <f t="shared" si="2"/>
        <v>0</v>
      </c>
      <c r="S40" s="4"/>
      <c r="T40" s="4"/>
      <c r="U40" s="4"/>
      <c r="V40" s="19"/>
      <c r="W40" s="19"/>
      <c r="X40" s="19"/>
      <c r="Y40" s="42">
        <f t="shared" si="3"/>
        <v>116.12</v>
      </c>
      <c r="Z40" s="42">
        <f t="shared" si="4"/>
        <v>13.26</v>
      </c>
      <c r="AA40" s="42">
        <f t="shared" si="5"/>
        <v>102.86</v>
      </c>
      <c r="AB40" s="42">
        <f t="shared" si="6"/>
        <v>116.12</v>
      </c>
      <c r="AC40" s="10">
        <f t="shared" si="7"/>
        <v>13.26</v>
      </c>
      <c r="AD40" s="10">
        <f t="shared" si="8"/>
        <v>102.86</v>
      </c>
      <c r="AE40" s="10">
        <f t="shared" si="9"/>
        <v>0</v>
      </c>
      <c r="AF40" s="10">
        <f t="shared" si="10"/>
        <v>0</v>
      </c>
      <c r="AG40" s="19">
        <f t="shared" si="11"/>
        <v>0</v>
      </c>
      <c r="AH40" s="10"/>
      <c r="AI40" s="10"/>
      <c r="AJ40" s="19">
        <f t="shared" si="12"/>
        <v>0</v>
      </c>
      <c r="AK40" s="19"/>
      <c r="AL40" s="19"/>
      <c r="AM40" s="19">
        <f t="shared" si="13"/>
        <v>0</v>
      </c>
      <c r="AN40" s="19"/>
      <c r="AO40" s="19"/>
      <c r="AP40" s="19">
        <f t="shared" si="14"/>
        <v>0</v>
      </c>
      <c r="AQ40" s="19"/>
      <c r="AR40" s="19"/>
      <c r="AS40" s="19">
        <f t="shared" si="15"/>
        <v>0</v>
      </c>
      <c r="AT40" s="19"/>
      <c r="AU40" s="19"/>
      <c r="AV40" s="19">
        <f t="shared" si="16"/>
        <v>0</v>
      </c>
      <c r="AW40" s="19"/>
      <c r="AX40" s="19"/>
      <c r="AY40" s="19">
        <f t="shared" si="17"/>
        <v>0</v>
      </c>
      <c r="AZ40" s="19"/>
      <c r="BA40" s="19"/>
      <c r="BB40" s="19">
        <f t="shared" si="18"/>
        <v>0</v>
      </c>
      <c r="BC40" s="19"/>
      <c r="BD40" s="19"/>
      <c r="BE40" s="19">
        <f t="shared" si="19"/>
        <v>0</v>
      </c>
      <c r="BF40" s="19">
        <v>116.12</v>
      </c>
      <c r="BG40" s="19">
        <v>13.26</v>
      </c>
      <c r="BH40" s="19">
        <f t="shared" si="20"/>
        <v>102.86</v>
      </c>
      <c r="BI40" s="34"/>
      <c r="BJ40" s="34"/>
      <c r="BK40" s="34">
        <f t="shared" si="21"/>
        <v>0</v>
      </c>
      <c r="BL40" s="34"/>
      <c r="BM40" s="34"/>
      <c r="BN40" s="34">
        <f t="shared" si="22"/>
        <v>0</v>
      </c>
      <c r="BO40" s="34"/>
      <c r="BP40" s="34"/>
      <c r="BQ40" s="35">
        <f t="shared" si="23"/>
        <v>0</v>
      </c>
      <c r="BR40" s="35"/>
      <c r="BS40" s="10"/>
      <c r="BT40" s="56">
        <f t="shared" si="24"/>
        <v>0</v>
      </c>
      <c r="BU40" s="56"/>
      <c r="BV40" s="56"/>
      <c r="BW40" s="56">
        <f t="shared" si="25"/>
        <v>0</v>
      </c>
      <c r="BX40" s="56">
        <f t="shared" si="26"/>
        <v>0</v>
      </c>
      <c r="BY40" s="56">
        <f t="shared" si="27"/>
        <v>0</v>
      </c>
      <c r="BZ40" s="56">
        <f t="shared" si="28"/>
        <v>0</v>
      </c>
      <c r="CA40" s="56"/>
      <c r="CB40" s="57"/>
      <c r="CC40" s="57"/>
      <c r="CD40" s="57"/>
      <c r="CE40" s="57"/>
      <c r="CF40" s="57"/>
      <c r="CG40" s="57">
        <f t="shared" si="29"/>
        <v>0</v>
      </c>
      <c r="CH40" s="57"/>
      <c r="CI40" s="11">
        <f t="shared" si="30"/>
        <v>14</v>
      </c>
      <c r="CJ40" s="11">
        <f t="shared" si="31"/>
        <v>14</v>
      </c>
      <c r="CK40" s="11"/>
      <c r="CL40" s="11"/>
      <c r="CM40" s="11"/>
      <c r="CN40" s="11"/>
      <c r="CO40" s="11"/>
      <c r="CP40" s="11"/>
      <c r="CQ40" s="11"/>
      <c r="CR40" s="11"/>
      <c r="CS40" s="11">
        <v>14</v>
      </c>
      <c r="CT40" s="11">
        <v>14</v>
      </c>
      <c r="CU40" s="11"/>
      <c r="CV40" s="11"/>
      <c r="CW40" s="11"/>
      <c r="CX40" s="11"/>
      <c r="CY40" s="11"/>
      <c r="CZ40" s="11"/>
      <c r="DA40" s="11"/>
      <c r="DB40" s="11"/>
    </row>
    <row r="41" spans="1:106" s="24" customFormat="1" ht="43.5" customHeight="1">
      <c r="A41" s="117" t="s">
        <v>218</v>
      </c>
      <c r="B41" s="18">
        <f t="shared" si="0"/>
        <v>1</v>
      </c>
      <c r="C41" s="18">
        <f t="shared" si="1"/>
        <v>1</v>
      </c>
      <c r="D41" s="18"/>
      <c r="E41" s="3"/>
      <c r="F41" s="3"/>
      <c r="G41" s="3"/>
      <c r="H41" s="3"/>
      <c r="I41" s="3"/>
      <c r="J41" s="3"/>
      <c r="K41" s="3"/>
      <c r="L41" s="3">
        <v>1</v>
      </c>
      <c r="M41" s="3"/>
      <c r="N41" s="3"/>
      <c r="O41" s="18"/>
      <c r="P41" s="18"/>
      <c r="Q41" s="4"/>
      <c r="R41" s="4">
        <f t="shared" si="2"/>
        <v>0</v>
      </c>
      <c r="S41" s="4"/>
      <c r="T41" s="4"/>
      <c r="U41" s="4"/>
      <c r="V41" s="19"/>
      <c r="W41" s="19"/>
      <c r="X41" s="19"/>
      <c r="Y41" s="42">
        <f t="shared" si="3"/>
        <v>209.14</v>
      </c>
      <c r="Z41" s="42">
        <f t="shared" si="4"/>
        <v>32.68</v>
      </c>
      <c r="AA41" s="42">
        <f t="shared" si="5"/>
        <v>176.45999999999998</v>
      </c>
      <c r="AB41" s="42">
        <f t="shared" si="6"/>
        <v>209.14</v>
      </c>
      <c r="AC41" s="10">
        <f t="shared" si="7"/>
        <v>32.68</v>
      </c>
      <c r="AD41" s="10">
        <f t="shared" si="8"/>
        <v>176.45999999999998</v>
      </c>
      <c r="AE41" s="10">
        <f t="shared" si="9"/>
        <v>0</v>
      </c>
      <c r="AF41" s="10">
        <f t="shared" si="10"/>
        <v>0</v>
      </c>
      <c r="AG41" s="19">
        <f t="shared" si="11"/>
        <v>0</v>
      </c>
      <c r="AH41" s="10"/>
      <c r="AI41" s="10"/>
      <c r="AJ41" s="19">
        <f t="shared" si="12"/>
        <v>0</v>
      </c>
      <c r="AK41" s="19"/>
      <c r="AL41" s="19"/>
      <c r="AM41" s="19">
        <f t="shared" si="13"/>
        <v>0</v>
      </c>
      <c r="AN41" s="19"/>
      <c r="AO41" s="19"/>
      <c r="AP41" s="19">
        <f t="shared" si="14"/>
        <v>0</v>
      </c>
      <c r="AQ41" s="19"/>
      <c r="AR41" s="19"/>
      <c r="AS41" s="19">
        <f t="shared" si="15"/>
        <v>0</v>
      </c>
      <c r="AT41" s="19"/>
      <c r="AU41" s="19"/>
      <c r="AV41" s="19">
        <f t="shared" si="16"/>
        <v>0</v>
      </c>
      <c r="AW41" s="19"/>
      <c r="AX41" s="19"/>
      <c r="AY41" s="19">
        <f t="shared" si="17"/>
        <v>0</v>
      </c>
      <c r="AZ41" s="19"/>
      <c r="BA41" s="19"/>
      <c r="BB41" s="19">
        <f t="shared" si="18"/>
        <v>0</v>
      </c>
      <c r="BC41" s="19"/>
      <c r="BD41" s="19"/>
      <c r="BE41" s="19">
        <f t="shared" si="19"/>
        <v>0</v>
      </c>
      <c r="BF41" s="19">
        <v>209.14</v>
      </c>
      <c r="BG41" s="19">
        <v>32.68</v>
      </c>
      <c r="BH41" s="19">
        <f t="shared" si="20"/>
        <v>176.45999999999998</v>
      </c>
      <c r="BI41" s="34"/>
      <c r="BJ41" s="34"/>
      <c r="BK41" s="34">
        <f t="shared" si="21"/>
        <v>0</v>
      </c>
      <c r="BL41" s="34"/>
      <c r="BM41" s="34"/>
      <c r="BN41" s="34">
        <f t="shared" si="22"/>
        <v>0</v>
      </c>
      <c r="BO41" s="34"/>
      <c r="BP41" s="34"/>
      <c r="BQ41" s="35">
        <f t="shared" si="23"/>
        <v>0</v>
      </c>
      <c r="BR41" s="35"/>
      <c r="BS41" s="10"/>
      <c r="BT41" s="56">
        <f t="shared" si="24"/>
        <v>0</v>
      </c>
      <c r="BU41" s="56"/>
      <c r="BV41" s="56"/>
      <c r="BW41" s="56">
        <f t="shared" si="25"/>
        <v>0</v>
      </c>
      <c r="BX41" s="56">
        <f t="shared" si="26"/>
        <v>0</v>
      </c>
      <c r="BY41" s="56">
        <f t="shared" si="27"/>
        <v>0</v>
      </c>
      <c r="BZ41" s="56">
        <f t="shared" si="28"/>
        <v>0</v>
      </c>
      <c r="CA41" s="56"/>
      <c r="CB41" s="57"/>
      <c r="CC41" s="57"/>
      <c r="CD41" s="57"/>
      <c r="CE41" s="57"/>
      <c r="CF41" s="57"/>
      <c r="CG41" s="57">
        <f t="shared" si="29"/>
        <v>0</v>
      </c>
      <c r="CH41" s="57"/>
      <c r="CI41" s="11">
        <f t="shared" si="30"/>
        <v>15</v>
      </c>
      <c r="CJ41" s="11">
        <f t="shared" si="31"/>
        <v>15</v>
      </c>
      <c r="CK41" s="11"/>
      <c r="CL41" s="11"/>
      <c r="CM41" s="11"/>
      <c r="CN41" s="11"/>
      <c r="CO41" s="11"/>
      <c r="CP41" s="11"/>
      <c r="CQ41" s="11"/>
      <c r="CR41" s="11"/>
      <c r="CS41" s="11">
        <v>15</v>
      </c>
      <c r="CT41" s="11">
        <v>15</v>
      </c>
      <c r="CU41" s="11"/>
      <c r="CV41" s="11"/>
      <c r="CW41" s="11"/>
      <c r="CX41" s="11"/>
      <c r="CY41" s="11"/>
      <c r="CZ41" s="11"/>
      <c r="DA41" s="11"/>
      <c r="DB41" s="11"/>
    </row>
    <row r="42" spans="1:106" s="24" customFormat="1" ht="49.5" customHeight="1">
      <c r="A42" s="117" t="s">
        <v>219</v>
      </c>
      <c r="B42" s="18">
        <f t="shared" si="0"/>
        <v>1</v>
      </c>
      <c r="C42" s="18">
        <f t="shared" si="1"/>
        <v>1</v>
      </c>
      <c r="D42" s="18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18"/>
      <c r="P42" s="18"/>
      <c r="Q42" s="4"/>
      <c r="R42" s="4">
        <f t="shared" si="2"/>
        <v>0</v>
      </c>
      <c r="S42" s="4"/>
      <c r="T42" s="4"/>
      <c r="U42" s="4"/>
      <c r="V42" s="19"/>
      <c r="W42" s="19"/>
      <c r="X42" s="19"/>
      <c r="Y42" s="42">
        <f t="shared" si="3"/>
        <v>29</v>
      </c>
      <c r="Z42" s="42">
        <f t="shared" si="4"/>
        <v>5.55</v>
      </c>
      <c r="AA42" s="42">
        <f t="shared" si="5"/>
        <v>23.45</v>
      </c>
      <c r="AB42" s="42">
        <f t="shared" si="6"/>
        <v>29</v>
      </c>
      <c r="AC42" s="10">
        <f t="shared" si="7"/>
        <v>5.55</v>
      </c>
      <c r="AD42" s="10">
        <f t="shared" si="8"/>
        <v>23.45</v>
      </c>
      <c r="AE42" s="10">
        <f t="shared" si="9"/>
        <v>0</v>
      </c>
      <c r="AF42" s="10">
        <f t="shared" si="10"/>
        <v>0</v>
      </c>
      <c r="AG42" s="19">
        <f t="shared" si="11"/>
        <v>0</v>
      </c>
      <c r="AH42" s="10"/>
      <c r="AI42" s="10"/>
      <c r="AJ42" s="19">
        <f t="shared" si="12"/>
        <v>0</v>
      </c>
      <c r="AK42" s="19"/>
      <c r="AL42" s="19"/>
      <c r="AM42" s="19">
        <f t="shared" si="13"/>
        <v>0</v>
      </c>
      <c r="AN42" s="19"/>
      <c r="AO42" s="19"/>
      <c r="AP42" s="19">
        <f t="shared" si="14"/>
        <v>0</v>
      </c>
      <c r="AQ42" s="19"/>
      <c r="AR42" s="19"/>
      <c r="AS42" s="19">
        <f t="shared" si="15"/>
        <v>0</v>
      </c>
      <c r="AT42" s="19"/>
      <c r="AU42" s="19"/>
      <c r="AV42" s="19">
        <f t="shared" si="16"/>
        <v>0</v>
      </c>
      <c r="AW42" s="19"/>
      <c r="AX42" s="19"/>
      <c r="AY42" s="19">
        <f t="shared" si="17"/>
        <v>0</v>
      </c>
      <c r="AZ42" s="19"/>
      <c r="BA42" s="19"/>
      <c r="BB42" s="19">
        <f t="shared" si="18"/>
        <v>0</v>
      </c>
      <c r="BC42" s="19"/>
      <c r="BD42" s="19"/>
      <c r="BE42" s="19">
        <f t="shared" si="19"/>
        <v>0</v>
      </c>
      <c r="BF42" s="19">
        <v>29</v>
      </c>
      <c r="BG42" s="19">
        <v>5.55</v>
      </c>
      <c r="BH42" s="19">
        <f t="shared" si="20"/>
        <v>23.45</v>
      </c>
      <c r="BI42" s="34"/>
      <c r="BJ42" s="34"/>
      <c r="BK42" s="34">
        <f t="shared" si="21"/>
        <v>0</v>
      </c>
      <c r="BL42" s="34"/>
      <c r="BM42" s="34"/>
      <c r="BN42" s="34">
        <f t="shared" si="22"/>
        <v>0</v>
      </c>
      <c r="BO42" s="34"/>
      <c r="BP42" s="34"/>
      <c r="BQ42" s="35">
        <f t="shared" si="23"/>
        <v>0</v>
      </c>
      <c r="BR42" s="35"/>
      <c r="BS42" s="10"/>
      <c r="BT42" s="56">
        <f t="shared" si="24"/>
        <v>0</v>
      </c>
      <c r="BU42" s="56"/>
      <c r="BV42" s="56"/>
      <c r="BW42" s="56">
        <f t="shared" si="25"/>
        <v>0</v>
      </c>
      <c r="BX42" s="56">
        <f t="shared" si="26"/>
        <v>0</v>
      </c>
      <c r="BY42" s="56">
        <f t="shared" si="27"/>
        <v>0</v>
      </c>
      <c r="BZ42" s="56">
        <f t="shared" si="28"/>
        <v>0</v>
      </c>
      <c r="CA42" s="56"/>
      <c r="CB42" s="57"/>
      <c r="CC42" s="57"/>
      <c r="CD42" s="57"/>
      <c r="CE42" s="57"/>
      <c r="CF42" s="57"/>
      <c r="CG42" s="57">
        <f t="shared" si="29"/>
        <v>0</v>
      </c>
      <c r="CH42" s="57"/>
      <c r="CI42" s="11">
        <f t="shared" si="30"/>
        <v>10</v>
      </c>
      <c r="CJ42" s="11">
        <f t="shared" si="31"/>
        <v>10</v>
      </c>
      <c r="CK42" s="11"/>
      <c r="CL42" s="11"/>
      <c r="CM42" s="11"/>
      <c r="CN42" s="11"/>
      <c r="CO42" s="11"/>
      <c r="CP42" s="11"/>
      <c r="CQ42" s="11"/>
      <c r="CR42" s="11"/>
      <c r="CS42" s="11">
        <v>10</v>
      </c>
      <c r="CT42" s="11">
        <v>10</v>
      </c>
      <c r="CU42" s="11"/>
      <c r="CV42" s="11"/>
      <c r="CW42" s="11"/>
      <c r="CX42" s="11"/>
      <c r="CY42" s="11"/>
      <c r="CZ42" s="11"/>
      <c r="DA42" s="11"/>
      <c r="DB42" s="11"/>
    </row>
    <row r="43" spans="1:106" s="24" customFormat="1" ht="41.25" customHeight="1">
      <c r="A43" s="118" t="s">
        <v>220</v>
      </c>
      <c r="B43" s="18">
        <f t="shared" si="0"/>
        <v>1</v>
      </c>
      <c r="C43" s="18">
        <f t="shared" si="1"/>
        <v>1</v>
      </c>
      <c r="D43" s="18"/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18"/>
      <c r="P43" s="18"/>
      <c r="Q43" s="4"/>
      <c r="R43" s="4">
        <f t="shared" si="2"/>
        <v>0</v>
      </c>
      <c r="S43" s="4"/>
      <c r="T43" s="4"/>
      <c r="U43" s="4"/>
      <c r="V43" s="19"/>
      <c r="W43" s="19"/>
      <c r="X43" s="19"/>
      <c r="Y43" s="42">
        <f t="shared" si="3"/>
        <v>8.1199999999999992</v>
      </c>
      <c r="Z43" s="42">
        <f t="shared" si="4"/>
        <v>2.2599999999999998</v>
      </c>
      <c r="AA43" s="42">
        <f t="shared" si="5"/>
        <v>5.8599999999999994</v>
      </c>
      <c r="AB43" s="42">
        <f t="shared" si="6"/>
        <v>8.1199999999999992</v>
      </c>
      <c r="AC43" s="10">
        <f t="shared" si="7"/>
        <v>2.2599999999999998</v>
      </c>
      <c r="AD43" s="10">
        <f t="shared" si="8"/>
        <v>5.8599999999999994</v>
      </c>
      <c r="AE43" s="10">
        <f t="shared" si="9"/>
        <v>0</v>
      </c>
      <c r="AF43" s="10">
        <f t="shared" si="10"/>
        <v>0</v>
      </c>
      <c r="AG43" s="19">
        <f t="shared" si="11"/>
        <v>0</v>
      </c>
      <c r="AH43" s="10"/>
      <c r="AI43" s="10"/>
      <c r="AJ43" s="19">
        <f t="shared" si="12"/>
        <v>0</v>
      </c>
      <c r="AK43" s="19"/>
      <c r="AL43" s="19"/>
      <c r="AM43" s="19">
        <f t="shared" si="13"/>
        <v>0</v>
      </c>
      <c r="AN43" s="19"/>
      <c r="AO43" s="19"/>
      <c r="AP43" s="19">
        <f t="shared" si="14"/>
        <v>0</v>
      </c>
      <c r="AQ43" s="19"/>
      <c r="AR43" s="19"/>
      <c r="AS43" s="19">
        <f t="shared" si="15"/>
        <v>0</v>
      </c>
      <c r="AT43" s="19"/>
      <c r="AU43" s="19"/>
      <c r="AV43" s="19">
        <f t="shared" si="16"/>
        <v>0</v>
      </c>
      <c r="AW43" s="19"/>
      <c r="AX43" s="19"/>
      <c r="AY43" s="19">
        <f t="shared" si="17"/>
        <v>0</v>
      </c>
      <c r="AZ43" s="19"/>
      <c r="BA43" s="19"/>
      <c r="BB43" s="19">
        <f t="shared" si="18"/>
        <v>0</v>
      </c>
      <c r="BC43" s="19"/>
      <c r="BD43" s="19"/>
      <c r="BE43" s="19">
        <f t="shared" si="19"/>
        <v>0</v>
      </c>
      <c r="BF43" s="19">
        <v>8.1199999999999992</v>
      </c>
      <c r="BG43" s="19">
        <v>2.2599999999999998</v>
      </c>
      <c r="BH43" s="19">
        <f t="shared" si="20"/>
        <v>5.8599999999999994</v>
      </c>
      <c r="BI43" s="34"/>
      <c r="BJ43" s="34"/>
      <c r="BK43" s="34">
        <f t="shared" si="21"/>
        <v>0</v>
      </c>
      <c r="BL43" s="34"/>
      <c r="BM43" s="34"/>
      <c r="BN43" s="34">
        <f t="shared" si="22"/>
        <v>0</v>
      </c>
      <c r="BO43" s="34"/>
      <c r="BP43" s="34"/>
      <c r="BQ43" s="35">
        <f t="shared" si="23"/>
        <v>0</v>
      </c>
      <c r="BR43" s="35"/>
      <c r="BS43" s="10"/>
      <c r="BT43" s="56">
        <f t="shared" si="24"/>
        <v>0</v>
      </c>
      <c r="BU43" s="56"/>
      <c r="BV43" s="56"/>
      <c r="BW43" s="56">
        <f t="shared" si="25"/>
        <v>0</v>
      </c>
      <c r="BX43" s="56">
        <f t="shared" si="26"/>
        <v>0</v>
      </c>
      <c r="BY43" s="56">
        <f t="shared" si="27"/>
        <v>0</v>
      </c>
      <c r="BZ43" s="56">
        <f t="shared" si="28"/>
        <v>0</v>
      </c>
      <c r="CA43" s="56"/>
      <c r="CB43" s="57"/>
      <c r="CC43" s="57"/>
      <c r="CD43" s="57"/>
      <c r="CE43" s="57"/>
      <c r="CF43" s="57"/>
      <c r="CG43" s="57">
        <f t="shared" si="29"/>
        <v>0</v>
      </c>
      <c r="CH43" s="57"/>
      <c r="CI43" s="11">
        <f t="shared" si="30"/>
        <v>8</v>
      </c>
      <c r="CJ43" s="11">
        <f t="shared" si="31"/>
        <v>8</v>
      </c>
      <c r="CK43" s="11"/>
      <c r="CL43" s="11"/>
      <c r="CM43" s="11"/>
      <c r="CN43" s="11"/>
      <c r="CO43" s="11"/>
      <c r="CP43" s="11"/>
      <c r="CQ43" s="11"/>
      <c r="CR43" s="11"/>
      <c r="CS43" s="11">
        <v>8</v>
      </c>
      <c r="CT43" s="11">
        <v>8</v>
      </c>
      <c r="CU43" s="11"/>
      <c r="CV43" s="11"/>
      <c r="CW43" s="11"/>
      <c r="CX43" s="11"/>
      <c r="CY43" s="11"/>
      <c r="CZ43" s="11"/>
      <c r="DA43" s="11"/>
      <c r="DB43" s="11"/>
    </row>
    <row r="44" spans="1:106" s="24" customFormat="1" ht="45.75" customHeight="1">
      <c r="A44" s="118" t="s">
        <v>221</v>
      </c>
      <c r="B44" s="18">
        <f t="shared" si="0"/>
        <v>1</v>
      </c>
      <c r="C44" s="18">
        <f t="shared" si="1"/>
        <v>1</v>
      </c>
      <c r="D44" s="18"/>
      <c r="E44" s="3"/>
      <c r="F44" s="3"/>
      <c r="G44" s="3"/>
      <c r="H44" s="3"/>
      <c r="I44" s="3"/>
      <c r="J44" s="3"/>
      <c r="K44" s="3"/>
      <c r="L44" s="3">
        <v>1</v>
      </c>
      <c r="M44" s="3"/>
      <c r="N44" s="3"/>
      <c r="O44" s="18"/>
      <c r="P44" s="18"/>
      <c r="Q44" s="4"/>
      <c r="R44" s="4">
        <f t="shared" si="2"/>
        <v>0</v>
      </c>
      <c r="S44" s="4"/>
      <c r="T44" s="4"/>
      <c r="U44" s="4"/>
      <c r="V44" s="19"/>
      <c r="W44" s="19"/>
      <c r="X44" s="19"/>
      <c r="Y44" s="42">
        <f t="shared" si="3"/>
        <v>20.67</v>
      </c>
      <c r="Z44" s="42">
        <f t="shared" si="4"/>
        <v>3.28</v>
      </c>
      <c r="AA44" s="42">
        <f t="shared" si="5"/>
        <v>17.39</v>
      </c>
      <c r="AB44" s="42">
        <f t="shared" si="6"/>
        <v>20.67</v>
      </c>
      <c r="AC44" s="10">
        <f t="shared" si="7"/>
        <v>3.28</v>
      </c>
      <c r="AD44" s="10">
        <f t="shared" si="8"/>
        <v>17.39</v>
      </c>
      <c r="AE44" s="10">
        <f t="shared" si="9"/>
        <v>0</v>
      </c>
      <c r="AF44" s="10">
        <f t="shared" si="10"/>
        <v>0</v>
      </c>
      <c r="AG44" s="19">
        <f t="shared" si="11"/>
        <v>0</v>
      </c>
      <c r="AH44" s="10"/>
      <c r="AI44" s="10"/>
      <c r="AJ44" s="19">
        <f t="shared" si="12"/>
        <v>0</v>
      </c>
      <c r="AK44" s="19"/>
      <c r="AL44" s="19"/>
      <c r="AM44" s="19">
        <f t="shared" si="13"/>
        <v>0</v>
      </c>
      <c r="AN44" s="19"/>
      <c r="AO44" s="19"/>
      <c r="AP44" s="19">
        <f t="shared" si="14"/>
        <v>0</v>
      </c>
      <c r="AQ44" s="19"/>
      <c r="AR44" s="19"/>
      <c r="AS44" s="19">
        <f t="shared" si="15"/>
        <v>0</v>
      </c>
      <c r="AT44" s="19"/>
      <c r="AU44" s="19"/>
      <c r="AV44" s="19">
        <f t="shared" si="16"/>
        <v>0</v>
      </c>
      <c r="AW44" s="19"/>
      <c r="AX44" s="19"/>
      <c r="AY44" s="19">
        <f t="shared" si="17"/>
        <v>0</v>
      </c>
      <c r="AZ44" s="19"/>
      <c r="BA44" s="19"/>
      <c r="BB44" s="19">
        <f t="shared" si="18"/>
        <v>0</v>
      </c>
      <c r="BC44" s="19"/>
      <c r="BD44" s="19"/>
      <c r="BE44" s="19">
        <f t="shared" si="19"/>
        <v>0</v>
      </c>
      <c r="BF44" s="19">
        <v>20.67</v>
      </c>
      <c r="BG44" s="19">
        <v>3.28</v>
      </c>
      <c r="BH44" s="19">
        <f t="shared" si="20"/>
        <v>17.39</v>
      </c>
      <c r="BI44" s="34"/>
      <c r="BJ44" s="34"/>
      <c r="BK44" s="34">
        <f t="shared" si="21"/>
        <v>0</v>
      </c>
      <c r="BL44" s="34"/>
      <c r="BM44" s="34"/>
      <c r="BN44" s="34">
        <f t="shared" si="22"/>
        <v>0</v>
      </c>
      <c r="BO44" s="34"/>
      <c r="BP44" s="34"/>
      <c r="BQ44" s="35">
        <f t="shared" si="23"/>
        <v>0</v>
      </c>
      <c r="BR44" s="35"/>
      <c r="BS44" s="10"/>
      <c r="BT44" s="56">
        <f t="shared" si="24"/>
        <v>0</v>
      </c>
      <c r="BU44" s="56"/>
      <c r="BV44" s="56"/>
      <c r="BW44" s="56">
        <f t="shared" si="25"/>
        <v>0</v>
      </c>
      <c r="BX44" s="56">
        <f t="shared" si="26"/>
        <v>0</v>
      </c>
      <c r="BY44" s="56">
        <f t="shared" si="27"/>
        <v>0</v>
      </c>
      <c r="BZ44" s="56">
        <f t="shared" si="28"/>
        <v>0</v>
      </c>
      <c r="CA44" s="56"/>
      <c r="CB44" s="57"/>
      <c r="CC44" s="57"/>
      <c r="CD44" s="57"/>
      <c r="CE44" s="57"/>
      <c r="CF44" s="57"/>
      <c r="CG44" s="57">
        <f t="shared" si="29"/>
        <v>0</v>
      </c>
      <c r="CH44" s="57"/>
      <c r="CI44" s="11">
        <f t="shared" si="30"/>
        <v>13</v>
      </c>
      <c r="CJ44" s="11">
        <f t="shared" si="31"/>
        <v>13</v>
      </c>
      <c r="CK44" s="11"/>
      <c r="CL44" s="11"/>
      <c r="CM44" s="11"/>
      <c r="CN44" s="11"/>
      <c r="CO44" s="11"/>
      <c r="CP44" s="11"/>
      <c r="CQ44" s="11"/>
      <c r="CR44" s="11"/>
      <c r="CS44" s="11">
        <v>13</v>
      </c>
      <c r="CT44" s="11">
        <v>13</v>
      </c>
      <c r="CU44" s="11"/>
      <c r="CV44" s="11"/>
      <c r="CW44" s="11"/>
      <c r="CX44" s="11"/>
      <c r="CY44" s="11"/>
      <c r="CZ44" s="11"/>
      <c r="DA44" s="11"/>
      <c r="DB44" s="11"/>
    </row>
    <row r="45" spans="1:106" s="24" customFormat="1" ht="37.5" customHeight="1">
      <c r="A45" s="118" t="s">
        <v>222</v>
      </c>
      <c r="B45" s="18">
        <f t="shared" ref="B45:B56" si="32">C45+R45</f>
        <v>1</v>
      </c>
      <c r="C45" s="18">
        <f t="shared" ref="C45:C56" si="33">D45+H45+L45+N45+P45</f>
        <v>1</v>
      </c>
      <c r="D45" s="18"/>
      <c r="E45" s="3"/>
      <c r="F45" s="3"/>
      <c r="G45" s="3"/>
      <c r="H45" s="3"/>
      <c r="I45" s="3"/>
      <c r="J45" s="3"/>
      <c r="K45" s="3"/>
      <c r="L45" s="3">
        <v>1</v>
      </c>
      <c r="M45" s="3"/>
      <c r="N45" s="3"/>
      <c r="O45" s="18"/>
      <c r="P45" s="18"/>
      <c r="Q45" s="4"/>
      <c r="R45" s="4">
        <f t="shared" ref="R45:R56" si="34">SUM(S45:X45)</f>
        <v>0</v>
      </c>
      <c r="S45" s="4"/>
      <c r="T45" s="4"/>
      <c r="U45" s="4"/>
      <c r="V45" s="19"/>
      <c r="W45" s="19"/>
      <c r="X45" s="19"/>
      <c r="Y45" s="42">
        <f t="shared" ref="Y45:AA56" si="35">AB45+BX45</f>
        <v>1275.1600000000001</v>
      </c>
      <c r="Z45" s="42">
        <f t="shared" si="35"/>
        <v>1021.94</v>
      </c>
      <c r="AA45" s="42">
        <f t="shared" si="35"/>
        <v>253.22000000000003</v>
      </c>
      <c r="AB45" s="42">
        <f t="shared" ref="AB45:AC56" si="36">AH45+AT45+BF45+BL45+BR45</f>
        <v>1275.1600000000001</v>
      </c>
      <c r="AC45" s="10">
        <f t="shared" si="36"/>
        <v>1021.94</v>
      </c>
      <c r="AD45" s="10">
        <f t="shared" ref="AD45:AD56" si="37">AJ45+AV45+BH45+BT45</f>
        <v>253.22000000000003</v>
      </c>
      <c r="AE45" s="10">
        <f t="shared" ref="AE45:AG56" si="38">AK45+AW45+BI45</f>
        <v>0</v>
      </c>
      <c r="AF45" s="10">
        <f t="shared" si="38"/>
        <v>0</v>
      </c>
      <c r="AG45" s="19">
        <f t="shared" si="38"/>
        <v>0</v>
      </c>
      <c r="AH45" s="10"/>
      <c r="AI45" s="10"/>
      <c r="AJ45" s="19">
        <f t="shared" ref="AJ45:AJ56" si="39">AH45-AI45</f>
        <v>0</v>
      </c>
      <c r="AK45" s="19"/>
      <c r="AL45" s="19"/>
      <c r="AM45" s="19">
        <f t="shared" ref="AM45:AM56" si="40">AK45-AL45</f>
        <v>0</v>
      </c>
      <c r="AN45" s="19"/>
      <c r="AO45" s="19"/>
      <c r="AP45" s="19">
        <f t="shared" ref="AP45:AP56" si="41">AN45-AO45</f>
        <v>0</v>
      </c>
      <c r="AQ45" s="19"/>
      <c r="AR45" s="19"/>
      <c r="AS45" s="19">
        <f t="shared" ref="AS45:AS56" si="42">AQ45-AR45</f>
        <v>0</v>
      </c>
      <c r="AT45" s="19"/>
      <c r="AU45" s="19"/>
      <c r="AV45" s="19">
        <f t="shared" ref="AV45:AV56" si="43">AT45-AU45</f>
        <v>0</v>
      </c>
      <c r="AW45" s="19"/>
      <c r="AX45" s="19"/>
      <c r="AY45" s="19">
        <f t="shared" ref="AY45:AY56" si="44">AW45-AX45</f>
        <v>0</v>
      </c>
      <c r="AZ45" s="19"/>
      <c r="BA45" s="19"/>
      <c r="BB45" s="19">
        <f t="shared" ref="BB45:BB56" si="45">AZ45-BA45</f>
        <v>0</v>
      </c>
      <c r="BC45" s="19"/>
      <c r="BD45" s="19"/>
      <c r="BE45" s="19">
        <f t="shared" ref="BE45:BE56" si="46">BC45-BD45</f>
        <v>0</v>
      </c>
      <c r="BF45" s="19">
        <v>1275.1600000000001</v>
      </c>
      <c r="BG45" s="19">
        <v>1021.94</v>
      </c>
      <c r="BH45" s="19">
        <f t="shared" ref="BH45:BH56" si="47">BF45-BG45</f>
        <v>253.22000000000003</v>
      </c>
      <c r="BI45" s="34"/>
      <c r="BJ45" s="34"/>
      <c r="BK45" s="34">
        <f t="shared" ref="BK45:BK56" si="48">BI45-BJ45</f>
        <v>0</v>
      </c>
      <c r="BL45" s="34"/>
      <c r="BM45" s="34"/>
      <c r="BN45" s="34">
        <f t="shared" ref="BN45:BN56" si="49">BL45-BM45</f>
        <v>0</v>
      </c>
      <c r="BO45" s="34"/>
      <c r="BP45" s="34"/>
      <c r="BQ45" s="35">
        <f t="shared" ref="BQ45:BQ56" si="50">BO45-BP45</f>
        <v>0</v>
      </c>
      <c r="BR45" s="35"/>
      <c r="BS45" s="10"/>
      <c r="BT45" s="56">
        <f t="shared" ref="BT45:BT56" si="51">BR45-BS45</f>
        <v>0</v>
      </c>
      <c r="BU45" s="56"/>
      <c r="BV45" s="56"/>
      <c r="BW45" s="56">
        <f t="shared" ref="BW45:BW56" si="52">BU45-BV45</f>
        <v>0</v>
      </c>
      <c r="BX45" s="56">
        <f t="shared" ref="BX45:BX56" si="53">CA45+CB45+CC45+CD45+CE45+CH45</f>
        <v>0</v>
      </c>
      <c r="BY45" s="56">
        <f t="shared" ref="BY45:BY56" si="54">CA45+CB45+CC45+CD45+CF45+CH45</f>
        <v>0</v>
      </c>
      <c r="BZ45" s="56">
        <f t="shared" ref="BZ45:BZ56" si="55">CG45</f>
        <v>0</v>
      </c>
      <c r="CA45" s="56"/>
      <c r="CB45" s="57"/>
      <c r="CC45" s="57"/>
      <c r="CD45" s="57"/>
      <c r="CE45" s="57"/>
      <c r="CF45" s="57"/>
      <c r="CG45" s="57">
        <f t="shared" ref="CG45:CG56" si="56">CE45-CF45</f>
        <v>0</v>
      </c>
      <c r="CH45" s="57"/>
      <c r="CI45" s="11">
        <f t="shared" ref="CI45:CI56" si="57">-CK45+CO45+CS45+CU45+CY45</f>
        <v>6</v>
      </c>
      <c r="CJ45" s="11">
        <f t="shared" ref="CJ45:CJ56" si="58">CL45+CP45+CT45+CV45+CZ45</f>
        <v>6</v>
      </c>
      <c r="CK45" s="11"/>
      <c r="CL45" s="11"/>
      <c r="CM45" s="11"/>
      <c r="CN45" s="11"/>
      <c r="CO45" s="11"/>
      <c r="CP45" s="11"/>
      <c r="CQ45" s="11"/>
      <c r="CR45" s="11"/>
      <c r="CS45" s="11">
        <v>6</v>
      </c>
      <c r="CT45" s="11">
        <v>6</v>
      </c>
      <c r="CU45" s="11"/>
      <c r="CV45" s="11"/>
      <c r="CW45" s="11"/>
      <c r="CX45" s="11"/>
      <c r="CY45" s="11"/>
      <c r="CZ45" s="11"/>
      <c r="DA45" s="11"/>
      <c r="DB45" s="11"/>
    </row>
    <row r="46" spans="1:106" s="24" customFormat="1" ht="39" customHeight="1">
      <c r="A46" s="118" t="s">
        <v>223</v>
      </c>
      <c r="B46" s="18">
        <f t="shared" si="32"/>
        <v>1</v>
      </c>
      <c r="C46" s="18">
        <f t="shared" si="33"/>
        <v>1</v>
      </c>
      <c r="D46" s="18"/>
      <c r="E46" s="3"/>
      <c r="F46" s="3"/>
      <c r="G46" s="3"/>
      <c r="H46" s="3"/>
      <c r="I46" s="3"/>
      <c r="J46" s="3"/>
      <c r="K46" s="3"/>
      <c r="L46" s="3">
        <v>1</v>
      </c>
      <c r="M46" s="3"/>
      <c r="N46" s="3"/>
      <c r="O46" s="18"/>
      <c r="P46" s="18"/>
      <c r="Q46" s="4"/>
      <c r="R46" s="4">
        <f t="shared" si="34"/>
        <v>0</v>
      </c>
      <c r="S46" s="4"/>
      <c r="T46" s="4"/>
      <c r="U46" s="4"/>
      <c r="V46" s="19"/>
      <c r="W46" s="19"/>
      <c r="X46" s="19"/>
      <c r="Y46" s="42">
        <f t="shared" si="35"/>
        <v>9.83</v>
      </c>
      <c r="Z46" s="42">
        <f t="shared" si="35"/>
        <v>2.5099999999999998</v>
      </c>
      <c r="AA46" s="42">
        <f t="shared" si="35"/>
        <v>7.32</v>
      </c>
      <c r="AB46" s="42">
        <f t="shared" si="36"/>
        <v>9.83</v>
      </c>
      <c r="AC46" s="10">
        <f t="shared" si="36"/>
        <v>2.5099999999999998</v>
      </c>
      <c r="AD46" s="10">
        <f t="shared" si="37"/>
        <v>7.32</v>
      </c>
      <c r="AE46" s="10">
        <f t="shared" si="38"/>
        <v>0</v>
      </c>
      <c r="AF46" s="10">
        <f t="shared" si="38"/>
        <v>0</v>
      </c>
      <c r="AG46" s="19">
        <f t="shared" si="38"/>
        <v>0</v>
      </c>
      <c r="AH46" s="10"/>
      <c r="AI46" s="10"/>
      <c r="AJ46" s="19">
        <f t="shared" si="39"/>
        <v>0</v>
      </c>
      <c r="AK46" s="19"/>
      <c r="AL46" s="19"/>
      <c r="AM46" s="19">
        <f t="shared" si="40"/>
        <v>0</v>
      </c>
      <c r="AN46" s="19"/>
      <c r="AO46" s="19"/>
      <c r="AP46" s="19">
        <f t="shared" si="41"/>
        <v>0</v>
      </c>
      <c r="AQ46" s="19"/>
      <c r="AR46" s="19"/>
      <c r="AS46" s="19">
        <f t="shared" si="42"/>
        <v>0</v>
      </c>
      <c r="AT46" s="19"/>
      <c r="AU46" s="19"/>
      <c r="AV46" s="19">
        <f t="shared" si="43"/>
        <v>0</v>
      </c>
      <c r="AW46" s="19"/>
      <c r="AX46" s="19"/>
      <c r="AY46" s="19">
        <f t="shared" si="44"/>
        <v>0</v>
      </c>
      <c r="AZ46" s="19"/>
      <c r="BA46" s="19"/>
      <c r="BB46" s="19">
        <f t="shared" si="45"/>
        <v>0</v>
      </c>
      <c r="BC46" s="19"/>
      <c r="BD46" s="19"/>
      <c r="BE46" s="19">
        <f t="shared" si="46"/>
        <v>0</v>
      </c>
      <c r="BF46" s="19">
        <v>9.83</v>
      </c>
      <c r="BG46" s="19">
        <v>2.5099999999999998</v>
      </c>
      <c r="BH46" s="19">
        <f t="shared" si="47"/>
        <v>7.32</v>
      </c>
      <c r="BI46" s="34"/>
      <c r="BJ46" s="34"/>
      <c r="BK46" s="34">
        <f t="shared" si="48"/>
        <v>0</v>
      </c>
      <c r="BL46" s="34"/>
      <c r="BM46" s="34"/>
      <c r="BN46" s="34">
        <f t="shared" si="49"/>
        <v>0</v>
      </c>
      <c r="BO46" s="34"/>
      <c r="BP46" s="34"/>
      <c r="BQ46" s="35">
        <f t="shared" si="50"/>
        <v>0</v>
      </c>
      <c r="BR46" s="35"/>
      <c r="BS46" s="10"/>
      <c r="BT46" s="56">
        <f t="shared" si="51"/>
        <v>0</v>
      </c>
      <c r="BU46" s="56"/>
      <c r="BV46" s="56"/>
      <c r="BW46" s="56">
        <f t="shared" si="52"/>
        <v>0</v>
      </c>
      <c r="BX46" s="56">
        <f t="shared" si="53"/>
        <v>0</v>
      </c>
      <c r="BY46" s="56">
        <f t="shared" si="54"/>
        <v>0</v>
      </c>
      <c r="BZ46" s="56">
        <f t="shared" si="55"/>
        <v>0</v>
      </c>
      <c r="CA46" s="56"/>
      <c r="CB46" s="57"/>
      <c r="CC46" s="57"/>
      <c r="CD46" s="57"/>
      <c r="CE46" s="57"/>
      <c r="CF46" s="57"/>
      <c r="CG46" s="57">
        <f t="shared" si="56"/>
        <v>0</v>
      </c>
      <c r="CH46" s="57"/>
      <c r="CI46" s="11">
        <f t="shared" si="57"/>
        <v>6</v>
      </c>
      <c r="CJ46" s="11">
        <f t="shared" si="58"/>
        <v>6</v>
      </c>
      <c r="CK46" s="11"/>
      <c r="CL46" s="11"/>
      <c r="CM46" s="11"/>
      <c r="CN46" s="11"/>
      <c r="CO46" s="11"/>
      <c r="CP46" s="11"/>
      <c r="CQ46" s="11"/>
      <c r="CR46" s="11"/>
      <c r="CS46" s="11">
        <v>6</v>
      </c>
      <c r="CT46" s="11">
        <v>6</v>
      </c>
      <c r="CU46" s="11"/>
      <c r="CV46" s="11"/>
      <c r="CW46" s="11"/>
      <c r="CX46" s="11"/>
      <c r="CY46" s="11"/>
      <c r="CZ46" s="11"/>
      <c r="DA46" s="11"/>
      <c r="DB46" s="11"/>
    </row>
    <row r="47" spans="1:106" s="24" customFormat="1" ht="21" customHeight="1">
      <c r="A47" s="118" t="s">
        <v>224</v>
      </c>
      <c r="B47" s="18">
        <f t="shared" si="32"/>
        <v>1</v>
      </c>
      <c r="C47" s="18">
        <f t="shared" si="33"/>
        <v>0</v>
      </c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18"/>
      <c r="P47" s="18"/>
      <c r="Q47" s="4"/>
      <c r="R47" s="4">
        <f t="shared" si="34"/>
        <v>1</v>
      </c>
      <c r="S47" s="4">
        <v>1</v>
      </c>
      <c r="T47" s="4"/>
      <c r="U47" s="4"/>
      <c r="V47" s="19"/>
      <c r="W47" s="19"/>
      <c r="X47" s="19"/>
      <c r="Y47" s="42">
        <f t="shared" si="35"/>
        <v>2193.7399999999998</v>
      </c>
      <c r="Z47" s="42">
        <f t="shared" si="35"/>
        <v>2193.7399999999998</v>
      </c>
      <c r="AA47" s="42">
        <f t="shared" si="35"/>
        <v>0</v>
      </c>
      <c r="AB47" s="42">
        <f t="shared" si="36"/>
        <v>0</v>
      </c>
      <c r="AC47" s="10">
        <f t="shared" si="36"/>
        <v>0</v>
      </c>
      <c r="AD47" s="10">
        <f t="shared" si="37"/>
        <v>0</v>
      </c>
      <c r="AE47" s="10">
        <f t="shared" si="38"/>
        <v>0</v>
      </c>
      <c r="AF47" s="10">
        <f t="shared" si="38"/>
        <v>0</v>
      </c>
      <c r="AG47" s="19">
        <f t="shared" si="38"/>
        <v>0</v>
      </c>
      <c r="AH47" s="10"/>
      <c r="AI47" s="10"/>
      <c r="AJ47" s="19">
        <f t="shared" si="39"/>
        <v>0</v>
      </c>
      <c r="AK47" s="19"/>
      <c r="AL47" s="19"/>
      <c r="AM47" s="19">
        <f t="shared" si="40"/>
        <v>0</v>
      </c>
      <c r="AN47" s="19"/>
      <c r="AO47" s="19"/>
      <c r="AP47" s="19">
        <f t="shared" si="41"/>
        <v>0</v>
      </c>
      <c r="AQ47" s="19"/>
      <c r="AR47" s="19"/>
      <c r="AS47" s="19">
        <f t="shared" si="42"/>
        <v>0</v>
      </c>
      <c r="AT47" s="19"/>
      <c r="AU47" s="19"/>
      <c r="AV47" s="19">
        <f t="shared" si="43"/>
        <v>0</v>
      </c>
      <c r="AW47" s="19"/>
      <c r="AX47" s="19"/>
      <c r="AY47" s="19">
        <f t="shared" si="44"/>
        <v>0</v>
      </c>
      <c r="AZ47" s="19"/>
      <c r="BA47" s="19"/>
      <c r="BB47" s="19">
        <f t="shared" si="45"/>
        <v>0</v>
      </c>
      <c r="BC47" s="19"/>
      <c r="BD47" s="19"/>
      <c r="BE47" s="19">
        <f t="shared" si="46"/>
        <v>0</v>
      </c>
      <c r="BF47" s="19"/>
      <c r="BG47" s="19"/>
      <c r="BH47" s="19">
        <f t="shared" si="47"/>
        <v>0</v>
      </c>
      <c r="BI47" s="34"/>
      <c r="BJ47" s="34"/>
      <c r="BK47" s="34">
        <f t="shared" si="48"/>
        <v>0</v>
      </c>
      <c r="BL47" s="34"/>
      <c r="BM47" s="34"/>
      <c r="BN47" s="34">
        <f t="shared" si="49"/>
        <v>0</v>
      </c>
      <c r="BO47" s="34"/>
      <c r="BP47" s="34"/>
      <c r="BQ47" s="35">
        <f t="shared" si="50"/>
        <v>0</v>
      </c>
      <c r="BR47" s="35"/>
      <c r="BS47" s="10"/>
      <c r="BT47" s="56">
        <f t="shared" si="51"/>
        <v>0</v>
      </c>
      <c r="BU47" s="56"/>
      <c r="BV47" s="56"/>
      <c r="BW47" s="56">
        <f t="shared" si="52"/>
        <v>0</v>
      </c>
      <c r="BX47" s="56">
        <f t="shared" si="53"/>
        <v>2193.7399999999998</v>
      </c>
      <c r="BY47" s="56">
        <f t="shared" si="54"/>
        <v>2193.7399999999998</v>
      </c>
      <c r="BZ47" s="56">
        <f t="shared" si="55"/>
        <v>0</v>
      </c>
      <c r="CA47" s="56">
        <v>2193.7399999999998</v>
      </c>
      <c r="CB47" s="57"/>
      <c r="CC47" s="57"/>
      <c r="CD47" s="57"/>
      <c r="CE47" s="57"/>
      <c r="CF47" s="57"/>
      <c r="CG47" s="57">
        <f t="shared" si="56"/>
        <v>0</v>
      </c>
      <c r="CH47" s="57"/>
      <c r="CI47" s="11">
        <f t="shared" si="57"/>
        <v>0</v>
      </c>
      <c r="CJ47" s="11">
        <f t="shared" si="58"/>
        <v>0</v>
      </c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24" customFormat="1" ht="17.25" customHeight="1">
      <c r="A48" s="119" t="s">
        <v>225</v>
      </c>
      <c r="B48" s="18">
        <f t="shared" si="32"/>
        <v>1</v>
      </c>
      <c r="C48" s="18">
        <f t="shared" si="33"/>
        <v>0</v>
      </c>
      <c r="D48" s="18"/>
      <c r="E48" s="3"/>
      <c r="F48" s="3"/>
      <c r="G48" s="3"/>
      <c r="H48" s="3"/>
      <c r="I48" s="3"/>
      <c r="J48" s="3"/>
      <c r="K48" s="3"/>
      <c r="L48" s="3"/>
      <c r="M48" s="3"/>
      <c r="N48" s="3"/>
      <c r="O48" s="18"/>
      <c r="P48" s="18"/>
      <c r="Q48" s="4"/>
      <c r="R48" s="4">
        <f t="shared" si="34"/>
        <v>1</v>
      </c>
      <c r="S48" s="4">
        <v>1</v>
      </c>
      <c r="T48" s="4"/>
      <c r="U48" s="4"/>
      <c r="V48" s="19"/>
      <c r="W48" s="19"/>
      <c r="X48" s="19"/>
      <c r="Y48" s="42">
        <f t="shared" si="35"/>
        <v>355.18</v>
      </c>
      <c r="Z48" s="42">
        <f t="shared" si="35"/>
        <v>355.18</v>
      </c>
      <c r="AA48" s="42">
        <f t="shared" si="35"/>
        <v>0</v>
      </c>
      <c r="AB48" s="42">
        <f t="shared" si="36"/>
        <v>0</v>
      </c>
      <c r="AC48" s="10">
        <f t="shared" si="36"/>
        <v>0</v>
      </c>
      <c r="AD48" s="10">
        <f t="shared" si="37"/>
        <v>0</v>
      </c>
      <c r="AE48" s="10">
        <f t="shared" si="38"/>
        <v>0</v>
      </c>
      <c r="AF48" s="10">
        <f t="shared" si="38"/>
        <v>0</v>
      </c>
      <c r="AG48" s="19">
        <f t="shared" si="38"/>
        <v>0</v>
      </c>
      <c r="AH48" s="10"/>
      <c r="AI48" s="10"/>
      <c r="AJ48" s="19">
        <f t="shared" si="39"/>
        <v>0</v>
      </c>
      <c r="AK48" s="19"/>
      <c r="AL48" s="19"/>
      <c r="AM48" s="19">
        <f t="shared" si="40"/>
        <v>0</v>
      </c>
      <c r="AN48" s="19"/>
      <c r="AO48" s="19"/>
      <c r="AP48" s="19">
        <f t="shared" si="41"/>
        <v>0</v>
      </c>
      <c r="AQ48" s="19"/>
      <c r="AR48" s="19"/>
      <c r="AS48" s="19">
        <f t="shared" si="42"/>
        <v>0</v>
      </c>
      <c r="AT48" s="19"/>
      <c r="AU48" s="19"/>
      <c r="AV48" s="19">
        <f t="shared" si="43"/>
        <v>0</v>
      </c>
      <c r="AW48" s="19"/>
      <c r="AX48" s="19"/>
      <c r="AY48" s="19">
        <f t="shared" si="44"/>
        <v>0</v>
      </c>
      <c r="AZ48" s="19"/>
      <c r="BA48" s="19"/>
      <c r="BB48" s="19">
        <f t="shared" si="45"/>
        <v>0</v>
      </c>
      <c r="BC48" s="19"/>
      <c r="BD48" s="19"/>
      <c r="BE48" s="19">
        <f t="shared" si="46"/>
        <v>0</v>
      </c>
      <c r="BF48" s="19"/>
      <c r="BG48" s="19"/>
      <c r="BH48" s="19">
        <f t="shared" si="47"/>
        <v>0</v>
      </c>
      <c r="BI48" s="34"/>
      <c r="BJ48" s="34"/>
      <c r="BK48" s="34">
        <f t="shared" si="48"/>
        <v>0</v>
      </c>
      <c r="BL48" s="34"/>
      <c r="BM48" s="34"/>
      <c r="BN48" s="34">
        <f t="shared" si="49"/>
        <v>0</v>
      </c>
      <c r="BO48" s="34"/>
      <c r="BP48" s="34"/>
      <c r="BQ48" s="35">
        <f t="shared" si="50"/>
        <v>0</v>
      </c>
      <c r="BR48" s="35"/>
      <c r="BS48" s="10"/>
      <c r="BT48" s="56">
        <f t="shared" si="51"/>
        <v>0</v>
      </c>
      <c r="BU48" s="56"/>
      <c r="BV48" s="56"/>
      <c r="BW48" s="56">
        <f t="shared" si="52"/>
        <v>0</v>
      </c>
      <c r="BX48" s="56">
        <f t="shared" si="53"/>
        <v>355.18</v>
      </c>
      <c r="BY48" s="56">
        <f t="shared" si="54"/>
        <v>355.18</v>
      </c>
      <c r="BZ48" s="56">
        <f t="shared" si="55"/>
        <v>0</v>
      </c>
      <c r="CA48" s="56">
        <v>355.18</v>
      </c>
      <c r="CB48" s="57"/>
      <c r="CC48" s="57"/>
      <c r="CD48" s="57"/>
      <c r="CE48" s="57"/>
      <c r="CF48" s="57"/>
      <c r="CG48" s="57">
        <f t="shared" si="56"/>
        <v>0</v>
      </c>
      <c r="CH48" s="57"/>
      <c r="CI48" s="11">
        <f t="shared" si="57"/>
        <v>0</v>
      </c>
      <c r="CJ48" s="11">
        <f t="shared" si="58"/>
        <v>0</v>
      </c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24" customFormat="1" ht="32.25" customHeight="1">
      <c r="A49" s="119" t="s">
        <v>226</v>
      </c>
      <c r="B49" s="18">
        <f t="shared" ref="B49:B54" si="59">C49+R49</f>
        <v>1</v>
      </c>
      <c r="C49" s="18">
        <f t="shared" ref="C49:C54" si="60">D49+H49+L49+N49+P49</f>
        <v>0</v>
      </c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18"/>
      <c r="P49" s="18"/>
      <c r="Q49" s="4"/>
      <c r="R49" s="4">
        <f t="shared" ref="R49:R54" si="61">SUM(S49:X49)</f>
        <v>1</v>
      </c>
      <c r="S49" s="4"/>
      <c r="T49" s="4"/>
      <c r="U49" s="4"/>
      <c r="V49" s="19"/>
      <c r="W49" s="19"/>
      <c r="X49" s="19">
        <v>1</v>
      </c>
      <c r="Y49" s="42">
        <f t="shared" ref="Y49:Y54" si="62">AB49+BX49</f>
        <v>1232</v>
      </c>
      <c r="Z49" s="42">
        <f t="shared" ref="Z49:Z54" si="63">AC49+BY49</f>
        <v>1232</v>
      </c>
      <c r="AA49" s="42">
        <f t="shared" ref="AA49:AA54" si="64">AD49+BZ49</f>
        <v>0</v>
      </c>
      <c r="AB49" s="42">
        <f t="shared" ref="AB49:AB54" si="65">AH49+AT49+BF49+BL49+BR49</f>
        <v>0</v>
      </c>
      <c r="AC49" s="10">
        <f t="shared" ref="AC49:AC54" si="66">AI49+AU49+BG49+BM49+BS49</f>
        <v>0</v>
      </c>
      <c r="AD49" s="10">
        <f t="shared" ref="AD49:AD54" si="67">AJ49+AV49+BH49+BT49</f>
        <v>0</v>
      </c>
      <c r="AE49" s="10">
        <f t="shared" ref="AE49:AE54" si="68">AK49+AW49+BI49</f>
        <v>0</v>
      </c>
      <c r="AF49" s="10">
        <f t="shared" ref="AF49:AF54" si="69">AL49+AX49+BJ49</f>
        <v>0</v>
      </c>
      <c r="AG49" s="19">
        <f t="shared" ref="AG49:AG54" si="70">AM49+AY49+BK49</f>
        <v>0</v>
      </c>
      <c r="AH49" s="10"/>
      <c r="AI49" s="10"/>
      <c r="AJ49" s="19">
        <f t="shared" ref="AJ49:AJ54" si="71">AH49-AI49</f>
        <v>0</v>
      </c>
      <c r="AK49" s="19"/>
      <c r="AL49" s="19"/>
      <c r="AM49" s="19">
        <f t="shared" ref="AM49:AM54" si="72">AK49-AL49</f>
        <v>0</v>
      </c>
      <c r="AN49" s="19"/>
      <c r="AO49" s="19"/>
      <c r="AP49" s="19">
        <f t="shared" ref="AP49:AP54" si="73">AN49-AO49</f>
        <v>0</v>
      </c>
      <c r="AQ49" s="19"/>
      <c r="AR49" s="19"/>
      <c r="AS49" s="19">
        <f t="shared" ref="AS49:AS54" si="74">AQ49-AR49</f>
        <v>0</v>
      </c>
      <c r="AT49" s="19"/>
      <c r="AU49" s="19"/>
      <c r="AV49" s="19">
        <f t="shared" ref="AV49:AV54" si="75">AT49-AU49</f>
        <v>0</v>
      </c>
      <c r="AW49" s="19"/>
      <c r="AX49" s="19"/>
      <c r="AY49" s="19">
        <f t="shared" ref="AY49:AY54" si="76">AW49-AX49</f>
        <v>0</v>
      </c>
      <c r="AZ49" s="19"/>
      <c r="BA49" s="19"/>
      <c r="BB49" s="19">
        <f t="shared" ref="BB49:BB54" si="77">AZ49-BA49</f>
        <v>0</v>
      </c>
      <c r="BC49" s="19"/>
      <c r="BD49" s="19"/>
      <c r="BE49" s="19">
        <f t="shared" ref="BE49:BE54" si="78">BC49-BD49</f>
        <v>0</v>
      </c>
      <c r="BF49" s="19"/>
      <c r="BG49" s="19"/>
      <c r="BH49" s="19">
        <f t="shared" ref="BH49:BH54" si="79">BF49-BG49</f>
        <v>0</v>
      </c>
      <c r="BI49" s="34"/>
      <c r="BJ49" s="34"/>
      <c r="BK49" s="34">
        <f t="shared" ref="BK49:BK54" si="80">BI49-BJ49</f>
        <v>0</v>
      </c>
      <c r="BL49" s="34"/>
      <c r="BM49" s="34"/>
      <c r="BN49" s="34">
        <f t="shared" ref="BN49:BN54" si="81">BL49-BM49</f>
        <v>0</v>
      </c>
      <c r="BO49" s="34"/>
      <c r="BP49" s="34"/>
      <c r="BQ49" s="35">
        <f t="shared" ref="BQ49:BQ54" si="82">BO49-BP49</f>
        <v>0</v>
      </c>
      <c r="BR49" s="35"/>
      <c r="BS49" s="10"/>
      <c r="BT49" s="56">
        <f t="shared" ref="BT49:BT54" si="83">BR49-BS49</f>
        <v>0</v>
      </c>
      <c r="BU49" s="56"/>
      <c r="BV49" s="56"/>
      <c r="BW49" s="56">
        <f t="shared" ref="BW49:BW54" si="84">BU49-BV49</f>
        <v>0</v>
      </c>
      <c r="BX49" s="56">
        <f t="shared" ref="BX49:BX54" si="85">CA49+CB49+CC49+CD49+CE49+CH49</f>
        <v>1232</v>
      </c>
      <c r="BY49" s="56">
        <f t="shared" ref="BY49:BY54" si="86">CA49+CB49+CC49+CD49+CF49+CH49</f>
        <v>1232</v>
      </c>
      <c r="BZ49" s="56">
        <f t="shared" ref="BZ49:BZ54" si="87">CG49</f>
        <v>0</v>
      </c>
      <c r="CA49" s="56"/>
      <c r="CB49" s="57"/>
      <c r="CC49" s="57"/>
      <c r="CD49" s="57"/>
      <c r="CE49" s="57"/>
      <c r="CF49" s="57"/>
      <c r="CG49" s="57">
        <f t="shared" ref="CG49:CG54" si="88">CE49-CF49</f>
        <v>0</v>
      </c>
      <c r="CH49" s="57">
        <v>1232</v>
      </c>
      <c r="CI49" s="11">
        <f t="shared" ref="CI49:CI54" si="89">-CK49+CO49+CS49+CU49+CY49</f>
        <v>0</v>
      </c>
      <c r="CJ49" s="11">
        <f t="shared" ref="CJ49:CJ54" si="90">CL49+CP49+CT49+CV49+CZ49</f>
        <v>0</v>
      </c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24" customFormat="1" ht="36" customHeight="1">
      <c r="A50" s="118" t="s">
        <v>227</v>
      </c>
      <c r="B50" s="18">
        <f t="shared" si="59"/>
        <v>1</v>
      </c>
      <c r="C50" s="18">
        <f t="shared" si="60"/>
        <v>0</v>
      </c>
      <c r="D50" s="18"/>
      <c r="E50" s="3"/>
      <c r="F50" s="3"/>
      <c r="G50" s="3"/>
      <c r="H50" s="3"/>
      <c r="I50" s="3"/>
      <c r="J50" s="3"/>
      <c r="K50" s="3"/>
      <c r="L50" s="3"/>
      <c r="M50" s="3"/>
      <c r="N50" s="3"/>
      <c r="O50" s="18"/>
      <c r="P50" s="18"/>
      <c r="Q50" s="4"/>
      <c r="R50" s="4">
        <f t="shared" si="61"/>
        <v>1</v>
      </c>
      <c r="S50" s="4"/>
      <c r="T50" s="4"/>
      <c r="U50" s="4"/>
      <c r="V50" s="19"/>
      <c r="W50" s="19"/>
      <c r="X50" s="19">
        <v>1</v>
      </c>
      <c r="Y50" s="42">
        <f t="shared" si="62"/>
        <v>700</v>
      </c>
      <c r="Z50" s="42">
        <f t="shared" si="63"/>
        <v>700</v>
      </c>
      <c r="AA50" s="42">
        <f t="shared" si="64"/>
        <v>0</v>
      </c>
      <c r="AB50" s="42">
        <f t="shared" si="65"/>
        <v>0</v>
      </c>
      <c r="AC50" s="10">
        <f t="shared" si="66"/>
        <v>0</v>
      </c>
      <c r="AD50" s="10">
        <f t="shared" si="67"/>
        <v>0</v>
      </c>
      <c r="AE50" s="10">
        <f t="shared" si="68"/>
        <v>0</v>
      </c>
      <c r="AF50" s="10">
        <f t="shared" si="69"/>
        <v>0</v>
      </c>
      <c r="AG50" s="19">
        <f t="shared" si="70"/>
        <v>0</v>
      </c>
      <c r="AH50" s="10"/>
      <c r="AI50" s="10"/>
      <c r="AJ50" s="19">
        <f t="shared" si="71"/>
        <v>0</v>
      </c>
      <c r="AK50" s="19"/>
      <c r="AL50" s="19"/>
      <c r="AM50" s="19">
        <f t="shared" si="72"/>
        <v>0</v>
      </c>
      <c r="AN50" s="19"/>
      <c r="AO50" s="19"/>
      <c r="AP50" s="19">
        <f t="shared" si="73"/>
        <v>0</v>
      </c>
      <c r="AQ50" s="19"/>
      <c r="AR50" s="19"/>
      <c r="AS50" s="19">
        <f t="shared" si="74"/>
        <v>0</v>
      </c>
      <c r="AT50" s="19"/>
      <c r="AU50" s="19"/>
      <c r="AV50" s="19">
        <f t="shared" si="75"/>
        <v>0</v>
      </c>
      <c r="AW50" s="19"/>
      <c r="AX50" s="19"/>
      <c r="AY50" s="19">
        <f t="shared" si="76"/>
        <v>0</v>
      </c>
      <c r="AZ50" s="19"/>
      <c r="BA50" s="19"/>
      <c r="BB50" s="19">
        <f t="shared" si="77"/>
        <v>0</v>
      </c>
      <c r="BC50" s="19"/>
      <c r="BD50" s="19"/>
      <c r="BE50" s="19">
        <f t="shared" si="78"/>
        <v>0</v>
      </c>
      <c r="BF50" s="19"/>
      <c r="BG50" s="19"/>
      <c r="BH50" s="19">
        <f t="shared" si="79"/>
        <v>0</v>
      </c>
      <c r="BI50" s="34"/>
      <c r="BJ50" s="34"/>
      <c r="BK50" s="34">
        <f t="shared" si="80"/>
        <v>0</v>
      </c>
      <c r="BL50" s="34"/>
      <c r="BM50" s="34"/>
      <c r="BN50" s="34">
        <f t="shared" si="81"/>
        <v>0</v>
      </c>
      <c r="BO50" s="34"/>
      <c r="BP50" s="34"/>
      <c r="BQ50" s="35">
        <f t="shared" si="82"/>
        <v>0</v>
      </c>
      <c r="BR50" s="35"/>
      <c r="BS50" s="10"/>
      <c r="BT50" s="56">
        <f t="shared" si="83"/>
        <v>0</v>
      </c>
      <c r="BU50" s="56"/>
      <c r="BV50" s="56"/>
      <c r="BW50" s="56">
        <f t="shared" si="84"/>
        <v>0</v>
      </c>
      <c r="BX50" s="56">
        <f t="shared" si="85"/>
        <v>700</v>
      </c>
      <c r="BY50" s="56">
        <f t="shared" si="86"/>
        <v>700</v>
      </c>
      <c r="BZ50" s="56">
        <f t="shared" si="87"/>
        <v>0</v>
      </c>
      <c r="CA50" s="56"/>
      <c r="CB50" s="57"/>
      <c r="CC50" s="57"/>
      <c r="CD50" s="57"/>
      <c r="CE50" s="57"/>
      <c r="CF50" s="57"/>
      <c r="CG50" s="57">
        <f t="shared" si="88"/>
        <v>0</v>
      </c>
      <c r="CH50" s="57">
        <v>700</v>
      </c>
      <c r="CI50" s="11">
        <f t="shared" si="89"/>
        <v>0</v>
      </c>
      <c r="CJ50" s="11">
        <f t="shared" si="90"/>
        <v>0</v>
      </c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24" customFormat="1" ht="32.25" customHeight="1">
      <c r="A51" s="3"/>
      <c r="B51" s="18">
        <f t="shared" si="59"/>
        <v>0</v>
      </c>
      <c r="C51" s="18">
        <f t="shared" si="60"/>
        <v>0</v>
      </c>
      <c r="D51" s="18"/>
      <c r="E51" s="3"/>
      <c r="F51" s="3"/>
      <c r="G51" s="3"/>
      <c r="H51" s="3"/>
      <c r="I51" s="3"/>
      <c r="J51" s="3"/>
      <c r="K51" s="3"/>
      <c r="L51" s="3"/>
      <c r="M51" s="3"/>
      <c r="N51" s="3"/>
      <c r="O51" s="18"/>
      <c r="P51" s="18"/>
      <c r="Q51" s="4"/>
      <c r="R51" s="4">
        <f t="shared" si="61"/>
        <v>0</v>
      </c>
      <c r="S51" s="4"/>
      <c r="T51" s="4"/>
      <c r="U51" s="4"/>
      <c r="V51" s="19"/>
      <c r="W51" s="19"/>
      <c r="X51" s="19"/>
      <c r="Y51" s="42">
        <f t="shared" si="62"/>
        <v>0</v>
      </c>
      <c r="Z51" s="42">
        <f t="shared" si="63"/>
        <v>0</v>
      </c>
      <c r="AA51" s="42">
        <f t="shared" si="64"/>
        <v>0</v>
      </c>
      <c r="AB51" s="42">
        <f t="shared" si="65"/>
        <v>0</v>
      </c>
      <c r="AC51" s="10">
        <f t="shared" si="66"/>
        <v>0</v>
      </c>
      <c r="AD51" s="10">
        <f t="shared" si="67"/>
        <v>0</v>
      </c>
      <c r="AE51" s="10">
        <f t="shared" si="68"/>
        <v>0</v>
      </c>
      <c r="AF51" s="10">
        <f t="shared" si="69"/>
        <v>0</v>
      </c>
      <c r="AG51" s="19">
        <f t="shared" si="70"/>
        <v>0</v>
      </c>
      <c r="AH51" s="10"/>
      <c r="AI51" s="10"/>
      <c r="AJ51" s="19">
        <f t="shared" si="71"/>
        <v>0</v>
      </c>
      <c r="AK51" s="19"/>
      <c r="AL51" s="19"/>
      <c r="AM51" s="19">
        <f t="shared" si="72"/>
        <v>0</v>
      </c>
      <c r="AN51" s="19"/>
      <c r="AO51" s="19"/>
      <c r="AP51" s="19">
        <f t="shared" si="73"/>
        <v>0</v>
      </c>
      <c r="AQ51" s="19"/>
      <c r="AR51" s="19"/>
      <c r="AS51" s="19">
        <f t="shared" si="74"/>
        <v>0</v>
      </c>
      <c r="AT51" s="19"/>
      <c r="AU51" s="19"/>
      <c r="AV51" s="19">
        <f t="shared" si="75"/>
        <v>0</v>
      </c>
      <c r="AW51" s="19"/>
      <c r="AX51" s="19"/>
      <c r="AY51" s="19">
        <f t="shared" si="76"/>
        <v>0</v>
      </c>
      <c r="AZ51" s="19"/>
      <c r="BA51" s="19"/>
      <c r="BB51" s="19">
        <f t="shared" si="77"/>
        <v>0</v>
      </c>
      <c r="BC51" s="19"/>
      <c r="BD51" s="19"/>
      <c r="BE51" s="19">
        <f t="shared" si="78"/>
        <v>0</v>
      </c>
      <c r="BF51" s="19"/>
      <c r="BG51" s="19"/>
      <c r="BH51" s="19">
        <f t="shared" si="79"/>
        <v>0</v>
      </c>
      <c r="BI51" s="34"/>
      <c r="BJ51" s="34"/>
      <c r="BK51" s="34">
        <f t="shared" si="80"/>
        <v>0</v>
      </c>
      <c r="BL51" s="34"/>
      <c r="BM51" s="34"/>
      <c r="BN51" s="34">
        <f t="shared" si="81"/>
        <v>0</v>
      </c>
      <c r="BO51" s="34"/>
      <c r="BP51" s="34"/>
      <c r="BQ51" s="35">
        <f t="shared" si="82"/>
        <v>0</v>
      </c>
      <c r="BR51" s="35"/>
      <c r="BS51" s="10"/>
      <c r="BT51" s="56">
        <f t="shared" si="83"/>
        <v>0</v>
      </c>
      <c r="BU51" s="56"/>
      <c r="BV51" s="56"/>
      <c r="BW51" s="56">
        <f t="shared" si="84"/>
        <v>0</v>
      </c>
      <c r="BX51" s="56">
        <f t="shared" si="85"/>
        <v>0</v>
      </c>
      <c r="BY51" s="56">
        <f t="shared" si="86"/>
        <v>0</v>
      </c>
      <c r="BZ51" s="56">
        <f t="shared" si="87"/>
        <v>0</v>
      </c>
      <c r="CA51" s="56"/>
      <c r="CB51" s="57"/>
      <c r="CC51" s="57"/>
      <c r="CD51" s="57"/>
      <c r="CE51" s="57"/>
      <c r="CF51" s="57"/>
      <c r="CG51" s="57">
        <f t="shared" si="88"/>
        <v>0</v>
      </c>
      <c r="CH51" s="57"/>
      <c r="CI51" s="11">
        <f t="shared" si="89"/>
        <v>0</v>
      </c>
      <c r="CJ51" s="11">
        <f t="shared" si="90"/>
        <v>0</v>
      </c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24" customFormat="1" ht="32.25" customHeight="1">
      <c r="A52" s="3"/>
      <c r="B52" s="18">
        <f t="shared" si="59"/>
        <v>0</v>
      </c>
      <c r="C52" s="18">
        <f t="shared" si="60"/>
        <v>0</v>
      </c>
      <c r="D52" s="18"/>
      <c r="E52" s="3"/>
      <c r="F52" s="3"/>
      <c r="G52" s="3"/>
      <c r="H52" s="3"/>
      <c r="I52" s="3"/>
      <c r="J52" s="3"/>
      <c r="K52" s="3"/>
      <c r="L52" s="3"/>
      <c r="M52" s="3"/>
      <c r="N52" s="3"/>
      <c r="O52" s="18"/>
      <c r="P52" s="18"/>
      <c r="Q52" s="4"/>
      <c r="R52" s="4">
        <f t="shared" si="61"/>
        <v>0</v>
      </c>
      <c r="S52" s="4"/>
      <c r="T52" s="4"/>
      <c r="U52" s="4"/>
      <c r="V52" s="19"/>
      <c r="W52" s="19"/>
      <c r="X52" s="19"/>
      <c r="Y52" s="42">
        <f t="shared" si="62"/>
        <v>0</v>
      </c>
      <c r="Z52" s="42">
        <f t="shared" si="63"/>
        <v>0</v>
      </c>
      <c r="AA52" s="42">
        <f t="shared" si="64"/>
        <v>0</v>
      </c>
      <c r="AB52" s="42">
        <f t="shared" si="65"/>
        <v>0</v>
      </c>
      <c r="AC52" s="10">
        <f t="shared" si="66"/>
        <v>0</v>
      </c>
      <c r="AD52" s="10">
        <f t="shared" si="67"/>
        <v>0</v>
      </c>
      <c r="AE52" s="10">
        <f t="shared" si="68"/>
        <v>0</v>
      </c>
      <c r="AF52" s="10">
        <f t="shared" si="69"/>
        <v>0</v>
      </c>
      <c r="AG52" s="19">
        <f t="shared" si="70"/>
        <v>0</v>
      </c>
      <c r="AH52" s="10"/>
      <c r="AI52" s="10"/>
      <c r="AJ52" s="19">
        <f t="shared" si="71"/>
        <v>0</v>
      </c>
      <c r="AK52" s="19"/>
      <c r="AL52" s="19"/>
      <c r="AM52" s="19">
        <f t="shared" si="72"/>
        <v>0</v>
      </c>
      <c r="AN52" s="19"/>
      <c r="AO52" s="19"/>
      <c r="AP52" s="19">
        <f t="shared" si="73"/>
        <v>0</v>
      </c>
      <c r="AQ52" s="19"/>
      <c r="AR52" s="19"/>
      <c r="AS52" s="19">
        <f t="shared" si="74"/>
        <v>0</v>
      </c>
      <c r="AT52" s="19"/>
      <c r="AU52" s="19"/>
      <c r="AV52" s="19">
        <f t="shared" si="75"/>
        <v>0</v>
      </c>
      <c r="AW52" s="19"/>
      <c r="AX52" s="19"/>
      <c r="AY52" s="19">
        <f t="shared" si="76"/>
        <v>0</v>
      </c>
      <c r="AZ52" s="19"/>
      <c r="BA52" s="19"/>
      <c r="BB52" s="19">
        <f t="shared" si="77"/>
        <v>0</v>
      </c>
      <c r="BC52" s="19"/>
      <c r="BD52" s="19"/>
      <c r="BE52" s="19">
        <f t="shared" si="78"/>
        <v>0</v>
      </c>
      <c r="BF52" s="19"/>
      <c r="BG52" s="19"/>
      <c r="BH52" s="19">
        <f t="shared" si="79"/>
        <v>0</v>
      </c>
      <c r="BI52" s="34"/>
      <c r="BJ52" s="34"/>
      <c r="BK52" s="34">
        <f t="shared" si="80"/>
        <v>0</v>
      </c>
      <c r="BL52" s="34"/>
      <c r="BM52" s="34"/>
      <c r="BN52" s="34">
        <f t="shared" si="81"/>
        <v>0</v>
      </c>
      <c r="BO52" s="34"/>
      <c r="BP52" s="34"/>
      <c r="BQ52" s="35">
        <f t="shared" si="82"/>
        <v>0</v>
      </c>
      <c r="BR52" s="35"/>
      <c r="BS52" s="10"/>
      <c r="BT52" s="56">
        <f t="shared" si="83"/>
        <v>0</v>
      </c>
      <c r="BU52" s="56"/>
      <c r="BV52" s="56"/>
      <c r="BW52" s="56">
        <f t="shared" si="84"/>
        <v>0</v>
      </c>
      <c r="BX52" s="56">
        <f t="shared" si="85"/>
        <v>0</v>
      </c>
      <c r="BY52" s="56">
        <f t="shared" si="86"/>
        <v>0</v>
      </c>
      <c r="BZ52" s="56">
        <f t="shared" si="87"/>
        <v>0</v>
      </c>
      <c r="CA52" s="56"/>
      <c r="CB52" s="57"/>
      <c r="CC52" s="57"/>
      <c r="CD52" s="57"/>
      <c r="CE52" s="57"/>
      <c r="CF52" s="57"/>
      <c r="CG52" s="57">
        <f t="shared" si="88"/>
        <v>0</v>
      </c>
      <c r="CH52" s="57"/>
      <c r="CI52" s="11">
        <f t="shared" si="89"/>
        <v>0</v>
      </c>
      <c r="CJ52" s="11">
        <f t="shared" si="90"/>
        <v>0</v>
      </c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24" customFormat="1" ht="32.25" customHeight="1">
      <c r="A53" s="3"/>
      <c r="B53" s="18">
        <f t="shared" si="59"/>
        <v>0</v>
      </c>
      <c r="C53" s="18">
        <f t="shared" si="60"/>
        <v>0</v>
      </c>
      <c r="D53" s="18"/>
      <c r="E53" s="3"/>
      <c r="F53" s="3"/>
      <c r="G53" s="3"/>
      <c r="H53" s="3"/>
      <c r="I53" s="3"/>
      <c r="J53" s="3"/>
      <c r="K53" s="3"/>
      <c r="L53" s="3"/>
      <c r="M53" s="3"/>
      <c r="N53" s="3"/>
      <c r="O53" s="18"/>
      <c r="P53" s="18"/>
      <c r="Q53" s="4"/>
      <c r="R53" s="4">
        <f t="shared" si="61"/>
        <v>0</v>
      </c>
      <c r="S53" s="4"/>
      <c r="T53" s="4"/>
      <c r="U53" s="4"/>
      <c r="V53" s="19"/>
      <c r="W53" s="19"/>
      <c r="X53" s="19"/>
      <c r="Y53" s="42">
        <f t="shared" si="62"/>
        <v>0</v>
      </c>
      <c r="Z53" s="42">
        <f t="shared" si="63"/>
        <v>0</v>
      </c>
      <c r="AA53" s="42">
        <f t="shared" si="64"/>
        <v>0</v>
      </c>
      <c r="AB53" s="42">
        <f t="shared" si="65"/>
        <v>0</v>
      </c>
      <c r="AC53" s="10">
        <f t="shared" si="66"/>
        <v>0</v>
      </c>
      <c r="AD53" s="10">
        <f t="shared" si="67"/>
        <v>0</v>
      </c>
      <c r="AE53" s="10">
        <f t="shared" si="68"/>
        <v>0</v>
      </c>
      <c r="AF53" s="10">
        <f t="shared" si="69"/>
        <v>0</v>
      </c>
      <c r="AG53" s="19">
        <f t="shared" si="70"/>
        <v>0</v>
      </c>
      <c r="AH53" s="10"/>
      <c r="AI53" s="10"/>
      <c r="AJ53" s="19">
        <f t="shared" si="71"/>
        <v>0</v>
      </c>
      <c r="AK53" s="19"/>
      <c r="AL53" s="19"/>
      <c r="AM53" s="19">
        <f t="shared" si="72"/>
        <v>0</v>
      </c>
      <c r="AN53" s="19"/>
      <c r="AO53" s="19"/>
      <c r="AP53" s="19">
        <f t="shared" si="73"/>
        <v>0</v>
      </c>
      <c r="AQ53" s="19"/>
      <c r="AR53" s="19"/>
      <c r="AS53" s="19">
        <f t="shared" si="74"/>
        <v>0</v>
      </c>
      <c r="AT53" s="19"/>
      <c r="AU53" s="19"/>
      <c r="AV53" s="19">
        <f t="shared" si="75"/>
        <v>0</v>
      </c>
      <c r="AW53" s="19"/>
      <c r="AX53" s="19"/>
      <c r="AY53" s="19">
        <f t="shared" si="76"/>
        <v>0</v>
      </c>
      <c r="AZ53" s="19"/>
      <c r="BA53" s="19"/>
      <c r="BB53" s="19">
        <f t="shared" si="77"/>
        <v>0</v>
      </c>
      <c r="BC53" s="19"/>
      <c r="BD53" s="19"/>
      <c r="BE53" s="19">
        <f t="shared" si="78"/>
        <v>0</v>
      </c>
      <c r="BF53" s="19"/>
      <c r="BG53" s="19"/>
      <c r="BH53" s="19">
        <f t="shared" si="79"/>
        <v>0</v>
      </c>
      <c r="BI53" s="34"/>
      <c r="BJ53" s="34"/>
      <c r="BK53" s="34">
        <f t="shared" si="80"/>
        <v>0</v>
      </c>
      <c r="BL53" s="34"/>
      <c r="BM53" s="34"/>
      <c r="BN53" s="34">
        <f t="shared" si="81"/>
        <v>0</v>
      </c>
      <c r="BO53" s="34"/>
      <c r="BP53" s="34"/>
      <c r="BQ53" s="35">
        <f t="shared" si="82"/>
        <v>0</v>
      </c>
      <c r="BR53" s="35"/>
      <c r="BS53" s="10"/>
      <c r="BT53" s="56">
        <f t="shared" si="83"/>
        <v>0</v>
      </c>
      <c r="BU53" s="56"/>
      <c r="BV53" s="56"/>
      <c r="BW53" s="56">
        <f t="shared" si="84"/>
        <v>0</v>
      </c>
      <c r="BX53" s="56">
        <f t="shared" si="85"/>
        <v>0</v>
      </c>
      <c r="BY53" s="56">
        <f t="shared" si="86"/>
        <v>0</v>
      </c>
      <c r="BZ53" s="56">
        <f t="shared" si="87"/>
        <v>0</v>
      </c>
      <c r="CA53" s="56"/>
      <c r="CB53" s="57"/>
      <c r="CC53" s="57"/>
      <c r="CD53" s="57"/>
      <c r="CE53" s="57"/>
      <c r="CF53" s="57"/>
      <c r="CG53" s="57">
        <f t="shared" si="88"/>
        <v>0</v>
      </c>
      <c r="CH53" s="57"/>
      <c r="CI53" s="11">
        <f t="shared" si="89"/>
        <v>0</v>
      </c>
      <c r="CJ53" s="11">
        <f t="shared" si="90"/>
        <v>0</v>
      </c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24" customFormat="1" ht="32.25" customHeight="1">
      <c r="A54" s="3"/>
      <c r="B54" s="18">
        <f t="shared" si="59"/>
        <v>0</v>
      </c>
      <c r="C54" s="18">
        <f t="shared" si="60"/>
        <v>0</v>
      </c>
      <c r="D54" s="18"/>
      <c r="E54" s="3"/>
      <c r="F54" s="3"/>
      <c r="G54" s="3"/>
      <c r="H54" s="3"/>
      <c r="I54" s="3"/>
      <c r="J54" s="3"/>
      <c r="K54" s="3"/>
      <c r="L54" s="3"/>
      <c r="M54" s="3"/>
      <c r="N54" s="3"/>
      <c r="O54" s="18"/>
      <c r="P54" s="18"/>
      <c r="Q54" s="4"/>
      <c r="R54" s="4">
        <f t="shared" si="61"/>
        <v>0</v>
      </c>
      <c r="S54" s="4"/>
      <c r="T54" s="4"/>
      <c r="U54" s="4"/>
      <c r="V54" s="19"/>
      <c r="W54" s="19"/>
      <c r="X54" s="19"/>
      <c r="Y54" s="42">
        <f t="shared" si="62"/>
        <v>0</v>
      </c>
      <c r="Z54" s="42">
        <f t="shared" si="63"/>
        <v>0</v>
      </c>
      <c r="AA54" s="42">
        <f t="shared" si="64"/>
        <v>0</v>
      </c>
      <c r="AB54" s="42">
        <f t="shared" si="65"/>
        <v>0</v>
      </c>
      <c r="AC54" s="10">
        <f t="shared" si="66"/>
        <v>0</v>
      </c>
      <c r="AD54" s="10">
        <f t="shared" si="67"/>
        <v>0</v>
      </c>
      <c r="AE54" s="10">
        <f t="shared" si="68"/>
        <v>0</v>
      </c>
      <c r="AF54" s="10">
        <f t="shared" si="69"/>
        <v>0</v>
      </c>
      <c r="AG54" s="19">
        <f t="shared" si="70"/>
        <v>0</v>
      </c>
      <c r="AH54" s="10"/>
      <c r="AI54" s="10"/>
      <c r="AJ54" s="19">
        <f t="shared" si="71"/>
        <v>0</v>
      </c>
      <c r="AK54" s="19"/>
      <c r="AL54" s="19"/>
      <c r="AM54" s="19">
        <f t="shared" si="72"/>
        <v>0</v>
      </c>
      <c r="AN54" s="19"/>
      <c r="AO54" s="19"/>
      <c r="AP54" s="19">
        <f t="shared" si="73"/>
        <v>0</v>
      </c>
      <c r="AQ54" s="19"/>
      <c r="AR54" s="19"/>
      <c r="AS54" s="19">
        <f t="shared" si="74"/>
        <v>0</v>
      </c>
      <c r="AT54" s="19"/>
      <c r="AU54" s="19"/>
      <c r="AV54" s="19">
        <f t="shared" si="75"/>
        <v>0</v>
      </c>
      <c r="AW54" s="19"/>
      <c r="AX54" s="19"/>
      <c r="AY54" s="19">
        <f t="shared" si="76"/>
        <v>0</v>
      </c>
      <c r="AZ54" s="19"/>
      <c r="BA54" s="19"/>
      <c r="BB54" s="19">
        <f t="shared" si="77"/>
        <v>0</v>
      </c>
      <c r="BC54" s="19"/>
      <c r="BD54" s="19"/>
      <c r="BE54" s="19">
        <f t="shared" si="78"/>
        <v>0</v>
      </c>
      <c r="BF54" s="19"/>
      <c r="BG54" s="19"/>
      <c r="BH54" s="19">
        <f t="shared" si="79"/>
        <v>0</v>
      </c>
      <c r="BI54" s="34"/>
      <c r="BJ54" s="34"/>
      <c r="BK54" s="34">
        <f t="shared" si="80"/>
        <v>0</v>
      </c>
      <c r="BL54" s="34"/>
      <c r="BM54" s="34"/>
      <c r="BN54" s="34">
        <f t="shared" si="81"/>
        <v>0</v>
      </c>
      <c r="BO54" s="34"/>
      <c r="BP54" s="34"/>
      <c r="BQ54" s="35">
        <f t="shared" si="82"/>
        <v>0</v>
      </c>
      <c r="BR54" s="35"/>
      <c r="BS54" s="10"/>
      <c r="BT54" s="56">
        <f t="shared" si="83"/>
        <v>0</v>
      </c>
      <c r="BU54" s="56"/>
      <c r="BV54" s="56"/>
      <c r="BW54" s="56">
        <f t="shared" si="84"/>
        <v>0</v>
      </c>
      <c r="BX54" s="56">
        <f t="shared" si="85"/>
        <v>0</v>
      </c>
      <c r="BY54" s="56">
        <f t="shared" si="86"/>
        <v>0</v>
      </c>
      <c r="BZ54" s="56">
        <f t="shared" si="87"/>
        <v>0</v>
      </c>
      <c r="CA54" s="56"/>
      <c r="CB54" s="57"/>
      <c r="CC54" s="57"/>
      <c r="CD54" s="57"/>
      <c r="CE54" s="57"/>
      <c r="CF54" s="57"/>
      <c r="CG54" s="57">
        <f t="shared" si="88"/>
        <v>0</v>
      </c>
      <c r="CH54" s="57"/>
      <c r="CI54" s="11">
        <f t="shared" si="89"/>
        <v>0</v>
      </c>
      <c r="CJ54" s="11">
        <f t="shared" si="90"/>
        <v>0</v>
      </c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24" customFormat="1" ht="32.25" customHeight="1">
      <c r="A55" s="73" t="s">
        <v>107</v>
      </c>
      <c r="B55" s="18">
        <f t="shared" si="32"/>
        <v>15</v>
      </c>
      <c r="C55" s="18">
        <f t="shared" si="33"/>
        <v>0</v>
      </c>
      <c r="D55" s="18"/>
      <c r="E55" s="3"/>
      <c r="F55" s="3"/>
      <c r="G55" s="3"/>
      <c r="H55" s="3"/>
      <c r="I55" s="3"/>
      <c r="J55" s="3"/>
      <c r="K55" s="3"/>
      <c r="L55" s="3"/>
      <c r="M55" s="3"/>
      <c r="N55" s="3"/>
      <c r="O55" s="18"/>
      <c r="P55" s="18"/>
      <c r="Q55" s="4"/>
      <c r="R55" s="4">
        <f t="shared" si="34"/>
        <v>15</v>
      </c>
      <c r="S55" s="4"/>
      <c r="T55" s="4">
        <v>15</v>
      </c>
      <c r="U55" s="4"/>
      <c r="V55" s="19"/>
      <c r="W55" s="19"/>
      <c r="X55" s="19"/>
      <c r="Y55" s="42">
        <f t="shared" si="35"/>
        <v>434.68</v>
      </c>
      <c r="Z55" s="42">
        <f t="shared" si="35"/>
        <v>434.68</v>
      </c>
      <c r="AA55" s="42">
        <f t="shared" si="35"/>
        <v>0</v>
      </c>
      <c r="AB55" s="42">
        <f t="shared" si="36"/>
        <v>0</v>
      </c>
      <c r="AC55" s="10">
        <f t="shared" si="36"/>
        <v>0</v>
      </c>
      <c r="AD55" s="10">
        <f t="shared" si="37"/>
        <v>0</v>
      </c>
      <c r="AE55" s="10">
        <f t="shared" si="38"/>
        <v>0</v>
      </c>
      <c r="AF55" s="10">
        <f t="shared" si="38"/>
        <v>0</v>
      </c>
      <c r="AG55" s="19">
        <f t="shared" si="38"/>
        <v>0</v>
      </c>
      <c r="AH55" s="10"/>
      <c r="AI55" s="10"/>
      <c r="AJ55" s="19">
        <f t="shared" si="39"/>
        <v>0</v>
      </c>
      <c r="AK55" s="19"/>
      <c r="AL55" s="19"/>
      <c r="AM55" s="19">
        <f t="shared" si="40"/>
        <v>0</v>
      </c>
      <c r="AN55" s="19"/>
      <c r="AO55" s="19"/>
      <c r="AP55" s="19">
        <f t="shared" si="41"/>
        <v>0</v>
      </c>
      <c r="AQ55" s="19"/>
      <c r="AR55" s="19"/>
      <c r="AS55" s="19">
        <f t="shared" si="42"/>
        <v>0</v>
      </c>
      <c r="AT55" s="19"/>
      <c r="AU55" s="19"/>
      <c r="AV55" s="19">
        <f t="shared" si="43"/>
        <v>0</v>
      </c>
      <c r="AW55" s="19"/>
      <c r="AX55" s="19"/>
      <c r="AY55" s="19">
        <f t="shared" si="44"/>
        <v>0</v>
      </c>
      <c r="AZ55" s="19"/>
      <c r="BA55" s="19"/>
      <c r="BB55" s="19">
        <f t="shared" si="45"/>
        <v>0</v>
      </c>
      <c r="BC55" s="19"/>
      <c r="BD55" s="19"/>
      <c r="BE55" s="19">
        <f t="shared" si="46"/>
        <v>0</v>
      </c>
      <c r="BF55" s="19"/>
      <c r="BG55" s="19"/>
      <c r="BH55" s="19">
        <f t="shared" si="47"/>
        <v>0</v>
      </c>
      <c r="BI55" s="34"/>
      <c r="BJ55" s="34"/>
      <c r="BK55" s="34">
        <f t="shared" si="48"/>
        <v>0</v>
      </c>
      <c r="BL55" s="34"/>
      <c r="BM55" s="34"/>
      <c r="BN55" s="34">
        <f t="shared" si="49"/>
        <v>0</v>
      </c>
      <c r="BO55" s="34"/>
      <c r="BP55" s="34"/>
      <c r="BQ55" s="35">
        <f t="shared" si="50"/>
        <v>0</v>
      </c>
      <c r="BR55" s="35"/>
      <c r="BS55" s="10"/>
      <c r="BT55" s="56">
        <f t="shared" si="51"/>
        <v>0</v>
      </c>
      <c r="BU55" s="56"/>
      <c r="BV55" s="56"/>
      <c r="BW55" s="56">
        <f t="shared" si="52"/>
        <v>0</v>
      </c>
      <c r="BX55" s="56">
        <f t="shared" si="53"/>
        <v>434.68</v>
      </c>
      <c r="BY55" s="56">
        <f t="shared" si="54"/>
        <v>434.68</v>
      </c>
      <c r="BZ55" s="56">
        <f t="shared" si="55"/>
        <v>0</v>
      </c>
      <c r="CA55" s="56"/>
      <c r="CB55" s="57">
        <v>434.68</v>
      </c>
      <c r="CC55" s="57"/>
      <c r="CD55" s="57"/>
      <c r="CE55" s="57"/>
      <c r="CF55" s="57"/>
      <c r="CG55" s="57">
        <f t="shared" si="56"/>
        <v>0</v>
      </c>
      <c r="CH55" s="57"/>
      <c r="CI55" s="11">
        <f t="shared" si="57"/>
        <v>0</v>
      </c>
      <c r="CJ55" s="11">
        <f t="shared" si="58"/>
        <v>0</v>
      </c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24" customFormat="1" ht="18" customHeight="1">
      <c r="A56" s="3"/>
      <c r="B56" s="18">
        <f t="shared" si="32"/>
        <v>226</v>
      </c>
      <c r="C56" s="18">
        <f t="shared" si="33"/>
        <v>0</v>
      </c>
      <c r="D56" s="18"/>
      <c r="E56" s="3"/>
      <c r="F56" s="3"/>
      <c r="G56" s="3"/>
      <c r="H56" s="3"/>
      <c r="I56" s="3"/>
      <c r="J56" s="3"/>
      <c r="K56" s="3"/>
      <c r="L56" s="3"/>
      <c r="M56" s="3"/>
      <c r="N56" s="3"/>
      <c r="O56" s="18"/>
      <c r="P56" s="18"/>
      <c r="Q56" s="4"/>
      <c r="R56" s="4">
        <f t="shared" si="34"/>
        <v>226</v>
      </c>
      <c r="S56" s="4">
        <v>5</v>
      </c>
      <c r="T56" s="4">
        <v>192</v>
      </c>
      <c r="U56" s="4">
        <v>27</v>
      </c>
      <c r="V56" s="19"/>
      <c r="W56" s="19"/>
      <c r="X56" s="19">
        <v>2</v>
      </c>
      <c r="Y56" s="42">
        <f t="shared" si="35"/>
        <v>6578.03</v>
      </c>
      <c r="Z56" s="42">
        <f t="shared" si="35"/>
        <v>6578.03</v>
      </c>
      <c r="AA56" s="42">
        <f t="shared" si="35"/>
        <v>0</v>
      </c>
      <c r="AB56" s="42">
        <f t="shared" si="36"/>
        <v>0</v>
      </c>
      <c r="AC56" s="10">
        <f t="shared" si="36"/>
        <v>0</v>
      </c>
      <c r="AD56" s="10">
        <f t="shared" si="37"/>
        <v>0</v>
      </c>
      <c r="AE56" s="10">
        <f t="shared" si="38"/>
        <v>0</v>
      </c>
      <c r="AF56" s="10">
        <f t="shared" si="38"/>
        <v>0</v>
      </c>
      <c r="AG56" s="19">
        <f t="shared" si="38"/>
        <v>0</v>
      </c>
      <c r="AH56" s="10"/>
      <c r="AI56" s="10"/>
      <c r="AJ56" s="19">
        <f t="shared" si="39"/>
        <v>0</v>
      </c>
      <c r="AK56" s="19"/>
      <c r="AL56" s="19"/>
      <c r="AM56" s="19">
        <f t="shared" si="40"/>
        <v>0</v>
      </c>
      <c r="AN56" s="19"/>
      <c r="AO56" s="19"/>
      <c r="AP56" s="19">
        <f t="shared" si="41"/>
        <v>0</v>
      </c>
      <c r="AQ56" s="19"/>
      <c r="AR56" s="19"/>
      <c r="AS56" s="19">
        <f t="shared" si="42"/>
        <v>0</v>
      </c>
      <c r="AT56" s="19"/>
      <c r="AU56" s="19"/>
      <c r="AV56" s="19">
        <f t="shared" si="43"/>
        <v>0</v>
      </c>
      <c r="AW56" s="19"/>
      <c r="AX56" s="19"/>
      <c r="AY56" s="19">
        <f t="shared" si="44"/>
        <v>0</v>
      </c>
      <c r="AZ56" s="19"/>
      <c r="BA56" s="19"/>
      <c r="BB56" s="19">
        <f t="shared" si="45"/>
        <v>0</v>
      </c>
      <c r="BC56" s="19"/>
      <c r="BD56" s="19"/>
      <c r="BE56" s="19">
        <f t="shared" si="46"/>
        <v>0</v>
      </c>
      <c r="BF56" s="19"/>
      <c r="BG56" s="19"/>
      <c r="BH56" s="19">
        <f t="shared" si="47"/>
        <v>0</v>
      </c>
      <c r="BI56" s="34"/>
      <c r="BJ56" s="34"/>
      <c r="BK56" s="34">
        <f t="shared" si="48"/>
        <v>0</v>
      </c>
      <c r="BL56" s="34"/>
      <c r="BM56" s="34"/>
      <c r="BN56" s="34">
        <f t="shared" si="49"/>
        <v>0</v>
      </c>
      <c r="BO56" s="34"/>
      <c r="BP56" s="34"/>
      <c r="BQ56" s="35">
        <f t="shared" si="50"/>
        <v>0</v>
      </c>
      <c r="BR56" s="35"/>
      <c r="BS56" s="10"/>
      <c r="BT56" s="56">
        <f t="shared" si="51"/>
        <v>0</v>
      </c>
      <c r="BU56" s="56"/>
      <c r="BV56" s="56"/>
      <c r="BW56" s="56">
        <f t="shared" si="52"/>
        <v>0</v>
      </c>
      <c r="BX56" s="56">
        <f t="shared" si="53"/>
        <v>6578.03</v>
      </c>
      <c r="BY56" s="56">
        <f t="shared" si="54"/>
        <v>6578.03</v>
      </c>
      <c r="BZ56" s="56">
        <f t="shared" si="55"/>
        <v>0</v>
      </c>
      <c r="CA56" s="56">
        <v>116.97</v>
      </c>
      <c r="CB56" s="57">
        <v>4834.6499999999996</v>
      </c>
      <c r="CC56" s="57">
        <v>1489.76</v>
      </c>
      <c r="CD56" s="57"/>
      <c r="CE56" s="57"/>
      <c r="CF56" s="57"/>
      <c r="CG56" s="57">
        <f t="shared" si="56"/>
        <v>0</v>
      </c>
      <c r="CH56" s="57">
        <v>136.65</v>
      </c>
      <c r="CI56" s="11">
        <f t="shared" si="57"/>
        <v>0</v>
      </c>
      <c r="CJ56" s="11">
        <f t="shared" si="58"/>
        <v>0</v>
      </c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32" customFormat="1" ht="19.5" customHeight="1">
      <c r="A57" s="7" t="s">
        <v>1</v>
      </c>
      <c r="B57" s="38">
        <f>SUM(B10:B56)</f>
        <v>318</v>
      </c>
      <c r="C57" s="38">
        <f t="shared" ref="C57:BN57" si="91">SUM(C10:C56)</f>
        <v>64</v>
      </c>
      <c r="D57" s="38">
        <f t="shared" si="91"/>
        <v>0</v>
      </c>
      <c r="E57" s="38">
        <f t="shared" si="91"/>
        <v>0</v>
      </c>
      <c r="F57" s="38">
        <f t="shared" si="91"/>
        <v>0</v>
      </c>
      <c r="G57" s="38">
        <f t="shared" si="91"/>
        <v>0</v>
      </c>
      <c r="H57" s="38">
        <f t="shared" si="91"/>
        <v>0</v>
      </c>
      <c r="I57" s="38">
        <f t="shared" si="91"/>
        <v>0</v>
      </c>
      <c r="J57" s="38">
        <f t="shared" si="91"/>
        <v>0</v>
      </c>
      <c r="K57" s="38">
        <f t="shared" si="91"/>
        <v>0</v>
      </c>
      <c r="L57" s="38">
        <f t="shared" si="91"/>
        <v>63</v>
      </c>
      <c r="M57" s="38">
        <f t="shared" si="91"/>
        <v>0</v>
      </c>
      <c r="N57" s="38">
        <f t="shared" si="91"/>
        <v>1</v>
      </c>
      <c r="O57" s="38">
        <f t="shared" si="91"/>
        <v>0</v>
      </c>
      <c r="P57" s="38">
        <f t="shared" si="91"/>
        <v>0</v>
      </c>
      <c r="Q57" s="38">
        <f t="shared" si="91"/>
        <v>0</v>
      </c>
      <c r="R57" s="38">
        <f t="shared" si="91"/>
        <v>254</v>
      </c>
      <c r="S57" s="38">
        <f t="shared" si="91"/>
        <v>9</v>
      </c>
      <c r="T57" s="38">
        <f t="shared" si="91"/>
        <v>207</v>
      </c>
      <c r="U57" s="38">
        <f t="shared" si="91"/>
        <v>27</v>
      </c>
      <c r="V57" s="20">
        <f t="shared" si="91"/>
        <v>0</v>
      </c>
      <c r="W57" s="20">
        <f t="shared" si="91"/>
        <v>7</v>
      </c>
      <c r="X57" s="20">
        <f t="shared" si="91"/>
        <v>4</v>
      </c>
      <c r="Y57" s="20">
        <f t="shared" si="91"/>
        <v>98331.26</v>
      </c>
      <c r="Z57" s="20">
        <f t="shared" si="91"/>
        <v>88313.459999999977</v>
      </c>
      <c r="AA57" s="20">
        <f t="shared" si="91"/>
        <v>10017.799999999999</v>
      </c>
      <c r="AB57" s="20">
        <f t="shared" si="91"/>
        <v>31698.129999999997</v>
      </c>
      <c r="AC57" s="20">
        <f t="shared" si="91"/>
        <v>21680.329999999991</v>
      </c>
      <c r="AD57" s="20">
        <f t="shared" si="91"/>
        <v>10017.799999999999</v>
      </c>
      <c r="AE57" s="20">
        <f t="shared" si="91"/>
        <v>0</v>
      </c>
      <c r="AF57" s="20">
        <f t="shared" si="91"/>
        <v>0</v>
      </c>
      <c r="AG57" s="20">
        <f t="shared" si="91"/>
        <v>0</v>
      </c>
      <c r="AH57" s="20">
        <f t="shared" si="91"/>
        <v>0</v>
      </c>
      <c r="AI57" s="20">
        <f t="shared" si="91"/>
        <v>0</v>
      </c>
      <c r="AJ57" s="20">
        <f t="shared" si="91"/>
        <v>0</v>
      </c>
      <c r="AK57" s="20">
        <f t="shared" si="91"/>
        <v>0</v>
      </c>
      <c r="AL57" s="20">
        <f t="shared" si="91"/>
        <v>0</v>
      </c>
      <c r="AM57" s="20">
        <f t="shared" si="91"/>
        <v>0</v>
      </c>
      <c r="AN57" s="20">
        <f t="shared" si="91"/>
        <v>0</v>
      </c>
      <c r="AO57" s="20">
        <f t="shared" si="91"/>
        <v>0</v>
      </c>
      <c r="AP57" s="20">
        <f t="shared" si="91"/>
        <v>0</v>
      </c>
      <c r="AQ57" s="20">
        <f t="shared" si="91"/>
        <v>0</v>
      </c>
      <c r="AR57" s="20">
        <f t="shared" si="91"/>
        <v>0</v>
      </c>
      <c r="AS57" s="20">
        <f t="shared" si="91"/>
        <v>0</v>
      </c>
      <c r="AT57" s="20">
        <f t="shared" si="91"/>
        <v>0</v>
      </c>
      <c r="AU57" s="20">
        <f t="shared" si="91"/>
        <v>0</v>
      </c>
      <c r="AV57" s="20">
        <f t="shared" si="91"/>
        <v>0</v>
      </c>
      <c r="AW57" s="20">
        <f t="shared" si="91"/>
        <v>0</v>
      </c>
      <c r="AX57" s="20">
        <f t="shared" si="91"/>
        <v>0</v>
      </c>
      <c r="AY57" s="20">
        <f t="shared" si="91"/>
        <v>0</v>
      </c>
      <c r="AZ57" s="20">
        <f t="shared" si="91"/>
        <v>0</v>
      </c>
      <c r="BA57" s="20">
        <f t="shared" si="91"/>
        <v>0</v>
      </c>
      <c r="BB57" s="20">
        <f t="shared" si="91"/>
        <v>0</v>
      </c>
      <c r="BC57" s="20">
        <f t="shared" si="91"/>
        <v>0</v>
      </c>
      <c r="BD57" s="20">
        <f t="shared" si="91"/>
        <v>0</v>
      </c>
      <c r="BE57" s="20">
        <f t="shared" si="91"/>
        <v>0</v>
      </c>
      <c r="BF57" s="20">
        <f t="shared" si="91"/>
        <v>31644.129999999997</v>
      </c>
      <c r="BG57" s="20">
        <f t="shared" si="91"/>
        <v>21650.329999999991</v>
      </c>
      <c r="BH57" s="20">
        <f t="shared" si="91"/>
        <v>9993.7999999999993</v>
      </c>
      <c r="BI57" s="20">
        <f t="shared" si="91"/>
        <v>0</v>
      </c>
      <c r="BJ57" s="20">
        <f t="shared" si="91"/>
        <v>0</v>
      </c>
      <c r="BK57" s="20">
        <f t="shared" si="91"/>
        <v>0</v>
      </c>
      <c r="BL57" s="20">
        <f t="shared" si="91"/>
        <v>54</v>
      </c>
      <c r="BM57" s="20">
        <f t="shared" si="91"/>
        <v>30</v>
      </c>
      <c r="BN57" s="20">
        <f t="shared" si="91"/>
        <v>24</v>
      </c>
      <c r="BO57" s="20">
        <f t="shared" ref="BO57:DB57" si="92">SUM(BO10:BO56)</f>
        <v>0</v>
      </c>
      <c r="BP57" s="20">
        <f t="shared" si="92"/>
        <v>0</v>
      </c>
      <c r="BQ57" s="20">
        <f t="shared" si="92"/>
        <v>0</v>
      </c>
      <c r="BR57" s="20">
        <f t="shared" si="92"/>
        <v>0</v>
      </c>
      <c r="BS57" s="20">
        <f t="shared" si="92"/>
        <v>0</v>
      </c>
      <c r="BT57" s="58">
        <f t="shared" si="92"/>
        <v>0</v>
      </c>
      <c r="BU57" s="58">
        <f t="shared" si="92"/>
        <v>0</v>
      </c>
      <c r="BV57" s="58">
        <f t="shared" si="92"/>
        <v>0</v>
      </c>
      <c r="BW57" s="58">
        <f t="shared" si="92"/>
        <v>0</v>
      </c>
      <c r="BX57" s="58">
        <f t="shared" si="92"/>
        <v>66633.12999999999</v>
      </c>
      <c r="BY57" s="58">
        <f t="shared" si="92"/>
        <v>66633.12999999999</v>
      </c>
      <c r="BZ57" s="58">
        <f t="shared" si="92"/>
        <v>0</v>
      </c>
      <c r="CA57" s="58">
        <f t="shared" si="92"/>
        <v>2706.9999999999995</v>
      </c>
      <c r="CB57" s="58">
        <f t="shared" si="92"/>
        <v>5269.33</v>
      </c>
      <c r="CC57" s="58">
        <f t="shared" si="92"/>
        <v>1489.76</v>
      </c>
      <c r="CD57" s="58">
        <f t="shared" si="92"/>
        <v>0</v>
      </c>
      <c r="CE57" s="58">
        <f t="shared" si="92"/>
        <v>55098.389999999992</v>
      </c>
      <c r="CF57" s="58">
        <f t="shared" si="92"/>
        <v>55098.389999999992</v>
      </c>
      <c r="CG57" s="58">
        <f t="shared" si="92"/>
        <v>0</v>
      </c>
      <c r="CH57" s="58">
        <f t="shared" si="92"/>
        <v>2068.65</v>
      </c>
      <c r="CI57" s="38">
        <f t="shared" si="92"/>
        <v>348</v>
      </c>
      <c r="CJ57" s="38">
        <f t="shared" si="92"/>
        <v>324</v>
      </c>
      <c r="CK57" s="38">
        <f t="shared" si="92"/>
        <v>0</v>
      </c>
      <c r="CL57" s="38">
        <f t="shared" si="92"/>
        <v>0</v>
      </c>
      <c r="CM57" s="38">
        <f t="shared" si="92"/>
        <v>0</v>
      </c>
      <c r="CN57" s="38">
        <f t="shared" si="92"/>
        <v>0</v>
      </c>
      <c r="CO57" s="38">
        <f t="shared" si="92"/>
        <v>0</v>
      </c>
      <c r="CP57" s="38">
        <f t="shared" si="92"/>
        <v>0</v>
      </c>
      <c r="CQ57" s="38">
        <f t="shared" si="92"/>
        <v>0</v>
      </c>
      <c r="CR57" s="38">
        <f t="shared" si="92"/>
        <v>0</v>
      </c>
      <c r="CS57" s="38">
        <f t="shared" si="92"/>
        <v>346</v>
      </c>
      <c r="CT57" s="38">
        <f t="shared" si="92"/>
        <v>322</v>
      </c>
      <c r="CU57" s="38">
        <f t="shared" si="92"/>
        <v>2</v>
      </c>
      <c r="CV57" s="38">
        <f t="shared" si="92"/>
        <v>2</v>
      </c>
      <c r="CW57" s="38">
        <f t="shared" si="92"/>
        <v>0</v>
      </c>
      <c r="CX57" s="38">
        <f t="shared" si="92"/>
        <v>0</v>
      </c>
      <c r="CY57" s="38">
        <f t="shared" si="92"/>
        <v>0</v>
      </c>
      <c r="CZ57" s="38">
        <f t="shared" si="92"/>
        <v>0</v>
      </c>
      <c r="DA57" s="38">
        <f t="shared" si="92"/>
        <v>0</v>
      </c>
      <c r="DB57" s="38">
        <f t="shared" si="92"/>
        <v>0</v>
      </c>
    </row>
    <row r="58" spans="1:106" s="6" customFormat="1">
      <c r="A58" s="28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4"/>
      <c r="BB58" s="24"/>
      <c r="BC58" s="24"/>
      <c r="BD58" s="24"/>
      <c r="BE58" s="24"/>
      <c r="BF58" s="24"/>
      <c r="BG58" s="24"/>
      <c r="BH58" s="24"/>
    </row>
    <row r="59" spans="1:106" s="6" customFormat="1">
      <c r="A59" s="28"/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4"/>
      <c r="AY59" s="24"/>
      <c r="AZ59" s="24"/>
      <c r="BA59" s="24"/>
      <c r="BB59" s="24"/>
      <c r="BC59" s="24"/>
      <c r="BD59" s="24"/>
      <c r="BE59" s="24"/>
    </row>
    <row r="60" spans="1:106" s="6" customFormat="1">
      <c r="A60" s="28"/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7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4"/>
      <c r="BB60" s="24"/>
      <c r="BC60" s="24"/>
      <c r="BD60" s="24"/>
      <c r="BE60" s="24"/>
      <c r="BF60" s="24"/>
      <c r="BG60" s="24"/>
      <c r="BH60" s="24"/>
    </row>
    <row r="61" spans="1:106" s="6" customFormat="1">
      <c r="A61" s="28"/>
      <c r="B61" s="28"/>
      <c r="C61" s="28"/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7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4"/>
      <c r="BB61" s="24"/>
      <c r="BC61" s="24"/>
      <c r="BD61" s="24"/>
      <c r="BE61" s="24"/>
      <c r="BF61" s="24"/>
      <c r="BG61" s="24"/>
      <c r="BH61" s="24"/>
    </row>
    <row r="62" spans="1:106" s="6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106" s="6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106" s="6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73" s="6" customForma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73" s="6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73" s="6" customForma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73" s="6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73" s="6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73" s="6" customForma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73" s="6" customForma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73">
      <c r="A72" s="8"/>
      <c r="B72" s="8"/>
      <c r="C72" s="8"/>
      <c r="D72" s="8"/>
      <c r="E72" s="8"/>
      <c r="F72" s="8"/>
      <c r="G72" s="8"/>
      <c r="H72" s="8"/>
      <c r="I72" s="8"/>
      <c r="AU72" s="8"/>
      <c r="AV72" s="8"/>
      <c r="AW72" s="8"/>
      <c r="AX72" s="8"/>
      <c r="AY72" s="8"/>
      <c r="AZ72" s="8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>
      <c r="A73" s="8"/>
      <c r="B73" s="8"/>
      <c r="C73" s="8"/>
      <c r="D73" s="8"/>
      <c r="E73" s="8"/>
      <c r="F73" s="8"/>
      <c r="G73" s="8"/>
      <c r="H73" s="8"/>
      <c r="I73" s="8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>
      <c r="A74" s="8"/>
      <c r="B74" s="8"/>
      <c r="C74" s="8"/>
      <c r="D74" s="8"/>
      <c r="E74" s="8"/>
      <c r="F74" s="8"/>
      <c r="G74" s="8"/>
      <c r="H74" s="8"/>
      <c r="I74" s="8"/>
      <c r="AU74" s="8"/>
      <c r="AV74" s="8"/>
      <c r="AW74" s="8"/>
      <c r="AX74" s="8"/>
      <c r="AY74" s="8"/>
      <c r="AZ74" s="8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7:73"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7:73"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7:73"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7:73"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7:73"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57:73"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57:73"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57:73"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57:73"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57:73"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57:73"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7:73"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57:73"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57:73"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57:73"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57:73"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57:73"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57:73"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57:73"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57:73"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57:73"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57:73"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232" spans="1:73">
      <c r="A232" s="8"/>
      <c r="B232" s="8"/>
      <c r="C232" s="8"/>
      <c r="D232" s="8"/>
      <c r="E232" s="8"/>
      <c r="F232" s="8"/>
      <c r="G232" s="8"/>
      <c r="H232" s="8"/>
      <c r="I232" s="8"/>
      <c r="AU232" s="8"/>
      <c r="AV232" s="8"/>
      <c r="AW232" s="8"/>
      <c r="AX232" s="8"/>
      <c r="AY232" s="8"/>
      <c r="AZ232" s="8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>
      <c r="A233" s="8"/>
      <c r="B233" s="8"/>
      <c r="C233" s="8"/>
      <c r="D233" s="8"/>
      <c r="E233" s="8"/>
      <c r="F233" s="8"/>
      <c r="G233" s="8"/>
      <c r="H233" s="8"/>
      <c r="I233" s="8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>
      <c r="A234" s="8"/>
      <c r="B234" s="8"/>
      <c r="C234" s="8"/>
      <c r="D234" s="8"/>
      <c r="E234" s="8"/>
      <c r="F234" s="8"/>
      <c r="G234" s="8"/>
      <c r="H234" s="8"/>
      <c r="I234" s="8"/>
      <c r="AU234" s="8"/>
      <c r="AV234" s="8"/>
      <c r="AW234" s="8"/>
      <c r="AX234" s="8"/>
      <c r="AY234" s="8"/>
      <c r="AZ234" s="8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57:73"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57:73"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57:73"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57:73"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57:73"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57:73"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57:73"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57:73"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57:73"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57:73"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57:73"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57:73"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57:73"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57:73"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57:73"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57:73"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57:73"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57:73"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57:73"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57:73"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57:73"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57:73"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57:DB57" formulaRange="1"/>
    <ignoredError sqref="R55:R56 R10 R45:R4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B309"/>
  <sheetViews>
    <sheetView workbookViewId="0">
      <pane xSplit="7" ySplit="8" topLeftCell="BY54" activePane="bottomRight" state="frozen"/>
      <selection pane="topRight" activeCell="H1" sqref="H1"/>
      <selection pane="bottomLeft" activeCell="A9" sqref="A9"/>
      <selection pane="bottomRight" activeCell="BY65" sqref="BY65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0.42578125" style="2" customWidth="1"/>
    <col min="77" max="77" width="10.85546875" style="2" customWidth="1"/>
    <col min="78" max="16384" width="9.140625" style="2"/>
  </cols>
  <sheetData>
    <row r="1" spans="1:106" s="24" customFormat="1" ht="47.25" customHeight="1">
      <c r="A1" s="265" t="s">
        <v>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22.5" customHeight="1">
      <c r="A9" s="117" t="s">
        <v>228</v>
      </c>
      <c r="B9" s="18">
        <f t="shared" ref="B9:B26" si="0">C9+R9</f>
        <v>1</v>
      </c>
      <c r="C9" s="18">
        <f t="shared" ref="C9:C26" si="1">D9+H9+L9+N9+P9</f>
        <v>1</v>
      </c>
      <c r="D9" s="18"/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18"/>
      <c r="P9" s="18"/>
      <c r="Q9" s="4"/>
      <c r="R9" s="4">
        <f t="shared" ref="R9:R26" si="2">SUM(S9:X9)</f>
        <v>0</v>
      </c>
      <c r="S9" s="4"/>
      <c r="T9" s="4"/>
      <c r="U9" s="4"/>
      <c r="V9" s="19"/>
      <c r="W9" s="19"/>
      <c r="X9" s="19"/>
      <c r="Y9" s="42" t="e">
        <f t="shared" ref="Y9:Y26" si="3">AB9+BX9</f>
        <v>#REF!</v>
      </c>
      <c r="Z9" s="42" t="e">
        <f t="shared" ref="Z9:Z26" si="4">AC9+BY9</f>
        <v>#REF!</v>
      </c>
      <c r="AA9" s="42">
        <f t="shared" ref="AA9:AA26" si="5">AD9+BZ9</f>
        <v>23.789999999999992</v>
      </c>
      <c r="AB9" s="42" t="e">
        <f>AH9+AT9+#REF!+BL9+BR9</f>
        <v>#REF!</v>
      </c>
      <c r="AC9" s="10" t="e">
        <f>AI9+AU9+#REF!+BM9+BS9</f>
        <v>#REF!</v>
      </c>
      <c r="AD9" s="10">
        <f t="shared" ref="AD9:AD26" si="6">AJ9+AV9+BH9+BT9</f>
        <v>23.789999999999992</v>
      </c>
      <c r="AE9" s="10">
        <f t="shared" ref="AE9:AE26" si="7">AK9+AW9+BI9</f>
        <v>0</v>
      </c>
      <c r="AF9" s="10">
        <f t="shared" ref="AF9:AF26" si="8">AL9+AX9+BJ9</f>
        <v>0</v>
      </c>
      <c r="AG9" s="19">
        <f t="shared" ref="AG9:AG26" si="9">AM9+AY9+BK9</f>
        <v>0</v>
      </c>
      <c r="AH9" s="10"/>
      <c r="AI9" s="10"/>
      <c r="AJ9" s="19">
        <f t="shared" ref="AJ9:AJ26" si="10">AH9-AI9</f>
        <v>0</v>
      </c>
      <c r="AK9" s="19"/>
      <c r="AL9" s="19"/>
      <c r="AM9" s="19">
        <f t="shared" ref="AM9:AM26" si="11">AK9-AL9</f>
        <v>0</v>
      </c>
      <c r="AN9" s="19"/>
      <c r="AO9" s="19"/>
      <c r="AP9" s="19">
        <f t="shared" ref="AP9:AP26" si="12">AN9-AO9</f>
        <v>0</v>
      </c>
      <c r="AQ9" s="19"/>
      <c r="AR9" s="19"/>
      <c r="AS9" s="19">
        <f t="shared" ref="AS9:AS26" si="13">AQ9-AR9</f>
        <v>0</v>
      </c>
      <c r="AT9" s="19"/>
      <c r="AU9" s="19"/>
      <c r="AV9" s="19">
        <f t="shared" ref="AV9:AV26" si="14">AT9-AU9</f>
        <v>0</v>
      </c>
      <c r="AW9" s="19"/>
      <c r="AX9" s="19"/>
      <c r="AY9" s="19">
        <f t="shared" ref="AY9:AY26" si="15">AW9-AX9</f>
        <v>0</v>
      </c>
      <c r="AZ9" s="19"/>
      <c r="BA9" s="19"/>
      <c r="BB9" s="19">
        <f t="shared" ref="BB9:BB26" si="16">AZ9-BA9</f>
        <v>0</v>
      </c>
      <c r="BC9" s="19"/>
      <c r="BD9" s="19"/>
      <c r="BE9" s="19">
        <f t="shared" ref="BE9:BE26" si="17">BC9-BD9</f>
        <v>0</v>
      </c>
      <c r="BF9" s="19">
        <v>113.71</v>
      </c>
      <c r="BG9" s="19">
        <v>89.92</v>
      </c>
      <c r="BH9" s="19">
        <f t="shared" ref="BH9:BH26" si="18">BF9-BG9</f>
        <v>23.789999999999992</v>
      </c>
      <c r="BI9" s="34"/>
      <c r="BJ9" s="34"/>
      <c r="BK9" s="34">
        <f t="shared" ref="BK9:BK26" si="19">BI9-BJ9</f>
        <v>0</v>
      </c>
      <c r="BL9" s="34"/>
      <c r="BM9" s="34"/>
      <c r="BN9" s="34">
        <f t="shared" ref="BN9:BN26" si="20">BL9-BM9</f>
        <v>0</v>
      </c>
      <c r="BO9" s="34"/>
      <c r="BP9" s="34"/>
      <c r="BQ9" s="35">
        <f t="shared" ref="BQ9:BQ26" si="21">BO9-BP9</f>
        <v>0</v>
      </c>
      <c r="BR9" s="35"/>
      <c r="BS9" s="10"/>
      <c r="BT9" s="56">
        <f t="shared" ref="BT9:BT26" si="22">BR9-BS9</f>
        <v>0</v>
      </c>
      <c r="BU9" s="56"/>
      <c r="BV9" s="56"/>
      <c r="BW9" s="56">
        <f t="shared" ref="BW9:BW26" si="23">BU9-BV9</f>
        <v>0</v>
      </c>
      <c r="BX9" s="56">
        <f t="shared" ref="BX9:BX26" si="24">CA9+CB9+CC9+CD9+CE9+CH9</f>
        <v>0</v>
      </c>
      <c r="BY9" s="56">
        <f t="shared" ref="BY9:BY26" si="25">CA9+CB9+CC9+CD9+CF9+CH9</f>
        <v>0</v>
      </c>
      <c r="BZ9" s="56">
        <f t="shared" ref="BZ9:BZ26" si="26">CG9</f>
        <v>0</v>
      </c>
      <c r="CA9" s="56"/>
      <c r="CB9" s="57"/>
      <c r="CC9" s="57"/>
      <c r="CD9" s="57"/>
      <c r="CE9" s="57"/>
      <c r="CF9" s="57"/>
      <c r="CG9" s="57">
        <f t="shared" ref="CG9:CG26" si="27">CE9-CF9</f>
        <v>0</v>
      </c>
      <c r="CH9" s="57"/>
      <c r="CI9" s="11">
        <f t="shared" ref="CI9:CI26" si="28">-CK9+CO9+CS9+CU9+CY9</f>
        <v>3</v>
      </c>
      <c r="CJ9" s="11">
        <f t="shared" ref="CJ9:CJ26" si="29">CL9+CP9+CT9+CV9+CZ9</f>
        <v>3</v>
      </c>
      <c r="CK9" s="11"/>
      <c r="CL9" s="11"/>
      <c r="CM9" s="11"/>
      <c r="CN9" s="11"/>
      <c r="CO9" s="11"/>
      <c r="CP9" s="11"/>
      <c r="CQ9" s="11"/>
      <c r="CR9" s="11"/>
      <c r="CS9" s="11">
        <v>3</v>
      </c>
      <c r="CT9" s="11">
        <v>3</v>
      </c>
      <c r="CU9" s="11"/>
      <c r="CV9" s="11"/>
      <c r="CW9" s="11"/>
      <c r="CX9" s="11"/>
      <c r="CY9" s="11"/>
      <c r="CZ9" s="11"/>
      <c r="DA9" s="11"/>
      <c r="DB9" s="11"/>
    </row>
    <row r="10" spans="1:106" s="24" customFormat="1" ht="22.5" customHeight="1">
      <c r="A10" s="117" t="s">
        <v>229</v>
      </c>
      <c r="B10" s="18">
        <f t="shared" si="0"/>
        <v>1</v>
      </c>
      <c r="C10" s="18">
        <f t="shared" si="1"/>
        <v>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18"/>
      <c r="P10" s="18"/>
      <c r="Q10" s="4"/>
      <c r="R10" s="4">
        <f t="shared" si="2"/>
        <v>1</v>
      </c>
      <c r="S10" s="4">
        <v>1</v>
      </c>
      <c r="T10" s="4"/>
      <c r="U10" s="4"/>
      <c r="V10" s="19"/>
      <c r="W10" s="19"/>
      <c r="X10" s="19"/>
      <c r="Y10" s="42">
        <f t="shared" si="3"/>
        <v>214.51</v>
      </c>
      <c r="Z10" s="42">
        <f t="shared" si="4"/>
        <v>190.72</v>
      </c>
      <c r="AA10" s="42">
        <f t="shared" si="5"/>
        <v>0</v>
      </c>
      <c r="AB10" s="42">
        <f>AH10+AT10+BF9+BL10+BR10</f>
        <v>113.71</v>
      </c>
      <c r="AC10" s="10">
        <f>AI10+AU10+BG9+BM10+BS10</f>
        <v>89.92</v>
      </c>
      <c r="AD10" s="10">
        <f t="shared" si="6"/>
        <v>0</v>
      </c>
      <c r="AE10" s="10">
        <f t="shared" si="7"/>
        <v>0</v>
      </c>
      <c r="AF10" s="10">
        <f t="shared" si="8"/>
        <v>0</v>
      </c>
      <c r="AG10" s="19">
        <f t="shared" si="9"/>
        <v>0</v>
      </c>
      <c r="AH10" s="10"/>
      <c r="AI10" s="10"/>
      <c r="AJ10" s="19">
        <f t="shared" si="10"/>
        <v>0</v>
      </c>
      <c r="AK10" s="19"/>
      <c r="AL10" s="19"/>
      <c r="AM10" s="19">
        <f t="shared" si="11"/>
        <v>0</v>
      </c>
      <c r="AN10" s="19"/>
      <c r="AO10" s="19"/>
      <c r="AP10" s="19">
        <f t="shared" si="12"/>
        <v>0</v>
      </c>
      <c r="AQ10" s="19"/>
      <c r="AR10" s="19"/>
      <c r="AS10" s="19">
        <f t="shared" si="13"/>
        <v>0</v>
      </c>
      <c r="AT10" s="19"/>
      <c r="AU10" s="19"/>
      <c r="AV10" s="19">
        <f t="shared" si="14"/>
        <v>0</v>
      </c>
      <c r="AW10" s="19"/>
      <c r="AX10" s="19"/>
      <c r="AY10" s="19">
        <f t="shared" si="15"/>
        <v>0</v>
      </c>
      <c r="AZ10" s="19"/>
      <c r="BA10" s="19"/>
      <c r="BB10" s="19">
        <f t="shared" si="16"/>
        <v>0</v>
      </c>
      <c r="BC10" s="19"/>
      <c r="BD10" s="19"/>
      <c r="BE10" s="19">
        <f t="shared" si="17"/>
        <v>0</v>
      </c>
      <c r="BH10" s="19">
        <f t="shared" si="18"/>
        <v>0</v>
      </c>
      <c r="BI10" s="34"/>
      <c r="BJ10" s="34"/>
      <c r="BK10" s="34">
        <f t="shared" si="19"/>
        <v>0</v>
      </c>
      <c r="BL10" s="34"/>
      <c r="BM10" s="34"/>
      <c r="BN10" s="34">
        <f t="shared" si="20"/>
        <v>0</v>
      </c>
      <c r="BO10" s="34"/>
      <c r="BP10" s="34"/>
      <c r="BQ10" s="35">
        <f t="shared" si="21"/>
        <v>0</v>
      </c>
      <c r="BR10" s="35"/>
      <c r="BS10" s="10"/>
      <c r="BT10" s="56">
        <f t="shared" si="22"/>
        <v>0</v>
      </c>
      <c r="BU10" s="56"/>
      <c r="BV10" s="56"/>
      <c r="BW10" s="56">
        <f t="shared" si="23"/>
        <v>0</v>
      </c>
      <c r="BX10" s="56">
        <f t="shared" si="24"/>
        <v>100.8</v>
      </c>
      <c r="BY10" s="56">
        <f t="shared" si="25"/>
        <v>100.8</v>
      </c>
      <c r="BZ10" s="56">
        <f t="shared" si="26"/>
        <v>0</v>
      </c>
      <c r="CA10" s="56">
        <v>100.8</v>
      </c>
      <c r="CB10" s="57"/>
      <c r="CC10" s="57"/>
      <c r="CD10" s="57"/>
      <c r="CE10" s="57"/>
      <c r="CF10" s="57"/>
      <c r="CG10" s="57">
        <f t="shared" si="27"/>
        <v>0</v>
      </c>
      <c r="CH10" s="57"/>
      <c r="CI10" s="11">
        <f t="shared" si="28"/>
        <v>0</v>
      </c>
      <c r="CJ10" s="11">
        <f t="shared" si="29"/>
        <v>0</v>
      </c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2.5" customHeight="1">
      <c r="A11" s="117" t="s">
        <v>123</v>
      </c>
      <c r="B11" s="18">
        <f t="shared" si="0"/>
        <v>1</v>
      </c>
      <c r="C11" s="18">
        <f t="shared" si="1"/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si="2"/>
        <v>0</v>
      </c>
      <c r="S11" s="4"/>
      <c r="T11" s="4"/>
      <c r="U11" s="4"/>
      <c r="V11" s="19"/>
      <c r="W11" s="19"/>
      <c r="X11" s="19"/>
      <c r="Y11" s="42">
        <f t="shared" si="3"/>
        <v>84.6</v>
      </c>
      <c r="Z11" s="42">
        <f t="shared" si="4"/>
        <v>19.2</v>
      </c>
      <c r="AA11" s="42">
        <f t="shared" si="5"/>
        <v>65.399999999999991</v>
      </c>
      <c r="AB11" s="42">
        <f t="shared" ref="AB11:AB26" si="30">AH11+AT11+BF11+BL11+BR11</f>
        <v>84.6</v>
      </c>
      <c r="AC11" s="10">
        <f t="shared" ref="AC11:AC26" si="31">AI11+AU11+BG11+BM11+BS11</f>
        <v>19.2</v>
      </c>
      <c r="AD11" s="10">
        <f t="shared" si="6"/>
        <v>65.399999999999991</v>
      </c>
      <c r="AE11" s="10">
        <f t="shared" si="7"/>
        <v>0</v>
      </c>
      <c r="AF11" s="10">
        <f t="shared" si="8"/>
        <v>0</v>
      </c>
      <c r="AG11" s="19">
        <f t="shared" si="9"/>
        <v>0</v>
      </c>
      <c r="AH11" s="10"/>
      <c r="AI11" s="10"/>
      <c r="AJ11" s="19">
        <f t="shared" si="10"/>
        <v>0</v>
      </c>
      <c r="AK11" s="19"/>
      <c r="AL11" s="19"/>
      <c r="AM11" s="19">
        <f t="shared" si="11"/>
        <v>0</v>
      </c>
      <c r="AN11" s="19"/>
      <c r="AO11" s="19"/>
      <c r="AP11" s="19">
        <f t="shared" si="12"/>
        <v>0</v>
      </c>
      <c r="AQ11" s="19"/>
      <c r="AR11" s="19"/>
      <c r="AS11" s="19">
        <f t="shared" si="13"/>
        <v>0</v>
      </c>
      <c r="AT11" s="19"/>
      <c r="AU11" s="19"/>
      <c r="AV11" s="19">
        <f t="shared" si="14"/>
        <v>0</v>
      </c>
      <c r="AW11" s="19"/>
      <c r="AX11" s="19"/>
      <c r="AY11" s="19">
        <f t="shared" si="15"/>
        <v>0</v>
      </c>
      <c r="AZ11" s="19"/>
      <c r="BA11" s="19"/>
      <c r="BB11" s="19">
        <f t="shared" si="16"/>
        <v>0</v>
      </c>
      <c r="BC11" s="19"/>
      <c r="BD11" s="19"/>
      <c r="BE11" s="19">
        <f t="shared" si="17"/>
        <v>0</v>
      </c>
      <c r="BF11" s="19">
        <v>84.6</v>
      </c>
      <c r="BG11" s="19">
        <v>19.2</v>
      </c>
      <c r="BH11" s="19">
        <f t="shared" si="18"/>
        <v>65.399999999999991</v>
      </c>
      <c r="BI11" s="34"/>
      <c r="BJ11" s="34"/>
      <c r="BK11" s="34">
        <f t="shared" si="19"/>
        <v>0</v>
      </c>
      <c r="BL11" s="34"/>
      <c r="BM11" s="34"/>
      <c r="BN11" s="34">
        <f t="shared" si="20"/>
        <v>0</v>
      </c>
      <c r="BO11" s="34"/>
      <c r="BP11" s="34"/>
      <c r="BQ11" s="35">
        <f t="shared" si="21"/>
        <v>0</v>
      </c>
      <c r="BR11" s="35"/>
      <c r="BS11" s="10"/>
      <c r="BT11" s="56">
        <f t="shared" si="22"/>
        <v>0</v>
      </c>
      <c r="BU11" s="56"/>
      <c r="BV11" s="56"/>
      <c r="BW11" s="56">
        <f t="shared" si="23"/>
        <v>0</v>
      </c>
      <c r="BX11" s="56">
        <f t="shared" si="24"/>
        <v>0</v>
      </c>
      <c r="BY11" s="56">
        <f t="shared" si="25"/>
        <v>0</v>
      </c>
      <c r="BZ11" s="56">
        <f t="shared" si="26"/>
        <v>0</v>
      </c>
      <c r="CA11" s="56"/>
      <c r="CB11" s="57"/>
      <c r="CC11" s="57"/>
      <c r="CD11" s="57"/>
      <c r="CE11" s="57"/>
      <c r="CF11" s="57"/>
      <c r="CG11" s="57">
        <f t="shared" si="27"/>
        <v>0</v>
      </c>
      <c r="CH11" s="57"/>
      <c r="CI11" s="11">
        <f t="shared" si="28"/>
        <v>6</v>
      </c>
      <c r="CJ11" s="11">
        <f t="shared" si="29"/>
        <v>5</v>
      </c>
      <c r="CK11" s="11"/>
      <c r="CL11" s="11"/>
      <c r="CM11" s="11"/>
      <c r="CN11" s="11"/>
      <c r="CO11" s="11"/>
      <c r="CP11" s="11"/>
      <c r="CQ11" s="11"/>
      <c r="CR11" s="11"/>
      <c r="CS11" s="11">
        <v>6</v>
      </c>
      <c r="CT11" s="11">
        <v>5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2.5" customHeight="1">
      <c r="A12" s="117" t="s">
        <v>121</v>
      </c>
      <c r="B12" s="18">
        <f t="shared" si="0"/>
        <v>1</v>
      </c>
      <c r="C12" s="18">
        <f t="shared" si="1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2"/>
        <v>0</v>
      </c>
      <c r="S12" s="4"/>
      <c r="T12" s="4"/>
      <c r="U12" s="4"/>
      <c r="V12" s="19"/>
      <c r="W12" s="19"/>
      <c r="X12" s="19"/>
      <c r="Y12" s="42">
        <f t="shared" si="3"/>
        <v>247.62</v>
      </c>
      <c r="Z12" s="42">
        <f t="shared" si="4"/>
        <v>75.52</v>
      </c>
      <c r="AA12" s="42">
        <f t="shared" si="5"/>
        <v>172.10000000000002</v>
      </c>
      <c r="AB12" s="42">
        <f t="shared" si="30"/>
        <v>247.62</v>
      </c>
      <c r="AC12" s="10">
        <f t="shared" si="31"/>
        <v>75.52</v>
      </c>
      <c r="AD12" s="10">
        <f t="shared" si="6"/>
        <v>172.10000000000002</v>
      </c>
      <c r="AE12" s="10">
        <f t="shared" si="7"/>
        <v>0</v>
      </c>
      <c r="AF12" s="10">
        <f t="shared" si="8"/>
        <v>0</v>
      </c>
      <c r="AG12" s="19">
        <f t="shared" si="9"/>
        <v>0</v>
      </c>
      <c r="AH12" s="10"/>
      <c r="AI12" s="10"/>
      <c r="AJ12" s="19">
        <f t="shared" si="10"/>
        <v>0</v>
      </c>
      <c r="AK12" s="19"/>
      <c r="AL12" s="19"/>
      <c r="AM12" s="19">
        <f t="shared" si="11"/>
        <v>0</v>
      </c>
      <c r="AN12" s="19"/>
      <c r="AO12" s="19"/>
      <c r="AP12" s="19">
        <f t="shared" si="12"/>
        <v>0</v>
      </c>
      <c r="AQ12" s="19"/>
      <c r="AR12" s="19"/>
      <c r="AS12" s="19">
        <f t="shared" si="13"/>
        <v>0</v>
      </c>
      <c r="AT12" s="19"/>
      <c r="AU12" s="19"/>
      <c r="AV12" s="19">
        <f t="shared" si="14"/>
        <v>0</v>
      </c>
      <c r="AW12" s="19"/>
      <c r="AX12" s="19"/>
      <c r="AY12" s="19">
        <f t="shared" si="15"/>
        <v>0</v>
      </c>
      <c r="AZ12" s="19"/>
      <c r="BA12" s="19"/>
      <c r="BB12" s="19">
        <f t="shared" si="16"/>
        <v>0</v>
      </c>
      <c r="BC12" s="19"/>
      <c r="BD12" s="19"/>
      <c r="BE12" s="19">
        <f t="shared" si="17"/>
        <v>0</v>
      </c>
      <c r="BF12" s="19">
        <v>247.62</v>
      </c>
      <c r="BG12" s="19">
        <v>75.52</v>
      </c>
      <c r="BH12" s="19">
        <f t="shared" si="18"/>
        <v>172.10000000000002</v>
      </c>
      <c r="BI12" s="34"/>
      <c r="BJ12" s="34"/>
      <c r="BK12" s="34">
        <f t="shared" si="19"/>
        <v>0</v>
      </c>
      <c r="BL12" s="34"/>
      <c r="BM12" s="34"/>
      <c r="BN12" s="34">
        <f t="shared" si="20"/>
        <v>0</v>
      </c>
      <c r="BO12" s="34"/>
      <c r="BP12" s="34"/>
      <c r="BQ12" s="35">
        <f t="shared" si="21"/>
        <v>0</v>
      </c>
      <c r="BR12" s="35"/>
      <c r="BS12" s="10"/>
      <c r="BT12" s="56">
        <f t="shared" si="22"/>
        <v>0</v>
      </c>
      <c r="BU12" s="56"/>
      <c r="BV12" s="56"/>
      <c r="BW12" s="56">
        <f t="shared" si="23"/>
        <v>0</v>
      </c>
      <c r="BX12" s="56">
        <f t="shared" si="24"/>
        <v>0</v>
      </c>
      <c r="BY12" s="56">
        <f t="shared" si="25"/>
        <v>0</v>
      </c>
      <c r="BZ12" s="56">
        <f t="shared" si="26"/>
        <v>0</v>
      </c>
      <c r="CA12" s="56"/>
      <c r="CB12" s="57"/>
      <c r="CC12" s="57"/>
      <c r="CD12" s="57"/>
      <c r="CE12" s="57"/>
      <c r="CF12" s="57"/>
      <c r="CG12" s="57">
        <f t="shared" si="27"/>
        <v>0</v>
      </c>
      <c r="CH12" s="57"/>
      <c r="CI12" s="11">
        <f t="shared" si="28"/>
        <v>6</v>
      </c>
      <c r="CJ12" s="11">
        <f t="shared" si="29"/>
        <v>5</v>
      </c>
      <c r="CK12" s="11"/>
      <c r="CL12" s="11"/>
      <c r="CM12" s="11"/>
      <c r="CN12" s="11"/>
      <c r="CO12" s="11"/>
      <c r="CP12" s="11"/>
      <c r="CQ12" s="11"/>
      <c r="CR12" s="11"/>
      <c r="CS12" s="11">
        <v>6</v>
      </c>
      <c r="CT12" s="11">
        <v>5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2.5" customHeight="1">
      <c r="A13" s="117" t="s">
        <v>121</v>
      </c>
      <c r="B13" s="18">
        <f t="shared" si="0"/>
        <v>1</v>
      </c>
      <c r="C13" s="18">
        <f t="shared" si="1"/>
        <v>1</v>
      </c>
      <c r="D13" s="18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18"/>
      <c r="P13" s="18"/>
      <c r="Q13" s="4"/>
      <c r="R13" s="4">
        <f t="shared" si="2"/>
        <v>0</v>
      </c>
      <c r="S13" s="4"/>
      <c r="T13" s="4"/>
      <c r="U13" s="4"/>
      <c r="V13" s="19"/>
      <c r="W13" s="19"/>
      <c r="X13" s="19"/>
      <c r="Y13" s="42">
        <f t="shared" si="3"/>
        <v>142.06</v>
      </c>
      <c r="Z13" s="42">
        <f t="shared" si="4"/>
        <v>46.46</v>
      </c>
      <c r="AA13" s="42">
        <f t="shared" si="5"/>
        <v>95.6</v>
      </c>
      <c r="AB13" s="42">
        <f t="shared" si="30"/>
        <v>142.06</v>
      </c>
      <c r="AC13" s="10">
        <f t="shared" si="31"/>
        <v>46.46</v>
      </c>
      <c r="AD13" s="10">
        <f t="shared" si="6"/>
        <v>95.6</v>
      </c>
      <c r="AE13" s="10">
        <f t="shared" si="7"/>
        <v>0</v>
      </c>
      <c r="AF13" s="10">
        <f t="shared" si="8"/>
        <v>0</v>
      </c>
      <c r="AG13" s="19">
        <f t="shared" si="9"/>
        <v>0</v>
      </c>
      <c r="AH13" s="10"/>
      <c r="AI13" s="10"/>
      <c r="AJ13" s="19">
        <f t="shared" si="10"/>
        <v>0</v>
      </c>
      <c r="AK13" s="19"/>
      <c r="AL13" s="19"/>
      <c r="AM13" s="19">
        <f t="shared" si="11"/>
        <v>0</v>
      </c>
      <c r="AN13" s="19"/>
      <c r="AO13" s="19"/>
      <c r="AP13" s="19">
        <f t="shared" si="12"/>
        <v>0</v>
      </c>
      <c r="AQ13" s="19"/>
      <c r="AR13" s="19"/>
      <c r="AS13" s="19">
        <f t="shared" si="13"/>
        <v>0</v>
      </c>
      <c r="AT13" s="19"/>
      <c r="AU13" s="19"/>
      <c r="AV13" s="19">
        <f t="shared" si="14"/>
        <v>0</v>
      </c>
      <c r="AW13" s="19"/>
      <c r="AX13" s="19"/>
      <c r="AY13" s="19">
        <f t="shared" si="15"/>
        <v>0</v>
      </c>
      <c r="AZ13" s="19"/>
      <c r="BA13" s="19"/>
      <c r="BB13" s="19">
        <f t="shared" si="16"/>
        <v>0</v>
      </c>
      <c r="BC13" s="19"/>
      <c r="BD13" s="19"/>
      <c r="BE13" s="19">
        <f t="shared" si="17"/>
        <v>0</v>
      </c>
      <c r="BF13" s="19">
        <v>142.06</v>
      </c>
      <c r="BG13" s="19">
        <v>46.46</v>
      </c>
      <c r="BH13" s="19">
        <f t="shared" si="18"/>
        <v>95.6</v>
      </c>
      <c r="BI13" s="34"/>
      <c r="BJ13" s="34"/>
      <c r="BK13" s="34">
        <f t="shared" si="19"/>
        <v>0</v>
      </c>
      <c r="BL13" s="34"/>
      <c r="BM13" s="34"/>
      <c r="BN13" s="34">
        <f t="shared" si="20"/>
        <v>0</v>
      </c>
      <c r="BO13" s="34"/>
      <c r="BP13" s="34"/>
      <c r="BQ13" s="35">
        <f t="shared" si="21"/>
        <v>0</v>
      </c>
      <c r="BR13" s="35"/>
      <c r="BS13" s="10"/>
      <c r="BT13" s="56">
        <f t="shared" si="22"/>
        <v>0</v>
      </c>
      <c r="BU13" s="56"/>
      <c r="BV13" s="56"/>
      <c r="BW13" s="56">
        <f t="shared" si="23"/>
        <v>0</v>
      </c>
      <c r="BX13" s="56">
        <f t="shared" si="24"/>
        <v>0</v>
      </c>
      <c r="BY13" s="56">
        <f t="shared" si="25"/>
        <v>0</v>
      </c>
      <c r="BZ13" s="56">
        <f t="shared" si="26"/>
        <v>0</v>
      </c>
      <c r="CA13" s="56"/>
      <c r="CB13" s="57"/>
      <c r="CC13" s="57"/>
      <c r="CD13" s="57"/>
      <c r="CE13" s="57"/>
      <c r="CF13" s="57"/>
      <c r="CG13" s="57">
        <f t="shared" si="27"/>
        <v>0</v>
      </c>
      <c r="CH13" s="57"/>
      <c r="CI13" s="11">
        <f t="shared" si="28"/>
        <v>6</v>
      </c>
      <c r="CJ13" s="11">
        <f t="shared" si="29"/>
        <v>5</v>
      </c>
      <c r="CK13" s="11"/>
      <c r="CL13" s="11"/>
      <c r="CM13" s="11"/>
      <c r="CN13" s="11"/>
      <c r="CO13" s="11"/>
      <c r="CP13" s="11"/>
      <c r="CQ13" s="11"/>
      <c r="CR13" s="11"/>
      <c r="CS13" s="11">
        <v>6</v>
      </c>
      <c r="CT13" s="11">
        <v>5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2.5" customHeight="1">
      <c r="A14" s="121" t="s">
        <v>230</v>
      </c>
      <c r="B14" s="18">
        <f t="shared" si="0"/>
        <v>1</v>
      </c>
      <c r="C14" s="18">
        <f t="shared" si="1"/>
        <v>1</v>
      </c>
      <c r="D14" s="18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18"/>
      <c r="P14" s="18"/>
      <c r="Q14" s="4"/>
      <c r="R14" s="4">
        <f t="shared" si="2"/>
        <v>0</v>
      </c>
      <c r="S14" s="4"/>
      <c r="T14" s="4"/>
      <c r="U14" s="4"/>
      <c r="V14" s="19"/>
      <c r="W14" s="19"/>
      <c r="X14" s="19"/>
      <c r="Y14" s="42">
        <f t="shared" si="3"/>
        <v>12.66</v>
      </c>
      <c r="Z14" s="42">
        <f t="shared" si="4"/>
        <v>4.24</v>
      </c>
      <c r="AA14" s="42">
        <f t="shared" si="5"/>
        <v>8.42</v>
      </c>
      <c r="AB14" s="42">
        <f t="shared" si="30"/>
        <v>12.66</v>
      </c>
      <c r="AC14" s="10">
        <f t="shared" si="31"/>
        <v>4.24</v>
      </c>
      <c r="AD14" s="10">
        <f t="shared" si="6"/>
        <v>8.42</v>
      </c>
      <c r="AE14" s="10">
        <f t="shared" si="7"/>
        <v>0</v>
      </c>
      <c r="AF14" s="10">
        <f t="shared" si="8"/>
        <v>0</v>
      </c>
      <c r="AG14" s="19">
        <f t="shared" si="9"/>
        <v>0</v>
      </c>
      <c r="AH14" s="10"/>
      <c r="AI14" s="10"/>
      <c r="AJ14" s="19">
        <f t="shared" si="10"/>
        <v>0</v>
      </c>
      <c r="AK14" s="19"/>
      <c r="AL14" s="19"/>
      <c r="AM14" s="19">
        <f t="shared" si="11"/>
        <v>0</v>
      </c>
      <c r="AN14" s="19"/>
      <c r="AO14" s="19"/>
      <c r="AP14" s="19">
        <f t="shared" si="12"/>
        <v>0</v>
      </c>
      <c r="AQ14" s="19"/>
      <c r="AR14" s="19"/>
      <c r="AS14" s="19">
        <f t="shared" si="13"/>
        <v>0</v>
      </c>
      <c r="AT14" s="19"/>
      <c r="AU14" s="19"/>
      <c r="AV14" s="19">
        <f t="shared" si="14"/>
        <v>0</v>
      </c>
      <c r="AW14" s="19"/>
      <c r="AX14" s="19"/>
      <c r="AY14" s="19">
        <f t="shared" si="15"/>
        <v>0</v>
      </c>
      <c r="AZ14" s="19"/>
      <c r="BA14" s="19"/>
      <c r="BB14" s="19">
        <f t="shared" si="16"/>
        <v>0</v>
      </c>
      <c r="BC14" s="19"/>
      <c r="BD14" s="19"/>
      <c r="BE14" s="19">
        <f t="shared" si="17"/>
        <v>0</v>
      </c>
      <c r="BF14" s="19">
        <v>12.66</v>
      </c>
      <c r="BG14" s="19">
        <v>4.24</v>
      </c>
      <c r="BH14" s="19">
        <f t="shared" si="18"/>
        <v>8.42</v>
      </c>
      <c r="BI14" s="34"/>
      <c r="BJ14" s="34"/>
      <c r="BK14" s="34">
        <f t="shared" si="19"/>
        <v>0</v>
      </c>
      <c r="BL14" s="34"/>
      <c r="BM14" s="34"/>
      <c r="BN14" s="34">
        <f t="shared" si="20"/>
        <v>0</v>
      </c>
      <c r="BO14" s="34"/>
      <c r="BP14" s="34"/>
      <c r="BQ14" s="35">
        <f t="shared" si="21"/>
        <v>0</v>
      </c>
      <c r="BR14" s="35"/>
      <c r="BS14" s="10"/>
      <c r="BT14" s="56">
        <f t="shared" si="22"/>
        <v>0</v>
      </c>
      <c r="BU14" s="56"/>
      <c r="BV14" s="56"/>
      <c r="BW14" s="56">
        <f t="shared" si="23"/>
        <v>0</v>
      </c>
      <c r="BX14" s="56">
        <f t="shared" si="24"/>
        <v>0</v>
      </c>
      <c r="BY14" s="56">
        <f t="shared" si="25"/>
        <v>0</v>
      </c>
      <c r="BZ14" s="56">
        <f t="shared" si="26"/>
        <v>0</v>
      </c>
      <c r="CA14" s="56"/>
      <c r="CB14" s="57"/>
      <c r="CC14" s="57"/>
      <c r="CD14" s="57"/>
      <c r="CE14" s="57"/>
      <c r="CF14" s="57"/>
      <c r="CG14" s="57">
        <f t="shared" si="27"/>
        <v>0</v>
      </c>
      <c r="CH14" s="57"/>
      <c r="CI14" s="11">
        <f t="shared" si="28"/>
        <v>3</v>
      </c>
      <c r="CJ14" s="11">
        <f t="shared" si="29"/>
        <v>3</v>
      </c>
      <c r="CK14" s="11"/>
      <c r="CL14" s="11"/>
      <c r="CM14" s="11"/>
      <c r="CN14" s="11"/>
      <c r="CO14" s="11"/>
      <c r="CP14" s="11"/>
      <c r="CQ14" s="11"/>
      <c r="CR14" s="11"/>
      <c r="CS14" s="11">
        <v>3</v>
      </c>
      <c r="CT14" s="11">
        <v>3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2.5" customHeight="1">
      <c r="A15" s="117" t="s">
        <v>231</v>
      </c>
      <c r="B15" s="18">
        <f t="shared" si="0"/>
        <v>1</v>
      </c>
      <c r="C15" s="18">
        <f t="shared" si="1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2"/>
        <v>0</v>
      </c>
      <c r="S15" s="4"/>
      <c r="T15" s="4"/>
      <c r="U15" s="4"/>
      <c r="V15" s="19"/>
      <c r="W15" s="19"/>
      <c r="X15" s="19"/>
      <c r="Y15" s="42">
        <f t="shared" si="3"/>
        <v>15.05</v>
      </c>
      <c r="Z15" s="42">
        <f t="shared" si="4"/>
        <v>7.95</v>
      </c>
      <c r="AA15" s="42">
        <f t="shared" si="5"/>
        <v>7.1000000000000005</v>
      </c>
      <c r="AB15" s="42">
        <f t="shared" si="30"/>
        <v>15.05</v>
      </c>
      <c r="AC15" s="10">
        <f t="shared" si="31"/>
        <v>7.95</v>
      </c>
      <c r="AD15" s="10">
        <f t="shared" si="6"/>
        <v>7.1000000000000005</v>
      </c>
      <c r="AE15" s="10">
        <f t="shared" si="7"/>
        <v>0</v>
      </c>
      <c r="AF15" s="10">
        <f t="shared" si="8"/>
        <v>0</v>
      </c>
      <c r="AG15" s="19">
        <f t="shared" si="9"/>
        <v>0</v>
      </c>
      <c r="AH15" s="10"/>
      <c r="AI15" s="10"/>
      <c r="AJ15" s="19">
        <f t="shared" si="10"/>
        <v>0</v>
      </c>
      <c r="AK15" s="19"/>
      <c r="AL15" s="19"/>
      <c r="AM15" s="19">
        <f t="shared" si="11"/>
        <v>0</v>
      </c>
      <c r="AN15" s="19"/>
      <c r="AO15" s="19"/>
      <c r="AP15" s="19">
        <f t="shared" si="12"/>
        <v>0</v>
      </c>
      <c r="AQ15" s="19"/>
      <c r="AR15" s="19"/>
      <c r="AS15" s="19">
        <f t="shared" si="13"/>
        <v>0</v>
      </c>
      <c r="AT15" s="19"/>
      <c r="AU15" s="19"/>
      <c r="AV15" s="19">
        <f t="shared" si="14"/>
        <v>0</v>
      </c>
      <c r="AW15" s="19"/>
      <c r="AX15" s="19"/>
      <c r="AY15" s="19">
        <f t="shared" si="15"/>
        <v>0</v>
      </c>
      <c r="AZ15" s="19"/>
      <c r="BA15" s="19"/>
      <c r="BB15" s="19">
        <f t="shared" si="16"/>
        <v>0</v>
      </c>
      <c r="BC15" s="19"/>
      <c r="BD15" s="19"/>
      <c r="BE15" s="19">
        <f t="shared" si="17"/>
        <v>0</v>
      </c>
      <c r="BF15" s="19">
        <v>15.05</v>
      </c>
      <c r="BG15" s="19">
        <v>7.95</v>
      </c>
      <c r="BH15" s="19">
        <f t="shared" si="18"/>
        <v>7.1000000000000005</v>
      </c>
      <c r="BI15" s="34"/>
      <c r="BJ15" s="34"/>
      <c r="BK15" s="34">
        <f t="shared" si="19"/>
        <v>0</v>
      </c>
      <c r="BL15" s="34"/>
      <c r="BM15" s="34"/>
      <c r="BN15" s="34">
        <f t="shared" si="20"/>
        <v>0</v>
      </c>
      <c r="BO15" s="34"/>
      <c r="BP15" s="34"/>
      <c r="BQ15" s="35">
        <f t="shared" si="21"/>
        <v>0</v>
      </c>
      <c r="BR15" s="35"/>
      <c r="BS15" s="10"/>
      <c r="BT15" s="56">
        <f t="shared" si="22"/>
        <v>0</v>
      </c>
      <c r="BU15" s="56"/>
      <c r="BV15" s="56"/>
      <c r="BW15" s="56">
        <f t="shared" si="23"/>
        <v>0</v>
      </c>
      <c r="BX15" s="56">
        <f t="shared" si="24"/>
        <v>0</v>
      </c>
      <c r="BY15" s="56">
        <f t="shared" si="25"/>
        <v>0</v>
      </c>
      <c r="BZ15" s="56">
        <f t="shared" si="26"/>
        <v>0</v>
      </c>
      <c r="CA15" s="56"/>
      <c r="CB15" s="57"/>
      <c r="CC15" s="57"/>
      <c r="CD15" s="57"/>
      <c r="CE15" s="57"/>
      <c r="CF15" s="57"/>
      <c r="CG15" s="57">
        <f t="shared" si="27"/>
        <v>0</v>
      </c>
      <c r="CH15" s="57"/>
      <c r="CI15" s="11">
        <f t="shared" si="28"/>
        <v>4</v>
      </c>
      <c r="CJ15" s="11">
        <f t="shared" si="29"/>
        <v>4</v>
      </c>
      <c r="CK15" s="11"/>
      <c r="CL15" s="11"/>
      <c r="CM15" s="11"/>
      <c r="CN15" s="11"/>
      <c r="CO15" s="11"/>
      <c r="CP15" s="11"/>
      <c r="CQ15" s="11"/>
      <c r="CR15" s="11"/>
      <c r="CS15" s="11">
        <v>4</v>
      </c>
      <c r="CT15" s="11">
        <v>4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22.5" customHeight="1">
      <c r="A16" s="117" t="s">
        <v>232</v>
      </c>
      <c r="B16" s="18">
        <f t="shared" si="0"/>
        <v>1</v>
      </c>
      <c r="C16" s="18">
        <f t="shared" si="1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si="2"/>
        <v>0</v>
      </c>
      <c r="S16" s="4"/>
      <c r="T16" s="4"/>
      <c r="U16" s="4"/>
      <c r="V16" s="19"/>
      <c r="W16" s="19"/>
      <c r="X16" s="19"/>
      <c r="Y16" s="42">
        <f t="shared" si="3"/>
        <v>41.1</v>
      </c>
      <c r="Z16" s="42">
        <f t="shared" si="4"/>
        <v>26.04</v>
      </c>
      <c r="AA16" s="42">
        <f t="shared" si="5"/>
        <v>15.060000000000002</v>
      </c>
      <c r="AB16" s="42">
        <f t="shared" si="30"/>
        <v>41.1</v>
      </c>
      <c r="AC16" s="10">
        <f t="shared" si="31"/>
        <v>26.04</v>
      </c>
      <c r="AD16" s="10">
        <f t="shared" si="6"/>
        <v>15.060000000000002</v>
      </c>
      <c r="AE16" s="10">
        <f t="shared" si="7"/>
        <v>0</v>
      </c>
      <c r="AF16" s="10">
        <f t="shared" si="8"/>
        <v>0</v>
      </c>
      <c r="AG16" s="19">
        <f t="shared" si="9"/>
        <v>0</v>
      </c>
      <c r="AH16" s="10"/>
      <c r="AI16" s="10"/>
      <c r="AJ16" s="19">
        <f t="shared" si="10"/>
        <v>0</v>
      </c>
      <c r="AK16" s="19"/>
      <c r="AL16" s="19"/>
      <c r="AM16" s="19">
        <f t="shared" si="11"/>
        <v>0</v>
      </c>
      <c r="AN16" s="19"/>
      <c r="AO16" s="19"/>
      <c r="AP16" s="19">
        <f t="shared" si="12"/>
        <v>0</v>
      </c>
      <c r="AQ16" s="19"/>
      <c r="AR16" s="19"/>
      <c r="AS16" s="19">
        <f t="shared" si="13"/>
        <v>0</v>
      </c>
      <c r="AT16" s="19"/>
      <c r="AU16" s="19"/>
      <c r="AV16" s="19">
        <f t="shared" si="14"/>
        <v>0</v>
      </c>
      <c r="AW16" s="19"/>
      <c r="AX16" s="19"/>
      <c r="AY16" s="19">
        <f t="shared" si="15"/>
        <v>0</v>
      </c>
      <c r="AZ16" s="19"/>
      <c r="BA16" s="19"/>
      <c r="BB16" s="19">
        <f t="shared" si="16"/>
        <v>0</v>
      </c>
      <c r="BC16" s="19"/>
      <c r="BD16" s="19"/>
      <c r="BE16" s="19">
        <f t="shared" si="17"/>
        <v>0</v>
      </c>
      <c r="BF16" s="19">
        <v>41.1</v>
      </c>
      <c r="BG16" s="19">
        <v>26.04</v>
      </c>
      <c r="BH16" s="19">
        <f t="shared" si="18"/>
        <v>15.060000000000002</v>
      </c>
      <c r="BI16" s="34"/>
      <c r="BJ16" s="34"/>
      <c r="BK16" s="34">
        <f t="shared" si="19"/>
        <v>0</v>
      </c>
      <c r="BL16" s="34"/>
      <c r="BM16" s="34"/>
      <c r="BN16" s="34">
        <f t="shared" si="20"/>
        <v>0</v>
      </c>
      <c r="BO16" s="34"/>
      <c r="BP16" s="34"/>
      <c r="BQ16" s="35">
        <f t="shared" si="21"/>
        <v>0</v>
      </c>
      <c r="BR16" s="35"/>
      <c r="BS16" s="10"/>
      <c r="BT16" s="56">
        <f t="shared" si="22"/>
        <v>0</v>
      </c>
      <c r="BU16" s="56"/>
      <c r="BV16" s="56"/>
      <c r="BW16" s="56">
        <f t="shared" si="23"/>
        <v>0</v>
      </c>
      <c r="BX16" s="56">
        <f t="shared" si="24"/>
        <v>0</v>
      </c>
      <c r="BY16" s="56">
        <f t="shared" si="25"/>
        <v>0</v>
      </c>
      <c r="BZ16" s="56">
        <f t="shared" si="26"/>
        <v>0</v>
      </c>
      <c r="CA16" s="56"/>
      <c r="CB16" s="57"/>
      <c r="CC16" s="57"/>
      <c r="CD16" s="57"/>
      <c r="CE16" s="57"/>
      <c r="CF16" s="57"/>
      <c r="CG16" s="57">
        <f t="shared" si="27"/>
        <v>0</v>
      </c>
      <c r="CH16" s="57"/>
      <c r="CI16" s="11">
        <f t="shared" si="28"/>
        <v>6</v>
      </c>
      <c r="CJ16" s="11">
        <f t="shared" si="29"/>
        <v>5</v>
      </c>
      <c r="CK16" s="11"/>
      <c r="CL16" s="11"/>
      <c r="CM16" s="11"/>
      <c r="CN16" s="11"/>
      <c r="CO16" s="11"/>
      <c r="CP16" s="11"/>
      <c r="CQ16" s="11"/>
      <c r="CR16" s="11"/>
      <c r="CS16" s="11">
        <v>6</v>
      </c>
      <c r="CT16" s="11">
        <v>5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22.5" customHeight="1">
      <c r="A17" s="122" t="s">
        <v>233</v>
      </c>
      <c r="B17" s="18">
        <f t="shared" si="0"/>
        <v>1</v>
      </c>
      <c r="C17" s="18">
        <f t="shared" si="1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"/>
        <v>0</v>
      </c>
      <c r="S17" s="4"/>
      <c r="T17" s="4"/>
      <c r="U17" s="4"/>
      <c r="V17" s="19"/>
      <c r="W17" s="19"/>
      <c r="X17" s="19"/>
      <c r="Y17" s="42">
        <f t="shared" si="3"/>
        <v>214.1</v>
      </c>
      <c r="Z17" s="42">
        <f t="shared" si="4"/>
        <v>98.48</v>
      </c>
      <c r="AA17" s="42">
        <f t="shared" si="5"/>
        <v>115.61999999999999</v>
      </c>
      <c r="AB17" s="42">
        <f t="shared" si="30"/>
        <v>214.1</v>
      </c>
      <c r="AC17" s="10">
        <f t="shared" si="31"/>
        <v>98.48</v>
      </c>
      <c r="AD17" s="10">
        <f t="shared" si="6"/>
        <v>115.61999999999999</v>
      </c>
      <c r="AE17" s="10">
        <f t="shared" si="7"/>
        <v>0</v>
      </c>
      <c r="AF17" s="10">
        <f t="shared" si="8"/>
        <v>0</v>
      </c>
      <c r="AG17" s="19">
        <f t="shared" si="9"/>
        <v>0</v>
      </c>
      <c r="AH17" s="10"/>
      <c r="AI17" s="10"/>
      <c r="AJ17" s="19">
        <f t="shared" si="10"/>
        <v>0</v>
      </c>
      <c r="AK17" s="19"/>
      <c r="AL17" s="19"/>
      <c r="AM17" s="19">
        <f t="shared" si="11"/>
        <v>0</v>
      </c>
      <c r="AN17" s="19"/>
      <c r="AO17" s="19"/>
      <c r="AP17" s="19">
        <f t="shared" si="12"/>
        <v>0</v>
      </c>
      <c r="AQ17" s="19"/>
      <c r="AR17" s="19"/>
      <c r="AS17" s="19">
        <f t="shared" si="13"/>
        <v>0</v>
      </c>
      <c r="AT17" s="19"/>
      <c r="AU17" s="19"/>
      <c r="AV17" s="19">
        <f t="shared" si="14"/>
        <v>0</v>
      </c>
      <c r="AW17" s="19"/>
      <c r="AX17" s="19"/>
      <c r="AY17" s="19">
        <f t="shared" si="15"/>
        <v>0</v>
      </c>
      <c r="AZ17" s="19"/>
      <c r="BA17" s="19"/>
      <c r="BB17" s="19">
        <f t="shared" si="16"/>
        <v>0</v>
      </c>
      <c r="BC17" s="19"/>
      <c r="BD17" s="19"/>
      <c r="BE17" s="19">
        <f t="shared" si="17"/>
        <v>0</v>
      </c>
      <c r="BF17" s="19">
        <v>214.1</v>
      </c>
      <c r="BG17" s="19">
        <v>98.48</v>
      </c>
      <c r="BH17" s="19">
        <f t="shared" si="18"/>
        <v>115.61999999999999</v>
      </c>
      <c r="BI17" s="34"/>
      <c r="BJ17" s="34"/>
      <c r="BK17" s="34">
        <f t="shared" si="19"/>
        <v>0</v>
      </c>
      <c r="BL17" s="34"/>
      <c r="BM17" s="34"/>
      <c r="BN17" s="34">
        <f t="shared" si="20"/>
        <v>0</v>
      </c>
      <c r="BO17" s="34"/>
      <c r="BP17" s="34"/>
      <c r="BQ17" s="35">
        <f t="shared" si="21"/>
        <v>0</v>
      </c>
      <c r="BR17" s="35"/>
      <c r="BS17" s="10"/>
      <c r="BT17" s="56">
        <f t="shared" si="22"/>
        <v>0</v>
      </c>
      <c r="BU17" s="56"/>
      <c r="BV17" s="56"/>
      <c r="BW17" s="56">
        <f t="shared" si="23"/>
        <v>0</v>
      </c>
      <c r="BX17" s="56">
        <f t="shared" si="24"/>
        <v>0</v>
      </c>
      <c r="BY17" s="56">
        <f t="shared" si="25"/>
        <v>0</v>
      </c>
      <c r="BZ17" s="56">
        <f t="shared" si="26"/>
        <v>0</v>
      </c>
      <c r="CA17" s="56"/>
      <c r="CB17" s="57"/>
      <c r="CC17" s="57"/>
      <c r="CD17" s="57"/>
      <c r="CE17" s="57"/>
      <c r="CF17" s="57"/>
      <c r="CG17" s="57">
        <f t="shared" si="27"/>
        <v>0</v>
      </c>
      <c r="CH17" s="57"/>
      <c r="CI17" s="11">
        <f t="shared" si="28"/>
        <v>9</v>
      </c>
      <c r="CJ17" s="11">
        <f t="shared" si="29"/>
        <v>8</v>
      </c>
      <c r="CK17" s="11"/>
      <c r="CL17" s="11"/>
      <c r="CM17" s="11"/>
      <c r="CN17" s="11"/>
      <c r="CO17" s="11"/>
      <c r="CP17" s="11"/>
      <c r="CQ17" s="11"/>
      <c r="CR17" s="11"/>
      <c r="CS17" s="11">
        <v>9</v>
      </c>
      <c r="CT17" s="11">
        <v>8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2.5" customHeight="1">
      <c r="A18" s="117" t="s">
        <v>234</v>
      </c>
      <c r="B18" s="18">
        <f t="shared" si="0"/>
        <v>1</v>
      </c>
      <c r="C18" s="18">
        <f t="shared" si="1"/>
        <v>1</v>
      </c>
      <c r="D18" s="18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18"/>
      <c r="P18" s="18"/>
      <c r="Q18" s="4"/>
      <c r="R18" s="4">
        <f t="shared" si="2"/>
        <v>0</v>
      </c>
      <c r="S18" s="4"/>
      <c r="T18" s="4"/>
      <c r="U18" s="4"/>
      <c r="V18" s="19"/>
      <c r="W18" s="19"/>
      <c r="X18" s="19"/>
      <c r="Y18" s="42">
        <f t="shared" si="3"/>
        <v>7</v>
      </c>
      <c r="Z18" s="42">
        <f t="shared" si="4"/>
        <v>2.4</v>
      </c>
      <c r="AA18" s="42">
        <f t="shared" si="5"/>
        <v>4.5999999999999996</v>
      </c>
      <c r="AB18" s="42">
        <f t="shared" si="30"/>
        <v>7</v>
      </c>
      <c r="AC18" s="10">
        <f t="shared" si="31"/>
        <v>2.4</v>
      </c>
      <c r="AD18" s="10">
        <f t="shared" si="6"/>
        <v>4.5999999999999996</v>
      </c>
      <c r="AE18" s="10">
        <f t="shared" si="7"/>
        <v>0</v>
      </c>
      <c r="AF18" s="10">
        <f t="shared" si="8"/>
        <v>0</v>
      </c>
      <c r="AG18" s="19">
        <f t="shared" si="9"/>
        <v>0</v>
      </c>
      <c r="AH18" s="10"/>
      <c r="AI18" s="10"/>
      <c r="AJ18" s="19">
        <f t="shared" si="10"/>
        <v>0</v>
      </c>
      <c r="AK18" s="19"/>
      <c r="AL18" s="19"/>
      <c r="AM18" s="19">
        <f t="shared" si="11"/>
        <v>0</v>
      </c>
      <c r="AN18" s="19"/>
      <c r="AO18" s="19"/>
      <c r="AP18" s="19">
        <f t="shared" si="12"/>
        <v>0</v>
      </c>
      <c r="AQ18" s="19"/>
      <c r="AR18" s="19"/>
      <c r="AS18" s="19">
        <f t="shared" si="13"/>
        <v>0</v>
      </c>
      <c r="AT18" s="19"/>
      <c r="AU18" s="19"/>
      <c r="AV18" s="19">
        <f t="shared" si="14"/>
        <v>0</v>
      </c>
      <c r="AW18" s="19"/>
      <c r="AX18" s="19"/>
      <c r="AY18" s="19">
        <f t="shared" si="15"/>
        <v>0</v>
      </c>
      <c r="AZ18" s="19"/>
      <c r="BA18" s="19"/>
      <c r="BB18" s="19">
        <f t="shared" si="16"/>
        <v>0</v>
      </c>
      <c r="BC18" s="19"/>
      <c r="BD18" s="19"/>
      <c r="BE18" s="19">
        <f t="shared" si="17"/>
        <v>0</v>
      </c>
      <c r="BF18" s="19">
        <v>7</v>
      </c>
      <c r="BG18" s="19">
        <v>2.4</v>
      </c>
      <c r="BH18" s="19">
        <f t="shared" si="18"/>
        <v>4.5999999999999996</v>
      </c>
      <c r="BI18" s="34"/>
      <c r="BJ18" s="34"/>
      <c r="BK18" s="34">
        <f t="shared" si="19"/>
        <v>0</v>
      </c>
      <c r="BL18" s="34"/>
      <c r="BM18" s="34"/>
      <c r="BN18" s="34">
        <f t="shared" si="20"/>
        <v>0</v>
      </c>
      <c r="BO18" s="34"/>
      <c r="BP18" s="34"/>
      <c r="BQ18" s="35">
        <f t="shared" si="21"/>
        <v>0</v>
      </c>
      <c r="BR18" s="35"/>
      <c r="BS18" s="10"/>
      <c r="BT18" s="56">
        <f t="shared" si="22"/>
        <v>0</v>
      </c>
      <c r="BU18" s="56"/>
      <c r="BV18" s="56"/>
      <c r="BW18" s="56">
        <f t="shared" si="23"/>
        <v>0</v>
      </c>
      <c r="BX18" s="56">
        <f t="shared" si="24"/>
        <v>0</v>
      </c>
      <c r="BY18" s="56">
        <f t="shared" si="25"/>
        <v>0</v>
      </c>
      <c r="BZ18" s="56">
        <f t="shared" si="26"/>
        <v>0</v>
      </c>
      <c r="CA18" s="56"/>
      <c r="CB18" s="57"/>
      <c r="CC18" s="57"/>
      <c r="CD18" s="57"/>
      <c r="CE18" s="57"/>
      <c r="CF18" s="57"/>
      <c r="CG18" s="57">
        <f t="shared" si="27"/>
        <v>0</v>
      </c>
      <c r="CH18" s="57"/>
      <c r="CI18" s="11">
        <f t="shared" si="28"/>
        <v>6</v>
      </c>
      <c r="CJ18" s="11">
        <f t="shared" si="29"/>
        <v>6</v>
      </c>
      <c r="CK18" s="11"/>
      <c r="CL18" s="11"/>
      <c r="CM18" s="11"/>
      <c r="CN18" s="11"/>
      <c r="CO18" s="11"/>
      <c r="CP18" s="11"/>
      <c r="CQ18" s="11"/>
      <c r="CR18" s="11"/>
      <c r="CS18" s="11">
        <v>6</v>
      </c>
      <c r="CT18" s="11">
        <v>6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2.5" customHeight="1">
      <c r="A19" s="117" t="s">
        <v>120</v>
      </c>
      <c r="B19" s="18">
        <f t="shared" si="0"/>
        <v>1</v>
      </c>
      <c r="C19" s="18">
        <f t="shared" si="1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2"/>
        <v>0</v>
      </c>
      <c r="S19" s="4"/>
      <c r="T19" s="4"/>
      <c r="U19" s="4"/>
      <c r="V19" s="19"/>
      <c r="W19" s="19"/>
      <c r="X19" s="19"/>
      <c r="Y19" s="42">
        <f t="shared" si="3"/>
        <v>43</v>
      </c>
      <c r="Z19" s="42">
        <f t="shared" si="4"/>
        <v>14.21</v>
      </c>
      <c r="AA19" s="42">
        <f t="shared" si="5"/>
        <v>28.79</v>
      </c>
      <c r="AB19" s="42">
        <f t="shared" si="30"/>
        <v>43</v>
      </c>
      <c r="AC19" s="10">
        <f t="shared" si="31"/>
        <v>14.21</v>
      </c>
      <c r="AD19" s="10">
        <f t="shared" si="6"/>
        <v>28.79</v>
      </c>
      <c r="AE19" s="10">
        <f t="shared" si="7"/>
        <v>0</v>
      </c>
      <c r="AF19" s="10">
        <f t="shared" si="8"/>
        <v>0</v>
      </c>
      <c r="AG19" s="19">
        <f t="shared" si="9"/>
        <v>0</v>
      </c>
      <c r="AH19" s="10"/>
      <c r="AI19" s="10"/>
      <c r="AJ19" s="19">
        <f t="shared" si="10"/>
        <v>0</v>
      </c>
      <c r="AK19" s="19"/>
      <c r="AL19" s="19"/>
      <c r="AM19" s="19">
        <f t="shared" si="11"/>
        <v>0</v>
      </c>
      <c r="AN19" s="19"/>
      <c r="AO19" s="19"/>
      <c r="AP19" s="19">
        <f t="shared" si="12"/>
        <v>0</v>
      </c>
      <c r="AQ19" s="19"/>
      <c r="AR19" s="19"/>
      <c r="AS19" s="19">
        <f t="shared" si="13"/>
        <v>0</v>
      </c>
      <c r="AT19" s="19"/>
      <c r="AU19" s="19"/>
      <c r="AV19" s="19">
        <f t="shared" si="14"/>
        <v>0</v>
      </c>
      <c r="AW19" s="19"/>
      <c r="AX19" s="19"/>
      <c r="AY19" s="19">
        <f t="shared" si="15"/>
        <v>0</v>
      </c>
      <c r="AZ19" s="19"/>
      <c r="BA19" s="19"/>
      <c r="BB19" s="19">
        <f t="shared" si="16"/>
        <v>0</v>
      </c>
      <c r="BC19" s="19"/>
      <c r="BD19" s="19"/>
      <c r="BE19" s="19">
        <f t="shared" si="17"/>
        <v>0</v>
      </c>
      <c r="BF19" s="19">
        <v>43</v>
      </c>
      <c r="BG19" s="19">
        <v>14.21</v>
      </c>
      <c r="BH19" s="19">
        <f t="shared" si="18"/>
        <v>28.79</v>
      </c>
      <c r="BI19" s="34"/>
      <c r="BJ19" s="34"/>
      <c r="BK19" s="34">
        <f t="shared" si="19"/>
        <v>0</v>
      </c>
      <c r="BL19" s="34"/>
      <c r="BM19" s="34"/>
      <c r="BN19" s="34">
        <f t="shared" si="20"/>
        <v>0</v>
      </c>
      <c r="BO19" s="34"/>
      <c r="BP19" s="34"/>
      <c r="BQ19" s="35">
        <f t="shared" si="21"/>
        <v>0</v>
      </c>
      <c r="BR19" s="35"/>
      <c r="BS19" s="10"/>
      <c r="BT19" s="56">
        <f t="shared" si="22"/>
        <v>0</v>
      </c>
      <c r="BU19" s="56"/>
      <c r="BV19" s="56"/>
      <c r="BW19" s="56">
        <f t="shared" si="23"/>
        <v>0</v>
      </c>
      <c r="BX19" s="56">
        <f t="shared" si="24"/>
        <v>0</v>
      </c>
      <c r="BY19" s="56">
        <f t="shared" si="25"/>
        <v>0</v>
      </c>
      <c r="BZ19" s="56">
        <f t="shared" si="26"/>
        <v>0</v>
      </c>
      <c r="CA19" s="56"/>
      <c r="CB19" s="57"/>
      <c r="CC19" s="57"/>
      <c r="CD19" s="57"/>
      <c r="CE19" s="57"/>
      <c r="CF19" s="57"/>
      <c r="CG19" s="57">
        <f t="shared" si="27"/>
        <v>0</v>
      </c>
      <c r="CH19" s="57"/>
      <c r="CI19" s="11">
        <f t="shared" si="28"/>
        <v>9</v>
      </c>
      <c r="CJ19" s="11">
        <f t="shared" si="29"/>
        <v>7</v>
      </c>
      <c r="CK19" s="11"/>
      <c r="CL19" s="11"/>
      <c r="CM19" s="11"/>
      <c r="CN19" s="11"/>
      <c r="CO19" s="11"/>
      <c r="CP19" s="11"/>
      <c r="CQ19" s="11"/>
      <c r="CR19" s="11"/>
      <c r="CS19" s="11">
        <v>9</v>
      </c>
      <c r="CT19" s="11">
        <v>7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22.5" customHeight="1">
      <c r="A20" s="117" t="s">
        <v>120</v>
      </c>
      <c r="B20" s="18">
        <f t="shared" si="0"/>
        <v>1</v>
      </c>
      <c r="C20" s="18">
        <f t="shared" si="1"/>
        <v>1</v>
      </c>
      <c r="D20" s="18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18"/>
      <c r="P20" s="18"/>
      <c r="Q20" s="4"/>
      <c r="R20" s="4">
        <f t="shared" si="2"/>
        <v>0</v>
      </c>
      <c r="S20" s="4"/>
      <c r="T20" s="4"/>
      <c r="U20" s="4"/>
      <c r="V20" s="19"/>
      <c r="W20" s="19"/>
      <c r="X20" s="19"/>
      <c r="Y20" s="42">
        <f t="shared" si="3"/>
        <v>45</v>
      </c>
      <c r="Z20" s="42">
        <f t="shared" si="4"/>
        <v>7.89</v>
      </c>
      <c r="AA20" s="42">
        <f t="shared" si="5"/>
        <v>37.11</v>
      </c>
      <c r="AB20" s="42">
        <f t="shared" si="30"/>
        <v>45</v>
      </c>
      <c r="AC20" s="10">
        <f t="shared" si="31"/>
        <v>7.89</v>
      </c>
      <c r="AD20" s="10">
        <f t="shared" si="6"/>
        <v>37.11</v>
      </c>
      <c r="AE20" s="10">
        <f t="shared" si="7"/>
        <v>0</v>
      </c>
      <c r="AF20" s="10">
        <f t="shared" si="8"/>
        <v>0</v>
      </c>
      <c r="AG20" s="19">
        <f t="shared" si="9"/>
        <v>0</v>
      </c>
      <c r="AH20" s="10"/>
      <c r="AI20" s="10"/>
      <c r="AJ20" s="19">
        <f t="shared" si="10"/>
        <v>0</v>
      </c>
      <c r="AK20" s="19"/>
      <c r="AL20" s="19"/>
      <c r="AM20" s="19">
        <f t="shared" si="11"/>
        <v>0</v>
      </c>
      <c r="AN20" s="19"/>
      <c r="AO20" s="19"/>
      <c r="AP20" s="19">
        <f t="shared" si="12"/>
        <v>0</v>
      </c>
      <c r="AQ20" s="19"/>
      <c r="AR20" s="19"/>
      <c r="AS20" s="19">
        <f t="shared" si="13"/>
        <v>0</v>
      </c>
      <c r="AT20" s="19"/>
      <c r="AU20" s="19"/>
      <c r="AV20" s="19">
        <f t="shared" si="14"/>
        <v>0</v>
      </c>
      <c r="AW20" s="19"/>
      <c r="AX20" s="19"/>
      <c r="AY20" s="19">
        <f t="shared" si="15"/>
        <v>0</v>
      </c>
      <c r="AZ20" s="19"/>
      <c r="BA20" s="19"/>
      <c r="BB20" s="19">
        <f t="shared" si="16"/>
        <v>0</v>
      </c>
      <c r="BC20" s="19"/>
      <c r="BD20" s="19"/>
      <c r="BE20" s="19">
        <f t="shared" si="17"/>
        <v>0</v>
      </c>
      <c r="BF20" s="19">
        <v>45</v>
      </c>
      <c r="BG20" s="19">
        <v>7.89</v>
      </c>
      <c r="BH20" s="19">
        <f t="shared" si="18"/>
        <v>37.11</v>
      </c>
      <c r="BI20" s="34"/>
      <c r="BJ20" s="34"/>
      <c r="BK20" s="34">
        <f t="shared" si="19"/>
        <v>0</v>
      </c>
      <c r="BL20" s="34"/>
      <c r="BM20" s="34"/>
      <c r="BN20" s="34">
        <f t="shared" si="20"/>
        <v>0</v>
      </c>
      <c r="BO20" s="34"/>
      <c r="BP20" s="34"/>
      <c r="BQ20" s="35">
        <f t="shared" si="21"/>
        <v>0</v>
      </c>
      <c r="BR20" s="35"/>
      <c r="BS20" s="10"/>
      <c r="BT20" s="56">
        <f t="shared" si="22"/>
        <v>0</v>
      </c>
      <c r="BU20" s="56"/>
      <c r="BV20" s="56"/>
      <c r="BW20" s="56">
        <f t="shared" si="23"/>
        <v>0</v>
      </c>
      <c r="BX20" s="56">
        <f t="shared" si="24"/>
        <v>0</v>
      </c>
      <c r="BY20" s="56">
        <f t="shared" si="25"/>
        <v>0</v>
      </c>
      <c r="BZ20" s="56">
        <f t="shared" si="26"/>
        <v>0</v>
      </c>
      <c r="CA20" s="56"/>
      <c r="CB20" s="57"/>
      <c r="CC20" s="57"/>
      <c r="CD20" s="57"/>
      <c r="CE20" s="57"/>
      <c r="CF20" s="57"/>
      <c r="CG20" s="57">
        <f t="shared" si="27"/>
        <v>0</v>
      </c>
      <c r="CH20" s="57"/>
      <c r="CI20" s="11">
        <f t="shared" si="28"/>
        <v>9</v>
      </c>
      <c r="CJ20" s="11">
        <f t="shared" si="29"/>
        <v>7</v>
      </c>
      <c r="CK20" s="11"/>
      <c r="CL20" s="11"/>
      <c r="CM20" s="11"/>
      <c r="CN20" s="11"/>
      <c r="CO20" s="11"/>
      <c r="CP20" s="11"/>
      <c r="CQ20" s="11"/>
      <c r="CR20" s="11"/>
      <c r="CS20" s="11">
        <v>9</v>
      </c>
      <c r="CT20" s="11">
        <v>7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22.5" customHeight="1">
      <c r="A21" s="117" t="s">
        <v>120</v>
      </c>
      <c r="B21" s="18">
        <f t="shared" si="0"/>
        <v>1</v>
      </c>
      <c r="C21" s="18">
        <f t="shared" si="1"/>
        <v>1</v>
      </c>
      <c r="D21" s="18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18"/>
      <c r="P21" s="18"/>
      <c r="Q21" s="4"/>
      <c r="R21" s="4">
        <f t="shared" si="2"/>
        <v>0</v>
      </c>
      <c r="S21" s="4"/>
      <c r="T21" s="4"/>
      <c r="U21" s="4"/>
      <c r="V21" s="19"/>
      <c r="W21" s="19"/>
      <c r="X21" s="19"/>
      <c r="Y21" s="42">
        <f t="shared" si="3"/>
        <v>77.33</v>
      </c>
      <c r="Z21" s="42">
        <f t="shared" si="4"/>
        <v>16.149999999999999</v>
      </c>
      <c r="AA21" s="42">
        <f t="shared" si="5"/>
        <v>61.18</v>
      </c>
      <c r="AB21" s="42">
        <f t="shared" si="30"/>
        <v>77.33</v>
      </c>
      <c r="AC21" s="10">
        <f t="shared" si="31"/>
        <v>16.149999999999999</v>
      </c>
      <c r="AD21" s="10">
        <f t="shared" si="6"/>
        <v>61.18</v>
      </c>
      <c r="AE21" s="10">
        <f t="shared" si="7"/>
        <v>0</v>
      </c>
      <c r="AF21" s="10">
        <f t="shared" si="8"/>
        <v>0</v>
      </c>
      <c r="AG21" s="19">
        <f t="shared" si="9"/>
        <v>0</v>
      </c>
      <c r="AH21" s="10"/>
      <c r="AI21" s="10"/>
      <c r="AJ21" s="19">
        <f t="shared" si="10"/>
        <v>0</v>
      </c>
      <c r="AK21" s="19"/>
      <c r="AL21" s="19"/>
      <c r="AM21" s="19">
        <f t="shared" si="11"/>
        <v>0</v>
      </c>
      <c r="AN21" s="19"/>
      <c r="AO21" s="19"/>
      <c r="AP21" s="19">
        <f t="shared" si="12"/>
        <v>0</v>
      </c>
      <c r="AQ21" s="19"/>
      <c r="AR21" s="19"/>
      <c r="AS21" s="19">
        <f t="shared" si="13"/>
        <v>0</v>
      </c>
      <c r="AT21" s="19"/>
      <c r="AU21" s="19"/>
      <c r="AV21" s="19">
        <f t="shared" si="14"/>
        <v>0</v>
      </c>
      <c r="AW21" s="19"/>
      <c r="AX21" s="19"/>
      <c r="AY21" s="19">
        <f t="shared" si="15"/>
        <v>0</v>
      </c>
      <c r="AZ21" s="19"/>
      <c r="BA21" s="19"/>
      <c r="BB21" s="19">
        <f t="shared" si="16"/>
        <v>0</v>
      </c>
      <c r="BC21" s="19"/>
      <c r="BD21" s="19"/>
      <c r="BE21" s="19">
        <f t="shared" si="17"/>
        <v>0</v>
      </c>
      <c r="BF21" s="19">
        <v>77.33</v>
      </c>
      <c r="BG21" s="19">
        <v>16.149999999999999</v>
      </c>
      <c r="BH21" s="19">
        <f t="shared" si="18"/>
        <v>61.18</v>
      </c>
      <c r="BI21" s="34"/>
      <c r="BJ21" s="34"/>
      <c r="BK21" s="34">
        <f t="shared" si="19"/>
        <v>0</v>
      </c>
      <c r="BL21" s="34"/>
      <c r="BM21" s="34"/>
      <c r="BN21" s="34">
        <f t="shared" si="20"/>
        <v>0</v>
      </c>
      <c r="BO21" s="34"/>
      <c r="BP21" s="34"/>
      <c r="BQ21" s="35">
        <f t="shared" si="21"/>
        <v>0</v>
      </c>
      <c r="BR21" s="35"/>
      <c r="BS21" s="10"/>
      <c r="BT21" s="56">
        <f t="shared" si="22"/>
        <v>0</v>
      </c>
      <c r="BU21" s="56"/>
      <c r="BV21" s="56"/>
      <c r="BW21" s="56">
        <f t="shared" si="23"/>
        <v>0</v>
      </c>
      <c r="BX21" s="56">
        <f t="shared" si="24"/>
        <v>0</v>
      </c>
      <c r="BY21" s="56">
        <f t="shared" si="25"/>
        <v>0</v>
      </c>
      <c r="BZ21" s="56">
        <f t="shared" si="26"/>
        <v>0</v>
      </c>
      <c r="CA21" s="56"/>
      <c r="CB21" s="57"/>
      <c r="CC21" s="57"/>
      <c r="CD21" s="57"/>
      <c r="CE21" s="57"/>
      <c r="CF21" s="57"/>
      <c r="CG21" s="57">
        <f t="shared" si="27"/>
        <v>0</v>
      </c>
      <c r="CH21" s="57"/>
      <c r="CI21" s="11">
        <f t="shared" si="28"/>
        <v>9</v>
      </c>
      <c r="CJ21" s="11">
        <f t="shared" si="29"/>
        <v>7</v>
      </c>
      <c r="CK21" s="11"/>
      <c r="CL21" s="11"/>
      <c r="CM21" s="11"/>
      <c r="CN21" s="11"/>
      <c r="CO21" s="11"/>
      <c r="CP21" s="11"/>
      <c r="CQ21" s="11"/>
      <c r="CR21" s="11"/>
      <c r="CS21" s="11">
        <v>9</v>
      </c>
      <c r="CT21" s="11">
        <v>7</v>
      </c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22.5" customHeight="1">
      <c r="A22" s="117" t="s">
        <v>117</v>
      </c>
      <c r="B22" s="18">
        <f t="shared" si="0"/>
        <v>1</v>
      </c>
      <c r="C22" s="18">
        <f t="shared" si="1"/>
        <v>0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4"/>
      <c r="R22" s="4">
        <f t="shared" si="2"/>
        <v>1</v>
      </c>
      <c r="S22" s="4">
        <v>1</v>
      </c>
      <c r="T22" s="4"/>
      <c r="U22" s="4"/>
      <c r="V22" s="19"/>
      <c r="W22" s="19"/>
      <c r="X22" s="19"/>
      <c r="Y22" s="42">
        <f t="shared" si="3"/>
        <v>27.29</v>
      </c>
      <c r="Z22" s="42">
        <f t="shared" si="4"/>
        <v>27.29</v>
      </c>
      <c r="AA22" s="42">
        <f t="shared" si="5"/>
        <v>0</v>
      </c>
      <c r="AB22" s="42">
        <f t="shared" si="30"/>
        <v>0</v>
      </c>
      <c r="AC22" s="10">
        <f t="shared" si="31"/>
        <v>0</v>
      </c>
      <c r="AD22" s="10">
        <f t="shared" si="6"/>
        <v>0</v>
      </c>
      <c r="AE22" s="10">
        <f t="shared" si="7"/>
        <v>0</v>
      </c>
      <c r="AF22" s="10">
        <f t="shared" si="8"/>
        <v>0</v>
      </c>
      <c r="AG22" s="19">
        <f t="shared" si="9"/>
        <v>0</v>
      </c>
      <c r="AH22" s="10"/>
      <c r="AI22" s="10"/>
      <c r="AJ22" s="19">
        <f t="shared" si="10"/>
        <v>0</v>
      </c>
      <c r="AK22" s="19"/>
      <c r="AL22" s="19"/>
      <c r="AM22" s="19">
        <f t="shared" si="11"/>
        <v>0</v>
      </c>
      <c r="AN22" s="19"/>
      <c r="AO22" s="19"/>
      <c r="AP22" s="19">
        <f t="shared" si="12"/>
        <v>0</v>
      </c>
      <c r="AQ22" s="19"/>
      <c r="AR22" s="19"/>
      <c r="AS22" s="19">
        <f t="shared" si="13"/>
        <v>0</v>
      </c>
      <c r="AT22" s="19"/>
      <c r="AU22" s="19"/>
      <c r="AV22" s="19">
        <f t="shared" si="14"/>
        <v>0</v>
      </c>
      <c r="AW22" s="19"/>
      <c r="AX22" s="19"/>
      <c r="AY22" s="19">
        <f t="shared" si="15"/>
        <v>0</v>
      </c>
      <c r="AZ22" s="19"/>
      <c r="BA22" s="19"/>
      <c r="BB22" s="19">
        <f t="shared" si="16"/>
        <v>0</v>
      </c>
      <c r="BC22" s="19"/>
      <c r="BD22" s="19"/>
      <c r="BE22" s="19">
        <f t="shared" si="17"/>
        <v>0</v>
      </c>
      <c r="BF22" s="19"/>
      <c r="BG22" s="19"/>
      <c r="BH22" s="19">
        <f t="shared" si="18"/>
        <v>0</v>
      </c>
      <c r="BI22" s="34"/>
      <c r="BJ22" s="34"/>
      <c r="BK22" s="34">
        <f t="shared" si="19"/>
        <v>0</v>
      </c>
      <c r="BL22" s="34"/>
      <c r="BM22" s="34"/>
      <c r="BN22" s="34">
        <f t="shared" si="20"/>
        <v>0</v>
      </c>
      <c r="BO22" s="34"/>
      <c r="BP22" s="34"/>
      <c r="BQ22" s="35">
        <f t="shared" si="21"/>
        <v>0</v>
      </c>
      <c r="BR22" s="35"/>
      <c r="BS22" s="10"/>
      <c r="BT22" s="56">
        <f t="shared" si="22"/>
        <v>0</v>
      </c>
      <c r="BU22" s="56"/>
      <c r="BV22" s="56"/>
      <c r="BW22" s="56">
        <f t="shared" si="23"/>
        <v>0</v>
      </c>
      <c r="BX22" s="56">
        <f t="shared" si="24"/>
        <v>27.29</v>
      </c>
      <c r="BY22" s="56">
        <f t="shared" si="25"/>
        <v>27.29</v>
      </c>
      <c r="BZ22" s="56">
        <f t="shared" si="26"/>
        <v>0</v>
      </c>
      <c r="CA22" s="56">
        <v>27.29</v>
      </c>
      <c r="CB22" s="57"/>
      <c r="CC22" s="57"/>
      <c r="CD22" s="57"/>
      <c r="CE22" s="57"/>
      <c r="CF22" s="57"/>
      <c r="CG22" s="57">
        <f t="shared" si="27"/>
        <v>0</v>
      </c>
      <c r="CH22" s="57"/>
      <c r="CI22" s="11">
        <f t="shared" si="28"/>
        <v>0</v>
      </c>
      <c r="CJ22" s="11">
        <f t="shared" si="29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22.5" customHeight="1">
      <c r="A23" s="123" t="s">
        <v>235</v>
      </c>
      <c r="B23" s="18">
        <f t="shared" si="0"/>
        <v>1</v>
      </c>
      <c r="C23" s="18">
        <f t="shared" si="1"/>
        <v>0</v>
      </c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  <c r="P23" s="18"/>
      <c r="Q23" s="4"/>
      <c r="R23" s="4">
        <f t="shared" si="2"/>
        <v>1</v>
      </c>
      <c r="S23" s="4">
        <v>1</v>
      </c>
      <c r="T23" s="4"/>
      <c r="U23" s="4"/>
      <c r="V23" s="19"/>
      <c r="W23" s="19"/>
      <c r="X23" s="19"/>
      <c r="Y23" s="42">
        <f t="shared" si="3"/>
        <v>26.96</v>
      </c>
      <c r="Z23" s="42">
        <f t="shared" si="4"/>
        <v>26.96</v>
      </c>
      <c r="AA23" s="42">
        <f t="shared" si="5"/>
        <v>0</v>
      </c>
      <c r="AB23" s="42">
        <f t="shared" si="30"/>
        <v>0</v>
      </c>
      <c r="AC23" s="10">
        <f t="shared" si="31"/>
        <v>0</v>
      </c>
      <c r="AD23" s="10">
        <f t="shared" si="6"/>
        <v>0</v>
      </c>
      <c r="AE23" s="10">
        <f t="shared" si="7"/>
        <v>0</v>
      </c>
      <c r="AF23" s="10">
        <f t="shared" si="8"/>
        <v>0</v>
      </c>
      <c r="AG23" s="19">
        <f t="shared" si="9"/>
        <v>0</v>
      </c>
      <c r="AH23" s="10"/>
      <c r="AI23" s="10"/>
      <c r="AJ23" s="19">
        <f t="shared" si="10"/>
        <v>0</v>
      </c>
      <c r="AK23" s="19"/>
      <c r="AL23" s="19"/>
      <c r="AM23" s="19">
        <f t="shared" si="11"/>
        <v>0</v>
      </c>
      <c r="AN23" s="19"/>
      <c r="AO23" s="19"/>
      <c r="AP23" s="19">
        <f t="shared" si="12"/>
        <v>0</v>
      </c>
      <c r="AQ23" s="19"/>
      <c r="AR23" s="19"/>
      <c r="AS23" s="19">
        <f t="shared" si="13"/>
        <v>0</v>
      </c>
      <c r="AT23" s="19"/>
      <c r="AU23" s="19"/>
      <c r="AV23" s="19">
        <f t="shared" si="14"/>
        <v>0</v>
      </c>
      <c r="AW23" s="19"/>
      <c r="AX23" s="19"/>
      <c r="AY23" s="19">
        <f t="shared" si="15"/>
        <v>0</v>
      </c>
      <c r="AZ23" s="19"/>
      <c r="BA23" s="19"/>
      <c r="BB23" s="19">
        <f t="shared" si="16"/>
        <v>0</v>
      </c>
      <c r="BC23" s="19"/>
      <c r="BD23" s="19"/>
      <c r="BE23" s="19">
        <f t="shared" si="17"/>
        <v>0</v>
      </c>
      <c r="BF23" s="19"/>
      <c r="BG23" s="19"/>
      <c r="BH23" s="19">
        <f t="shared" si="18"/>
        <v>0</v>
      </c>
      <c r="BI23" s="34"/>
      <c r="BJ23" s="34"/>
      <c r="BK23" s="34">
        <f t="shared" si="19"/>
        <v>0</v>
      </c>
      <c r="BL23" s="34"/>
      <c r="BM23" s="34"/>
      <c r="BN23" s="34">
        <f t="shared" si="20"/>
        <v>0</v>
      </c>
      <c r="BO23" s="34"/>
      <c r="BP23" s="34"/>
      <c r="BQ23" s="35">
        <f t="shared" si="21"/>
        <v>0</v>
      </c>
      <c r="BR23" s="35"/>
      <c r="BS23" s="10"/>
      <c r="BT23" s="56">
        <f t="shared" si="22"/>
        <v>0</v>
      </c>
      <c r="BU23" s="56"/>
      <c r="BV23" s="56"/>
      <c r="BW23" s="56">
        <f t="shared" si="23"/>
        <v>0</v>
      </c>
      <c r="BX23" s="56">
        <f t="shared" si="24"/>
        <v>26.96</v>
      </c>
      <c r="BY23" s="56">
        <f t="shared" si="25"/>
        <v>26.96</v>
      </c>
      <c r="BZ23" s="56">
        <f t="shared" si="26"/>
        <v>0</v>
      </c>
      <c r="CA23" s="56">
        <v>26.96</v>
      </c>
      <c r="CB23" s="57"/>
      <c r="CC23" s="57"/>
      <c r="CD23" s="57"/>
      <c r="CE23" s="57"/>
      <c r="CF23" s="57"/>
      <c r="CG23" s="57">
        <f t="shared" si="27"/>
        <v>0</v>
      </c>
      <c r="CH23" s="57"/>
      <c r="CI23" s="11">
        <f t="shared" si="28"/>
        <v>0</v>
      </c>
      <c r="CJ23" s="11">
        <f t="shared" si="29"/>
        <v>0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22.5" customHeight="1">
      <c r="A24" s="117" t="s">
        <v>236</v>
      </c>
      <c r="B24" s="18">
        <f t="shared" si="0"/>
        <v>1</v>
      </c>
      <c r="C24" s="18">
        <f t="shared" si="1"/>
        <v>1</v>
      </c>
      <c r="D24" s="18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18"/>
      <c r="P24" s="18"/>
      <c r="Q24" s="4"/>
      <c r="R24" s="4">
        <f t="shared" si="2"/>
        <v>0</v>
      </c>
      <c r="S24" s="4"/>
      <c r="T24" s="4"/>
      <c r="U24" s="4"/>
      <c r="V24" s="19"/>
      <c r="W24" s="19"/>
      <c r="X24" s="19"/>
      <c r="Y24" s="42">
        <f t="shared" si="3"/>
        <v>3386.18</v>
      </c>
      <c r="Z24" s="42">
        <f t="shared" si="4"/>
        <v>2545.84</v>
      </c>
      <c r="AA24" s="42">
        <f t="shared" si="5"/>
        <v>840.33999999999969</v>
      </c>
      <c r="AB24" s="42">
        <f t="shared" si="30"/>
        <v>3386.18</v>
      </c>
      <c r="AC24" s="10">
        <f t="shared" si="31"/>
        <v>2545.84</v>
      </c>
      <c r="AD24" s="10">
        <f t="shared" si="6"/>
        <v>840.33999999999969</v>
      </c>
      <c r="AE24" s="10">
        <f t="shared" si="7"/>
        <v>0</v>
      </c>
      <c r="AF24" s="10">
        <f t="shared" si="8"/>
        <v>0</v>
      </c>
      <c r="AG24" s="19">
        <f t="shared" si="9"/>
        <v>0</v>
      </c>
      <c r="AH24" s="10"/>
      <c r="AI24" s="10"/>
      <c r="AJ24" s="19">
        <f t="shared" si="10"/>
        <v>0</v>
      </c>
      <c r="AK24" s="19"/>
      <c r="AL24" s="19"/>
      <c r="AM24" s="19">
        <f t="shared" si="11"/>
        <v>0</v>
      </c>
      <c r="AN24" s="19"/>
      <c r="AO24" s="19"/>
      <c r="AP24" s="19">
        <f t="shared" si="12"/>
        <v>0</v>
      </c>
      <c r="AQ24" s="19"/>
      <c r="AR24" s="19"/>
      <c r="AS24" s="19">
        <f t="shared" si="13"/>
        <v>0</v>
      </c>
      <c r="AT24" s="19"/>
      <c r="AU24" s="19"/>
      <c r="AV24" s="19">
        <f t="shared" si="14"/>
        <v>0</v>
      </c>
      <c r="AW24" s="19"/>
      <c r="AX24" s="19"/>
      <c r="AY24" s="19">
        <f t="shared" si="15"/>
        <v>0</v>
      </c>
      <c r="AZ24" s="19"/>
      <c r="BA24" s="19"/>
      <c r="BB24" s="19">
        <f t="shared" si="16"/>
        <v>0</v>
      </c>
      <c r="BC24" s="19"/>
      <c r="BD24" s="19"/>
      <c r="BE24" s="19">
        <f t="shared" si="17"/>
        <v>0</v>
      </c>
      <c r="BF24" s="19">
        <v>3386.18</v>
      </c>
      <c r="BG24" s="19">
        <v>2545.84</v>
      </c>
      <c r="BH24" s="19">
        <f t="shared" si="18"/>
        <v>840.33999999999969</v>
      </c>
      <c r="BI24" s="34"/>
      <c r="BJ24" s="34"/>
      <c r="BK24" s="34">
        <f t="shared" si="19"/>
        <v>0</v>
      </c>
      <c r="BL24" s="34"/>
      <c r="BM24" s="34"/>
      <c r="BN24" s="34">
        <f t="shared" si="20"/>
        <v>0</v>
      </c>
      <c r="BO24" s="34"/>
      <c r="BP24" s="34"/>
      <c r="BQ24" s="35">
        <f t="shared" si="21"/>
        <v>0</v>
      </c>
      <c r="BR24" s="35"/>
      <c r="BS24" s="10"/>
      <c r="BT24" s="56">
        <f t="shared" si="22"/>
        <v>0</v>
      </c>
      <c r="BU24" s="56"/>
      <c r="BV24" s="56"/>
      <c r="BW24" s="56">
        <f t="shared" si="23"/>
        <v>0</v>
      </c>
      <c r="BX24" s="56">
        <f t="shared" si="24"/>
        <v>0</v>
      </c>
      <c r="BY24" s="56">
        <f t="shared" si="25"/>
        <v>0</v>
      </c>
      <c r="BZ24" s="56">
        <f t="shared" si="26"/>
        <v>0</v>
      </c>
      <c r="CA24" s="56"/>
      <c r="CB24" s="57"/>
      <c r="CC24" s="57"/>
      <c r="CD24" s="57"/>
      <c r="CE24" s="57"/>
      <c r="CF24" s="57"/>
      <c r="CG24" s="57">
        <f t="shared" si="27"/>
        <v>0</v>
      </c>
      <c r="CH24" s="57"/>
      <c r="CI24" s="11">
        <f t="shared" si="28"/>
        <v>4</v>
      </c>
      <c r="CJ24" s="11">
        <f t="shared" si="29"/>
        <v>4</v>
      </c>
      <c r="CK24" s="11"/>
      <c r="CL24" s="11"/>
      <c r="CM24" s="11"/>
      <c r="CN24" s="11"/>
      <c r="CO24" s="11"/>
      <c r="CP24" s="11"/>
      <c r="CQ24" s="11"/>
      <c r="CR24" s="11"/>
      <c r="CS24" s="11">
        <v>4</v>
      </c>
      <c r="CT24" s="11">
        <v>4</v>
      </c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22.5" customHeight="1">
      <c r="A25" s="117" t="s">
        <v>121</v>
      </c>
      <c r="B25" s="18">
        <f t="shared" si="0"/>
        <v>1</v>
      </c>
      <c r="C25" s="18">
        <f t="shared" si="1"/>
        <v>1</v>
      </c>
      <c r="D25" s="18"/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18"/>
      <c r="P25" s="18"/>
      <c r="Q25" s="4"/>
      <c r="R25" s="4">
        <f t="shared" si="2"/>
        <v>0</v>
      </c>
      <c r="S25" s="4"/>
      <c r="T25" s="4"/>
      <c r="U25" s="4"/>
      <c r="V25" s="19"/>
      <c r="W25" s="19"/>
      <c r="X25" s="19"/>
      <c r="Y25" s="42">
        <f t="shared" si="3"/>
        <v>287.94</v>
      </c>
      <c r="Z25" s="42">
        <f t="shared" si="4"/>
        <v>88.32</v>
      </c>
      <c r="AA25" s="42">
        <f t="shared" si="5"/>
        <v>199.62</v>
      </c>
      <c r="AB25" s="42">
        <f t="shared" si="30"/>
        <v>287.94</v>
      </c>
      <c r="AC25" s="10">
        <f t="shared" si="31"/>
        <v>88.32</v>
      </c>
      <c r="AD25" s="10">
        <f t="shared" si="6"/>
        <v>199.62</v>
      </c>
      <c r="AE25" s="10">
        <f t="shared" si="7"/>
        <v>0</v>
      </c>
      <c r="AF25" s="10">
        <f t="shared" si="8"/>
        <v>0</v>
      </c>
      <c r="AG25" s="19">
        <f t="shared" si="9"/>
        <v>0</v>
      </c>
      <c r="AH25" s="10"/>
      <c r="AI25" s="10"/>
      <c r="AJ25" s="19">
        <f t="shared" si="10"/>
        <v>0</v>
      </c>
      <c r="AK25" s="19"/>
      <c r="AL25" s="19"/>
      <c r="AM25" s="19">
        <f t="shared" si="11"/>
        <v>0</v>
      </c>
      <c r="AN25" s="19"/>
      <c r="AO25" s="19"/>
      <c r="AP25" s="19">
        <f t="shared" si="12"/>
        <v>0</v>
      </c>
      <c r="AQ25" s="19"/>
      <c r="AR25" s="19"/>
      <c r="AS25" s="19">
        <f t="shared" si="13"/>
        <v>0</v>
      </c>
      <c r="AT25" s="19"/>
      <c r="AU25" s="19"/>
      <c r="AV25" s="19">
        <f t="shared" si="14"/>
        <v>0</v>
      </c>
      <c r="AW25" s="19"/>
      <c r="AX25" s="19"/>
      <c r="AY25" s="19">
        <f t="shared" si="15"/>
        <v>0</v>
      </c>
      <c r="AZ25" s="19"/>
      <c r="BA25" s="19"/>
      <c r="BB25" s="19">
        <f t="shared" si="16"/>
        <v>0</v>
      </c>
      <c r="BC25" s="19"/>
      <c r="BD25" s="19"/>
      <c r="BE25" s="19">
        <f t="shared" si="17"/>
        <v>0</v>
      </c>
      <c r="BF25" s="19">
        <v>287.94</v>
      </c>
      <c r="BG25" s="19">
        <v>88.32</v>
      </c>
      <c r="BH25" s="19">
        <f t="shared" si="18"/>
        <v>199.62</v>
      </c>
      <c r="BI25" s="34"/>
      <c r="BJ25" s="34"/>
      <c r="BK25" s="34">
        <f t="shared" si="19"/>
        <v>0</v>
      </c>
      <c r="BL25" s="34"/>
      <c r="BM25" s="34"/>
      <c r="BN25" s="34">
        <f t="shared" si="20"/>
        <v>0</v>
      </c>
      <c r="BO25" s="34"/>
      <c r="BP25" s="34"/>
      <c r="BQ25" s="35">
        <f t="shared" si="21"/>
        <v>0</v>
      </c>
      <c r="BR25" s="35"/>
      <c r="BS25" s="10"/>
      <c r="BT25" s="56">
        <f t="shared" si="22"/>
        <v>0</v>
      </c>
      <c r="BU25" s="56"/>
      <c r="BV25" s="56"/>
      <c r="BW25" s="56">
        <f t="shared" si="23"/>
        <v>0</v>
      </c>
      <c r="BX25" s="56">
        <f t="shared" si="24"/>
        <v>0</v>
      </c>
      <c r="BY25" s="56">
        <f t="shared" si="25"/>
        <v>0</v>
      </c>
      <c r="BZ25" s="56">
        <f t="shared" si="26"/>
        <v>0</v>
      </c>
      <c r="CA25" s="56"/>
      <c r="CB25" s="57"/>
      <c r="CC25" s="57"/>
      <c r="CD25" s="57"/>
      <c r="CE25" s="57"/>
      <c r="CF25" s="57"/>
      <c r="CG25" s="57">
        <f t="shared" si="27"/>
        <v>0</v>
      </c>
      <c r="CH25" s="57"/>
      <c r="CI25" s="11">
        <f t="shared" si="28"/>
        <v>7</v>
      </c>
      <c r="CJ25" s="11">
        <f t="shared" si="29"/>
        <v>4</v>
      </c>
      <c r="CK25" s="11"/>
      <c r="CL25" s="11"/>
      <c r="CM25" s="11"/>
      <c r="CN25" s="11"/>
      <c r="CO25" s="11"/>
      <c r="CP25" s="11"/>
      <c r="CQ25" s="11"/>
      <c r="CR25" s="11"/>
      <c r="CS25" s="11">
        <v>7</v>
      </c>
      <c r="CT25" s="11">
        <v>4</v>
      </c>
      <c r="CU25" s="11"/>
      <c r="CV25" s="11"/>
      <c r="CW25" s="11"/>
      <c r="CX25" s="11"/>
      <c r="CY25" s="11"/>
      <c r="CZ25" s="11"/>
      <c r="DA25" s="11"/>
      <c r="DB25" s="11"/>
    </row>
    <row r="26" spans="1:106" s="24" customFormat="1" ht="22.5" customHeight="1">
      <c r="A26" s="117" t="s">
        <v>121</v>
      </c>
      <c r="B26" s="18">
        <f t="shared" si="0"/>
        <v>1</v>
      </c>
      <c r="C26" s="18">
        <f t="shared" si="1"/>
        <v>1</v>
      </c>
      <c r="D26" s="18"/>
      <c r="E26" s="3"/>
      <c r="F26" s="3"/>
      <c r="G26" s="3"/>
      <c r="H26" s="3"/>
      <c r="I26" s="3"/>
      <c r="J26" s="3"/>
      <c r="K26" s="3"/>
      <c r="L26" s="3">
        <v>1</v>
      </c>
      <c r="M26" s="3"/>
      <c r="N26" s="3"/>
      <c r="O26" s="18"/>
      <c r="P26" s="18"/>
      <c r="Q26" s="4"/>
      <c r="R26" s="4">
        <f t="shared" si="2"/>
        <v>0</v>
      </c>
      <c r="S26" s="4"/>
      <c r="T26" s="4"/>
      <c r="U26" s="4"/>
      <c r="V26" s="19"/>
      <c r="W26" s="19"/>
      <c r="X26" s="19"/>
      <c r="Y26" s="42">
        <f t="shared" si="3"/>
        <v>495.08</v>
      </c>
      <c r="Z26" s="42">
        <f t="shared" si="4"/>
        <v>115.31</v>
      </c>
      <c r="AA26" s="42">
        <f t="shared" si="5"/>
        <v>379.77</v>
      </c>
      <c r="AB26" s="42">
        <f t="shared" si="30"/>
        <v>495.08</v>
      </c>
      <c r="AC26" s="10">
        <f t="shared" si="31"/>
        <v>115.31</v>
      </c>
      <c r="AD26" s="10">
        <f t="shared" si="6"/>
        <v>379.77</v>
      </c>
      <c r="AE26" s="10">
        <f t="shared" si="7"/>
        <v>0</v>
      </c>
      <c r="AF26" s="10">
        <f t="shared" si="8"/>
        <v>0</v>
      </c>
      <c r="AG26" s="19">
        <f t="shared" si="9"/>
        <v>0</v>
      </c>
      <c r="AH26" s="10"/>
      <c r="AI26" s="10"/>
      <c r="AJ26" s="19">
        <f t="shared" si="10"/>
        <v>0</v>
      </c>
      <c r="AK26" s="19"/>
      <c r="AL26" s="19"/>
      <c r="AM26" s="19">
        <f t="shared" si="11"/>
        <v>0</v>
      </c>
      <c r="AN26" s="19"/>
      <c r="AO26" s="19"/>
      <c r="AP26" s="19">
        <f t="shared" si="12"/>
        <v>0</v>
      </c>
      <c r="AQ26" s="19"/>
      <c r="AR26" s="19"/>
      <c r="AS26" s="19">
        <f t="shared" si="13"/>
        <v>0</v>
      </c>
      <c r="AT26" s="19"/>
      <c r="AU26" s="19"/>
      <c r="AV26" s="19">
        <f t="shared" si="14"/>
        <v>0</v>
      </c>
      <c r="AW26" s="19"/>
      <c r="AX26" s="19"/>
      <c r="AY26" s="19">
        <f t="shared" si="15"/>
        <v>0</v>
      </c>
      <c r="AZ26" s="19"/>
      <c r="BA26" s="19"/>
      <c r="BB26" s="19">
        <f t="shared" si="16"/>
        <v>0</v>
      </c>
      <c r="BC26" s="19"/>
      <c r="BD26" s="19"/>
      <c r="BE26" s="19">
        <f t="shared" si="17"/>
        <v>0</v>
      </c>
      <c r="BF26" s="19">
        <v>495.08</v>
      </c>
      <c r="BG26" s="19">
        <v>115.31</v>
      </c>
      <c r="BH26" s="19">
        <f t="shared" si="18"/>
        <v>379.77</v>
      </c>
      <c r="BI26" s="34"/>
      <c r="BJ26" s="34"/>
      <c r="BK26" s="34">
        <f t="shared" si="19"/>
        <v>0</v>
      </c>
      <c r="BL26" s="34"/>
      <c r="BM26" s="34"/>
      <c r="BN26" s="34">
        <f t="shared" si="20"/>
        <v>0</v>
      </c>
      <c r="BO26" s="34"/>
      <c r="BP26" s="34"/>
      <c r="BQ26" s="35">
        <f t="shared" si="21"/>
        <v>0</v>
      </c>
      <c r="BR26" s="35"/>
      <c r="BS26" s="10"/>
      <c r="BT26" s="56">
        <f t="shared" si="22"/>
        <v>0</v>
      </c>
      <c r="BU26" s="56"/>
      <c r="BV26" s="56"/>
      <c r="BW26" s="56">
        <f t="shared" si="23"/>
        <v>0</v>
      </c>
      <c r="BX26" s="56">
        <f t="shared" si="24"/>
        <v>0</v>
      </c>
      <c r="BY26" s="56">
        <f t="shared" si="25"/>
        <v>0</v>
      </c>
      <c r="BZ26" s="56">
        <f t="shared" si="26"/>
        <v>0</v>
      </c>
      <c r="CA26" s="56"/>
      <c r="CB26" s="57"/>
      <c r="CC26" s="57"/>
      <c r="CD26" s="57"/>
      <c r="CE26" s="57"/>
      <c r="CF26" s="57"/>
      <c r="CG26" s="57">
        <f t="shared" si="27"/>
        <v>0</v>
      </c>
      <c r="CH26" s="57"/>
      <c r="CI26" s="11">
        <f t="shared" si="28"/>
        <v>7</v>
      </c>
      <c r="CJ26" s="11">
        <f t="shared" si="29"/>
        <v>6</v>
      </c>
      <c r="CK26" s="11"/>
      <c r="CL26" s="11"/>
      <c r="CM26" s="11"/>
      <c r="CN26" s="11"/>
      <c r="CO26" s="11"/>
      <c r="CP26" s="11"/>
      <c r="CQ26" s="11"/>
      <c r="CR26" s="11"/>
      <c r="CS26" s="11">
        <v>7</v>
      </c>
      <c r="CT26" s="11">
        <v>6</v>
      </c>
      <c r="CU26" s="11"/>
      <c r="CV26" s="11"/>
      <c r="CW26" s="11"/>
      <c r="CX26" s="11"/>
      <c r="CY26" s="11"/>
      <c r="CZ26" s="11"/>
      <c r="DA26" s="11"/>
      <c r="DB26" s="11"/>
    </row>
    <row r="27" spans="1:106" s="24" customFormat="1" ht="22.5" customHeight="1">
      <c r="A27" s="117" t="s">
        <v>237</v>
      </c>
      <c r="B27" s="18">
        <f>C27+R27</f>
        <v>1</v>
      </c>
      <c r="C27" s="18">
        <f>D27+H27+L27+N27+P27</f>
        <v>0</v>
      </c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18"/>
      <c r="P27" s="18"/>
      <c r="Q27" s="4"/>
      <c r="R27" s="4">
        <f>SUM(S27:X27)</f>
        <v>1</v>
      </c>
      <c r="S27" s="4"/>
      <c r="T27" s="4"/>
      <c r="U27" s="4"/>
      <c r="V27" s="19"/>
      <c r="W27" s="19">
        <v>1</v>
      </c>
      <c r="X27" s="19"/>
      <c r="Y27" s="42">
        <f t="shared" ref="Y27:AA30" si="32">AB27+BX27</f>
        <v>685.53</v>
      </c>
      <c r="Z27" s="42">
        <f t="shared" si="32"/>
        <v>682.1</v>
      </c>
      <c r="AA27" s="42">
        <f t="shared" si="32"/>
        <v>3.42999999999995</v>
      </c>
      <c r="AB27" s="42">
        <f t="shared" ref="AB27:AC30" si="33">AH27+AT27+BF27+BL27+BR27</f>
        <v>0</v>
      </c>
      <c r="AC27" s="10">
        <f t="shared" si="33"/>
        <v>0</v>
      </c>
      <c r="AD27" s="10">
        <f>AJ27+AV27+BH27+BT27</f>
        <v>0</v>
      </c>
      <c r="AE27" s="10">
        <f t="shared" ref="AE27:AG30" si="34">AK27+AW27+BI27</f>
        <v>0</v>
      </c>
      <c r="AF27" s="10">
        <f t="shared" si="34"/>
        <v>0</v>
      </c>
      <c r="AG27" s="19">
        <f t="shared" si="34"/>
        <v>0</v>
      </c>
      <c r="AH27" s="10"/>
      <c r="AI27" s="10"/>
      <c r="AJ27" s="19">
        <f>AH27-AI27</f>
        <v>0</v>
      </c>
      <c r="AK27" s="19"/>
      <c r="AL27" s="19"/>
      <c r="AM27" s="19">
        <f>AK27-AL27</f>
        <v>0</v>
      </c>
      <c r="AN27" s="19"/>
      <c r="AO27" s="19"/>
      <c r="AP27" s="19">
        <f>AN27-AO27</f>
        <v>0</v>
      </c>
      <c r="AQ27" s="19"/>
      <c r="AR27" s="19"/>
      <c r="AS27" s="19">
        <f>AQ27-AR27</f>
        <v>0</v>
      </c>
      <c r="AT27" s="19"/>
      <c r="AU27" s="19"/>
      <c r="AV27" s="19">
        <f>AT27-AU27</f>
        <v>0</v>
      </c>
      <c r="AW27" s="19"/>
      <c r="AX27" s="19"/>
      <c r="AY27" s="19">
        <f>AW27-AX27</f>
        <v>0</v>
      </c>
      <c r="AZ27" s="19"/>
      <c r="BA27" s="19"/>
      <c r="BB27" s="19">
        <f>AZ27-BA27</f>
        <v>0</v>
      </c>
      <c r="BC27" s="19"/>
      <c r="BD27" s="19"/>
      <c r="BE27" s="19">
        <f>BC27-BD27</f>
        <v>0</v>
      </c>
      <c r="BF27" s="19"/>
      <c r="BG27" s="19"/>
      <c r="BH27" s="19">
        <f>BF27-BG27</f>
        <v>0</v>
      </c>
      <c r="BI27" s="34"/>
      <c r="BJ27" s="34"/>
      <c r="BK27" s="34">
        <f>BI27-BJ27</f>
        <v>0</v>
      </c>
      <c r="BL27" s="34"/>
      <c r="BM27" s="34"/>
      <c r="BN27" s="34">
        <f>BL27-BM27</f>
        <v>0</v>
      </c>
      <c r="BO27" s="34"/>
      <c r="BP27" s="34"/>
      <c r="BQ27" s="35">
        <f>BO27-BP27</f>
        <v>0</v>
      </c>
      <c r="BR27" s="35"/>
      <c r="BS27" s="10"/>
      <c r="BT27" s="56">
        <f>BR27-BS27</f>
        <v>0</v>
      </c>
      <c r="BU27" s="56"/>
      <c r="BV27" s="56"/>
      <c r="BW27" s="56">
        <f>BU27-BV27</f>
        <v>0</v>
      </c>
      <c r="BX27" s="56">
        <f>CA27+CB27+CC27+CD27+CE27+CH27</f>
        <v>685.53</v>
      </c>
      <c r="BY27" s="56">
        <f>CA27+CB27+CC27+CD27+CF27+CH27</f>
        <v>682.1</v>
      </c>
      <c r="BZ27" s="56">
        <f>CG27</f>
        <v>3.42999999999995</v>
      </c>
      <c r="CA27" s="56"/>
      <c r="CB27" s="57"/>
      <c r="CC27" s="57"/>
      <c r="CD27" s="57"/>
      <c r="CE27" s="57">
        <v>685.53</v>
      </c>
      <c r="CF27" s="57">
        <v>682.1</v>
      </c>
      <c r="CG27" s="57">
        <f>CE27-CF27</f>
        <v>3.42999999999995</v>
      </c>
      <c r="CH27" s="57"/>
      <c r="CI27" s="11">
        <f>-CK27+CO27+CS27+CU27+CY27</f>
        <v>1</v>
      </c>
      <c r="CJ27" s="11">
        <f>CL27+CP27+CT27+CV27+CZ27</f>
        <v>1</v>
      </c>
      <c r="CK27" s="11"/>
      <c r="CL27" s="11"/>
      <c r="CM27" s="11"/>
      <c r="CN27" s="11"/>
      <c r="CO27" s="11"/>
      <c r="CP27" s="11"/>
      <c r="CQ27" s="11"/>
      <c r="CR27" s="11"/>
      <c r="CS27" s="11">
        <v>1</v>
      </c>
      <c r="CT27" s="11">
        <v>1</v>
      </c>
      <c r="CU27" s="11"/>
      <c r="CV27" s="11"/>
      <c r="CW27" s="11"/>
      <c r="CX27" s="11"/>
      <c r="CY27" s="11"/>
      <c r="CZ27" s="11"/>
      <c r="DA27" s="11"/>
      <c r="DB27" s="11"/>
    </row>
    <row r="28" spans="1:106" s="24" customFormat="1" ht="20.25" customHeight="1">
      <c r="A28" s="117" t="s">
        <v>238</v>
      </c>
      <c r="B28" s="18">
        <f>C28+R28</f>
        <v>1</v>
      </c>
      <c r="C28" s="18">
        <f>D28+H28+L28+N28+P28</f>
        <v>1</v>
      </c>
      <c r="D28" s="18"/>
      <c r="E28" s="3"/>
      <c r="F28" s="3"/>
      <c r="G28" s="3"/>
      <c r="H28" s="3"/>
      <c r="I28" s="3"/>
      <c r="J28" s="3"/>
      <c r="K28" s="3"/>
      <c r="L28" s="3">
        <v>1</v>
      </c>
      <c r="M28" s="3"/>
      <c r="N28" s="3"/>
      <c r="O28" s="18"/>
      <c r="P28" s="18"/>
      <c r="Q28" s="4"/>
      <c r="R28" s="4">
        <f>SUM(S28:X28)</f>
        <v>0</v>
      </c>
      <c r="S28" s="4"/>
      <c r="T28" s="4"/>
      <c r="U28" s="4"/>
      <c r="V28" s="19"/>
      <c r="W28" s="19"/>
      <c r="X28" s="19"/>
      <c r="Y28" s="42">
        <f t="shared" si="32"/>
        <v>785.24</v>
      </c>
      <c r="Z28" s="42">
        <f t="shared" si="32"/>
        <v>612.72</v>
      </c>
      <c r="AA28" s="42">
        <f t="shared" si="32"/>
        <v>172.51999999999998</v>
      </c>
      <c r="AB28" s="42">
        <f t="shared" si="33"/>
        <v>785.24</v>
      </c>
      <c r="AC28" s="10">
        <f t="shared" si="33"/>
        <v>612.72</v>
      </c>
      <c r="AD28" s="10">
        <f>AJ28+AV28+BH28+BT28</f>
        <v>172.51999999999998</v>
      </c>
      <c r="AE28" s="10">
        <f t="shared" si="34"/>
        <v>0</v>
      </c>
      <c r="AF28" s="10">
        <f t="shared" si="34"/>
        <v>0</v>
      </c>
      <c r="AG28" s="19">
        <f t="shared" si="34"/>
        <v>0</v>
      </c>
      <c r="AH28" s="10"/>
      <c r="AI28" s="10"/>
      <c r="AJ28" s="19">
        <f>AH28-AI28</f>
        <v>0</v>
      </c>
      <c r="AK28" s="19"/>
      <c r="AL28" s="19"/>
      <c r="AM28" s="19">
        <f>AK28-AL28</f>
        <v>0</v>
      </c>
      <c r="AN28" s="19"/>
      <c r="AO28" s="19"/>
      <c r="AP28" s="19">
        <f>AN28-AO28</f>
        <v>0</v>
      </c>
      <c r="AQ28" s="19"/>
      <c r="AR28" s="19"/>
      <c r="AS28" s="19">
        <f>AQ28-AR28</f>
        <v>0</v>
      </c>
      <c r="AT28" s="19"/>
      <c r="AU28" s="19"/>
      <c r="AV28" s="19">
        <f>AT28-AU28</f>
        <v>0</v>
      </c>
      <c r="AW28" s="19"/>
      <c r="AX28" s="19"/>
      <c r="AY28" s="19">
        <f>AW28-AX28</f>
        <v>0</v>
      </c>
      <c r="AZ28" s="19"/>
      <c r="BA28" s="19"/>
      <c r="BB28" s="19">
        <f>AZ28-BA28</f>
        <v>0</v>
      </c>
      <c r="BC28" s="19"/>
      <c r="BD28" s="19"/>
      <c r="BE28" s="19">
        <f>BC28-BD28</f>
        <v>0</v>
      </c>
      <c r="BF28" s="19">
        <v>785.24</v>
      </c>
      <c r="BG28" s="19">
        <v>612.72</v>
      </c>
      <c r="BH28" s="19">
        <f>BF28-BG28</f>
        <v>172.51999999999998</v>
      </c>
      <c r="BI28" s="34"/>
      <c r="BJ28" s="34"/>
      <c r="BK28" s="34">
        <f>BI28-BJ28</f>
        <v>0</v>
      </c>
      <c r="BL28" s="34"/>
      <c r="BM28" s="34"/>
      <c r="BN28" s="34">
        <f>BL28-BM28</f>
        <v>0</v>
      </c>
      <c r="BO28" s="34"/>
      <c r="BP28" s="34"/>
      <c r="BQ28" s="35">
        <f>BO28-BP28</f>
        <v>0</v>
      </c>
      <c r="BR28" s="35"/>
      <c r="BS28" s="10"/>
      <c r="BT28" s="56">
        <f>BR28-BS28</f>
        <v>0</v>
      </c>
      <c r="BU28" s="56"/>
      <c r="BV28" s="56"/>
      <c r="BW28" s="56">
        <f>BU28-BV28</f>
        <v>0</v>
      </c>
      <c r="BX28" s="56">
        <f>CA28+CB28+CC28+CD28+CE28+CH28</f>
        <v>0</v>
      </c>
      <c r="BY28" s="56">
        <f>CA28+CB28+CC28+CD28+CF28+CH28</f>
        <v>0</v>
      </c>
      <c r="BZ28" s="56">
        <f>CG28</f>
        <v>0</v>
      </c>
      <c r="CA28" s="56"/>
      <c r="CB28" s="57"/>
      <c r="CC28" s="57"/>
      <c r="CD28" s="57"/>
      <c r="CE28" s="57"/>
      <c r="CF28" s="57"/>
      <c r="CG28" s="57">
        <f>CE28-CF28</f>
        <v>0</v>
      </c>
      <c r="CH28" s="57"/>
      <c r="CI28" s="11">
        <f>-CK28+CO28+CS28+CU28+CY28</f>
        <v>5</v>
      </c>
      <c r="CJ28" s="11">
        <f>CL28+CP28+CT28+CV28+CZ28</f>
        <v>4</v>
      </c>
      <c r="CK28" s="11"/>
      <c r="CL28" s="11"/>
      <c r="CM28" s="11"/>
      <c r="CN28" s="11"/>
      <c r="CO28" s="11"/>
      <c r="CP28" s="11"/>
      <c r="CQ28" s="11"/>
      <c r="CR28" s="11"/>
      <c r="CS28" s="11">
        <v>5</v>
      </c>
      <c r="CT28" s="11">
        <v>4</v>
      </c>
      <c r="CU28" s="11"/>
      <c r="CV28" s="11"/>
      <c r="CW28" s="11"/>
      <c r="CX28" s="11"/>
      <c r="CY28" s="11"/>
      <c r="CZ28" s="11"/>
      <c r="DA28" s="11"/>
      <c r="DB28" s="11"/>
    </row>
    <row r="29" spans="1:106" s="24" customFormat="1" ht="24.75" customHeight="1">
      <c r="A29" s="117" t="s">
        <v>239</v>
      </c>
      <c r="B29" s="18">
        <f>C29+R29</f>
        <v>1</v>
      </c>
      <c r="C29" s="18">
        <f>D29+H29+L29+N29+P29</f>
        <v>0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18"/>
      <c r="P29" s="18"/>
      <c r="Q29" s="4"/>
      <c r="R29" s="4">
        <f>SUM(S29:X29)</f>
        <v>1</v>
      </c>
      <c r="S29" s="4"/>
      <c r="T29" s="4"/>
      <c r="U29" s="4"/>
      <c r="V29" s="19"/>
      <c r="W29" s="19">
        <v>1</v>
      </c>
      <c r="X29" s="19"/>
      <c r="Y29" s="42">
        <f t="shared" si="32"/>
        <v>363.96</v>
      </c>
      <c r="Z29" s="42">
        <f t="shared" si="32"/>
        <v>363.96</v>
      </c>
      <c r="AA29" s="42">
        <f t="shared" si="32"/>
        <v>0</v>
      </c>
      <c r="AB29" s="42">
        <f t="shared" si="33"/>
        <v>0</v>
      </c>
      <c r="AC29" s="10">
        <f t="shared" si="33"/>
        <v>0</v>
      </c>
      <c r="AD29" s="10">
        <f>AJ29+AV29+BH29+BT29</f>
        <v>0</v>
      </c>
      <c r="AE29" s="10">
        <f t="shared" si="34"/>
        <v>0</v>
      </c>
      <c r="AF29" s="10">
        <f t="shared" si="34"/>
        <v>0</v>
      </c>
      <c r="AG29" s="19">
        <f t="shared" si="34"/>
        <v>0</v>
      </c>
      <c r="AH29" s="10"/>
      <c r="AI29" s="10"/>
      <c r="AJ29" s="19">
        <f>AH29-AI29</f>
        <v>0</v>
      </c>
      <c r="AK29" s="19"/>
      <c r="AL29" s="19"/>
      <c r="AM29" s="19">
        <f>AK29-AL29</f>
        <v>0</v>
      </c>
      <c r="AN29" s="19"/>
      <c r="AO29" s="19"/>
      <c r="AP29" s="19">
        <f>AN29-AO29</f>
        <v>0</v>
      </c>
      <c r="AQ29" s="19"/>
      <c r="AR29" s="19"/>
      <c r="AS29" s="19">
        <f>AQ29-AR29</f>
        <v>0</v>
      </c>
      <c r="AT29" s="19"/>
      <c r="AU29" s="19"/>
      <c r="AV29" s="19">
        <f>AT29-AU29</f>
        <v>0</v>
      </c>
      <c r="AW29" s="19"/>
      <c r="AX29" s="19"/>
      <c r="AY29" s="19">
        <f>AW29-AX29</f>
        <v>0</v>
      </c>
      <c r="AZ29" s="19"/>
      <c r="BA29" s="19"/>
      <c r="BB29" s="19">
        <f>AZ29-BA29</f>
        <v>0</v>
      </c>
      <c r="BC29" s="19"/>
      <c r="BD29" s="19"/>
      <c r="BE29" s="19">
        <f>BC29-BD29</f>
        <v>0</v>
      </c>
      <c r="BF29" s="19"/>
      <c r="BG29" s="19"/>
      <c r="BH29" s="19">
        <f>BF29-BG29</f>
        <v>0</v>
      </c>
      <c r="BI29" s="34"/>
      <c r="BJ29" s="34"/>
      <c r="BK29" s="34">
        <f>BI29-BJ29</f>
        <v>0</v>
      </c>
      <c r="BL29" s="34"/>
      <c r="BM29" s="34"/>
      <c r="BN29" s="34">
        <f>BL29-BM29</f>
        <v>0</v>
      </c>
      <c r="BO29" s="34"/>
      <c r="BP29" s="34"/>
      <c r="BQ29" s="35">
        <f>BO29-BP29</f>
        <v>0</v>
      </c>
      <c r="BR29" s="35"/>
      <c r="BS29" s="10"/>
      <c r="BT29" s="56">
        <f>BR29-BS29</f>
        <v>0</v>
      </c>
      <c r="BU29" s="56"/>
      <c r="BV29" s="56"/>
      <c r="BW29" s="56">
        <f>BU29-BV29</f>
        <v>0</v>
      </c>
      <c r="BX29" s="56">
        <f>CA29+CB29+CC29+CD29+CE29+CH29</f>
        <v>363.96</v>
      </c>
      <c r="BY29" s="56">
        <f>CA29+CB29+CC29+CD29+CF29+CH29</f>
        <v>363.96</v>
      </c>
      <c r="BZ29" s="56">
        <f>CG29</f>
        <v>0</v>
      </c>
      <c r="CA29" s="56"/>
      <c r="CB29" s="57"/>
      <c r="CC29" s="57"/>
      <c r="CD29" s="57"/>
      <c r="CE29" s="57">
        <v>363.96</v>
      </c>
      <c r="CF29" s="57">
        <v>363.96</v>
      </c>
      <c r="CG29" s="57">
        <f>CE29-CF29</f>
        <v>0</v>
      </c>
      <c r="CH29" s="57"/>
      <c r="CI29" s="11">
        <f>-CK29+CO29+CS29+CU29+CY29</f>
        <v>1</v>
      </c>
      <c r="CJ29" s="11">
        <f>CL29+CP29+CT29+CV29+CZ29</f>
        <v>1</v>
      </c>
      <c r="CK29" s="11"/>
      <c r="CL29" s="11"/>
      <c r="CM29" s="11"/>
      <c r="CN29" s="11"/>
      <c r="CO29" s="11"/>
      <c r="CP29" s="11"/>
      <c r="CQ29" s="11"/>
      <c r="CR29" s="11"/>
      <c r="CS29" s="11">
        <v>1</v>
      </c>
      <c r="CT29" s="11">
        <v>1</v>
      </c>
      <c r="CU29" s="11"/>
      <c r="CV29" s="11"/>
      <c r="CW29" s="11"/>
      <c r="CX29" s="11"/>
      <c r="CY29" s="11"/>
      <c r="CZ29" s="11"/>
      <c r="DA29" s="11"/>
      <c r="DB29" s="11"/>
    </row>
    <row r="30" spans="1:106" s="24" customFormat="1" ht="23.25" customHeight="1">
      <c r="A30" s="117" t="s">
        <v>240</v>
      </c>
      <c r="B30" s="18">
        <f>C30+R30</f>
        <v>1</v>
      </c>
      <c r="C30" s="18">
        <f>D30+H30+L30+N30+P30</f>
        <v>0</v>
      </c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18"/>
      <c r="P30" s="18"/>
      <c r="Q30" s="4"/>
      <c r="R30" s="4">
        <f>SUM(S30:X30)</f>
        <v>1</v>
      </c>
      <c r="S30" s="4"/>
      <c r="T30" s="4"/>
      <c r="U30" s="4"/>
      <c r="V30" s="19"/>
      <c r="W30" s="19">
        <v>1</v>
      </c>
      <c r="X30" s="19"/>
      <c r="Y30" s="42">
        <f t="shared" si="32"/>
        <v>27.66</v>
      </c>
      <c r="Z30" s="42">
        <f t="shared" si="32"/>
        <v>27.66</v>
      </c>
      <c r="AA30" s="42">
        <f t="shared" si="32"/>
        <v>0</v>
      </c>
      <c r="AB30" s="42">
        <f t="shared" si="33"/>
        <v>0</v>
      </c>
      <c r="AC30" s="10">
        <f t="shared" si="33"/>
        <v>0</v>
      </c>
      <c r="AD30" s="10">
        <f>AJ30+AV30+BH30+BT30</f>
        <v>0</v>
      </c>
      <c r="AE30" s="10">
        <f t="shared" si="34"/>
        <v>0</v>
      </c>
      <c r="AF30" s="10">
        <f t="shared" si="34"/>
        <v>0</v>
      </c>
      <c r="AG30" s="19">
        <f t="shared" si="34"/>
        <v>0</v>
      </c>
      <c r="AH30" s="10"/>
      <c r="AI30" s="10"/>
      <c r="AJ30" s="19">
        <f>AH30-AI30</f>
        <v>0</v>
      </c>
      <c r="AK30" s="19"/>
      <c r="AL30" s="19"/>
      <c r="AM30" s="19">
        <f>AK30-AL30</f>
        <v>0</v>
      </c>
      <c r="AN30" s="19"/>
      <c r="AO30" s="19"/>
      <c r="AP30" s="19">
        <f>AN30-AO30</f>
        <v>0</v>
      </c>
      <c r="AQ30" s="19"/>
      <c r="AR30" s="19"/>
      <c r="AS30" s="19">
        <f>AQ30-AR30</f>
        <v>0</v>
      </c>
      <c r="AT30" s="19"/>
      <c r="AU30" s="19"/>
      <c r="AV30" s="19">
        <f>AT30-AU30</f>
        <v>0</v>
      </c>
      <c r="AW30" s="19"/>
      <c r="AX30" s="19"/>
      <c r="AY30" s="19">
        <f>AW30-AX30</f>
        <v>0</v>
      </c>
      <c r="AZ30" s="19"/>
      <c r="BA30" s="19"/>
      <c r="BB30" s="19">
        <f>AZ30-BA30</f>
        <v>0</v>
      </c>
      <c r="BC30" s="19"/>
      <c r="BD30" s="19"/>
      <c r="BE30" s="19">
        <f>BC30-BD30</f>
        <v>0</v>
      </c>
      <c r="BF30" s="19"/>
      <c r="BG30" s="19"/>
      <c r="BH30" s="19">
        <f>BF30-BG30</f>
        <v>0</v>
      </c>
      <c r="BI30" s="34"/>
      <c r="BJ30" s="34"/>
      <c r="BK30" s="34">
        <f>BI30-BJ30</f>
        <v>0</v>
      </c>
      <c r="BL30" s="34"/>
      <c r="BM30" s="34"/>
      <c r="BN30" s="34">
        <f>BL30-BM30</f>
        <v>0</v>
      </c>
      <c r="BO30" s="34"/>
      <c r="BP30" s="34"/>
      <c r="BQ30" s="35">
        <f>BO30-BP30</f>
        <v>0</v>
      </c>
      <c r="BR30" s="35"/>
      <c r="BS30" s="10"/>
      <c r="BT30" s="56">
        <f>BR30-BS30</f>
        <v>0</v>
      </c>
      <c r="BU30" s="56"/>
      <c r="BV30" s="56"/>
      <c r="BW30" s="56">
        <f>BU30-BV30</f>
        <v>0</v>
      </c>
      <c r="BX30" s="56">
        <f>CA30+CB30+CC30+CD30+CE30+CH30</f>
        <v>27.66</v>
      </c>
      <c r="BY30" s="56">
        <f>CA30+CB30+CC30+CD30+CF30+CH30</f>
        <v>27.66</v>
      </c>
      <c r="BZ30" s="56">
        <f>CG30</f>
        <v>0</v>
      </c>
      <c r="CA30" s="56"/>
      <c r="CB30" s="57"/>
      <c r="CC30" s="57"/>
      <c r="CD30" s="57"/>
      <c r="CE30" s="57">
        <v>27.66</v>
      </c>
      <c r="CF30" s="57">
        <v>27.66</v>
      </c>
      <c r="CG30" s="57">
        <f>CE30-CF30</f>
        <v>0</v>
      </c>
      <c r="CH30" s="57"/>
      <c r="CI30" s="11">
        <f>-CK30+CO30+CS30+CU30+CY30</f>
        <v>1</v>
      </c>
      <c r="CJ30" s="11">
        <f>CL30+CP30+CT30+CV30+CZ30</f>
        <v>1</v>
      </c>
      <c r="CK30" s="11"/>
      <c r="CL30" s="11"/>
      <c r="CM30" s="11"/>
      <c r="CN30" s="11"/>
      <c r="CO30" s="11"/>
      <c r="CP30" s="11"/>
      <c r="CQ30" s="11"/>
      <c r="CR30" s="11"/>
      <c r="CS30" s="11">
        <v>1</v>
      </c>
      <c r="CT30" s="11">
        <v>1</v>
      </c>
      <c r="CU30" s="11"/>
      <c r="CV30" s="11"/>
      <c r="CW30" s="11"/>
      <c r="CX30" s="11"/>
      <c r="CY30" s="11"/>
      <c r="CZ30" s="11"/>
      <c r="DA30" s="11"/>
      <c r="DB30" s="11"/>
    </row>
    <row r="31" spans="1:106" s="24" customFormat="1" ht="21" customHeight="1">
      <c r="A31" s="3" t="s">
        <v>249</v>
      </c>
      <c r="B31" s="18">
        <f t="shared" ref="B31:B36" si="35">C31+R31</f>
        <v>1</v>
      </c>
      <c r="C31" s="18">
        <f t="shared" ref="C31:C36" si="36">D31+H31+L31+N31+P31</f>
        <v>0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18"/>
      <c r="Q31" s="4"/>
      <c r="R31" s="4">
        <f t="shared" ref="R31:R36" si="37">SUM(S31:X31)</f>
        <v>1</v>
      </c>
      <c r="S31" s="4"/>
      <c r="T31" s="4"/>
      <c r="U31" s="4"/>
      <c r="V31" s="19"/>
      <c r="W31" s="19">
        <v>1</v>
      </c>
      <c r="X31" s="19"/>
      <c r="Y31" s="42">
        <f t="shared" ref="Y31:Y36" si="38">AB31+BX31</f>
        <v>396.32</v>
      </c>
      <c r="Z31" s="42">
        <f t="shared" ref="Z31:Z36" si="39">AC31+BY31</f>
        <v>396.32</v>
      </c>
      <c r="AA31" s="42">
        <f t="shared" ref="AA31:AA36" si="40">AD31+BZ31</f>
        <v>0</v>
      </c>
      <c r="AB31" s="42">
        <f t="shared" ref="AB31:AB36" si="41">AH31+AT31+BF31+BL31+BR31</f>
        <v>0</v>
      </c>
      <c r="AC31" s="10">
        <f t="shared" ref="AC31:AC36" si="42">AI31+AU31+BG31+BM31+BS31</f>
        <v>0</v>
      </c>
      <c r="AD31" s="10">
        <f t="shared" ref="AD31:AD36" si="43">AJ31+AV31+BH31+BT31</f>
        <v>0</v>
      </c>
      <c r="AE31" s="10">
        <f t="shared" ref="AE31:AE36" si="44">AK31+AW31+BI31</f>
        <v>0</v>
      </c>
      <c r="AF31" s="10">
        <f t="shared" ref="AF31:AF36" si="45">AL31+AX31+BJ31</f>
        <v>0</v>
      </c>
      <c r="AG31" s="19">
        <f t="shared" ref="AG31:AG36" si="46">AM31+AY31+BK31</f>
        <v>0</v>
      </c>
      <c r="AH31" s="10"/>
      <c r="AI31" s="10"/>
      <c r="AJ31" s="19">
        <f t="shared" ref="AJ31:AJ36" si="47">AH31-AI31</f>
        <v>0</v>
      </c>
      <c r="AK31" s="19"/>
      <c r="AL31" s="19"/>
      <c r="AM31" s="19">
        <f t="shared" ref="AM31:AM36" si="48">AK31-AL31</f>
        <v>0</v>
      </c>
      <c r="AN31" s="19"/>
      <c r="AO31" s="19"/>
      <c r="AP31" s="19">
        <f t="shared" ref="AP31:AP36" si="49">AN31-AO31</f>
        <v>0</v>
      </c>
      <c r="AQ31" s="19"/>
      <c r="AR31" s="19"/>
      <c r="AS31" s="19">
        <f t="shared" ref="AS31:AS36" si="50">AQ31-AR31</f>
        <v>0</v>
      </c>
      <c r="AT31" s="19"/>
      <c r="AU31" s="19"/>
      <c r="AV31" s="19">
        <f t="shared" ref="AV31:AV36" si="51">AT31-AU31</f>
        <v>0</v>
      </c>
      <c r="AW31" s="19"/>
      <c r="AX31" s="19"/>
      <c r="AY31" s="19">
        <f t="shared" ref="AY31:AY36" si="52">AW31-AX31</f>
        <v>0</v>
      </c>
      <c r="AZ31" s="19"/>
      <c r="BA31" s="19"/>
      <c r="BB31" s="19">
        <f t="shared" ref="BB31:BB36" si="53">AZ31-BA31</f>
        <v>0</v>
      </c>
      <c r="BC31" s="19"/>
      <c r="BD31" s="19"/>
      <c r="BE31" s="19">
        <f t="shared" ref="BE31:BE36" si="54">BC31-BD31</f>
        <v>0</v>
      </c>
      <c r="BF31" s="19"/>
      <c r="BG31" s="19"/>
      <c r="BH31" s="19">
        <f t="shared" ref="BH31:BH36" si="55">BF31-BG31</f>
        <v>0</v>
      </c>
      <c r="BI31" s="34"/>
      <c r="BJ31" s="34"/>
      <c r="BK31" s="34">
        <f t="shared" ref="BK31:BK36" si="56">BI31-BJ31</f>
        <v>0</v>
      </c>
      <c r="BL31" s="34"/>
      <c r="BM31" s="34"/>
      <c r="BN31" s="34">
        <f t="shared" ref="BN31:BN36" si="57">BL31-BM31</f>
        <v>0</v>
      </c>
      <c r="BO31" s="34"/>
      <c r="BP31" s="34"/>
      <c r="BQ31" s="35">
        <f t="shared" ref="BQ31:BQ36" si="58">BO31-BP31</f>
        <v>0</v>
      </c>
      <c r="BR31" s="35"/>
      <c r="BS31" s="10"/>
      <c r="BT31" s="56">
        <f t="shared" ref="BT31:BT36" si="59">BR31-BS31</f>
        <v>0</v>
      </c>
      <c r="BU31" s="56"/>
      <c r="BV31" s="56"/>
      <c r="BW31" s="56">
        <f t="shared" ref="BW31:BW36" si="60">BU31-BV31</f>
        <v>0</v>
      </c>
      <c r="BX31" s="56">
        <f t="shared" ref="BX31:BX36" si="61">CA31+CB31+CC31+CD31+CE31+CH31</f>
        <v>396.32</v>
      </c>
      <c r="BY31" s="56">
        <f t="shared" ref="BY31:BY36" si="62">CA31+CB31+CC31+CD31+CF31+CH31</f>
        <v>396.32</v>
      </c>
      <c r="BZ31" s="56">
        <f t="shared" ref="BZ31:BZ36" si="63">CG31</f>
        <v>0</v>
      </c>
      <c r="CA31" s="56"/>
      <c r="CB31" s="57"/>
      <c r="CC31" s="57"/>
      <c r="CD31" s="57"/>
      <c r="CE31" s="57">
        <v>396.32</v>
      </c>
      <c r="CF31" s="57">
        <v>396.32</v>
      </c>
      <c r="CG31" s="57">
        <f t="shared" ref="CG31:CG36" si="64">CE31-CF31</f>
        <v>0</v>
      </c>
      <c r="CH31" s="57"/>
      <c r="CI31" s="11">
        <f t="shared" ref="CI31:CI36" si="65">-CK31+CO31+CS31+CU31+CY31</f>
        <v>1</v>
      </c>
      <c r="CJ31" s="11">
        <f t="shared" ref="CJ31:CJ36" si="66">CL31+CP31+CT31+CV31+CZ31</f>
        <v>1</v>
      </c>
      <c r="CK31" s="11"/>
      <c r="CL31" s="11"/>
      <c r="CM31" s="11"/>
      <c r="CN31" s="11"/>
      <c r="CO31" s="11"/>
      <c r="CP31" s="11"/>
      <c r="CQ31" s="11"/>
      <c r="CR31" s="11"/>
      <c r="CS31" s="11">
        <v>1</v>
      </c>
      <c r="CT31" s="11">
        <v>1</v>
      </c>
      <c r="CU31" s="11"/>
      <c r="CV31" s="11"/>
      <c r="CW31" s="11"/>
      <c r="CX31" s="11"/>
      <c r="CY31" s="11"/>
      <c r="CZ31" s="11"/>
      <c r="DA31" s="11"/>
      <c r="DB31" s="11"/>
    </row>
    <row r="32" spans="1:106" s="24" customFormat="1" ht="21" customHeight="1">
      <c r="A32" s="3" t="s">
        <v>250</v>
      </c>
      <c r="B32" s="18">
        <f>C32+R32</f>
        <v>1</v>
      </c>
      <c r="C32" s="18">
        <f>D32+H32+L32+N32+P32</f>
        <v>1</v>
      </c>
      <c r="D32" s="18"/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18"/>
      <c r="P32" s="18"/>
      <c r="Q32" s="4"/>
      <c r="R32" s="4">
        <f>SUM(S32:X32)</f>
        <v>0</v>
      </c>
      <c r="S32" s="4"/>
      <c r="T32" s="4"/>
      <c r="U32" s="4"/>
      <c r="V32" s="19"/>
      <c r="W32" s="19"/>
      <c r="X32" s="19"/>
      <c r="Y32" s="42">
        <f t="shared" ref="Y32:AA34" si="67">AB32+BX32</f>
        <v>541.11</v>
      </c>
      <c r="Z32" s="42">
        <f t="shared" si="67"/>
        <v>450.77</v>
      </c>
      <c r="AA32" s="42">
        <f t="shared" si="67"/>
        <v>90.340000000000032</v>
      </c>
      <c r="AB32" s="42">
        <f t="shared" ref="AB32:AC34" si="68">AH32+AT32+BF32+BL32+BR32</f>
        <v>541.11</v>
      </c>
      <c r="AC32" s="10">
        <f t="shared" si="68"/>
        <v>450.77</v>
      </c>
      <c r="AD32" s="10">
        <f>AJ32+AV32+BH32+BT32</f>
        <v>90.340000000000032</v>
      </c>
      <c r="AE32" s="10">
        <f t="shared" ref="AE32:AG34" si="69">AK32+AW32+BI32</f>
        <v>0</v>
      </c>
      <c r="AF32" s="10">
        <f t="shared" si="69"/>
        <v>0</v>
      </c>
      <c r="AG32" s="19">
        <f t="shared" si="69"/>
        <v>0</v>
      </c>
      <c r="AH32" s="10"/>
      <c r="AI32" s="10"/>
      <c r="AJ32" s="19">
        <f>AH32-AI32</f>
        <v>0</v>
      </c>
      <c r="AK32" s="19"/>
      <c r="AL32" s="19"/>
      <c r="AM32" s="19">
        <f>AK32-AL32</f>
        <v>0</v>
      </c>
      <c r="AN32" s="19"/>
      <c r="AO32" s="19"/>
      <c r="AP32" s="19">
        <f>AN32-AO32</f>
        <v>0</v>
      </c>
      <c r="AQ32" s="19"/>
      <c r="AR32" s="19"/>
      <c r="AS32" s="19">
        <f>AQ32-AR32</f>
        <v>0</v>
      </c>
      <c r="AT32" s="19"/>
      <c r="AU32" s="19"/>
      <c r="AV32" s="19">
        <f>AT32-AU32</f>
        <v>0</v>
      </c>
      <c r="AW32" s="19"/>
      <c r="AX32" s="19"/>
      <c r="AY32" s="19">
        <f>AW32-AX32</f>
        <v>0</v>
      </c>
      <c r="AZ32" s="19"/>
      <c r="BA32" s="19"/>
      <c r="BB32" s="19">
        <f>AZ32-BA32</f>
        <v>0</v>
      </c>
      <c r="BC32" s="19"/>
      <c r="BD32" s="19"/>
      <c r="BE32" s="19">
        <f>BC32-BD32</f>
        <v>0</v>
      </c>
      <c r="BF32" s="19">
        <v>541.11</v>
      </c>
      <c r="BG32" s="19">
        <v>450.77</v>
      </c>
      <c r="BH32" s="19">
        <f>BF32-BG32</f>
        <v>90.340000000000032</v>
      </c>
      <c r="BI32" s="34"/>
      <c r="BJ32" s="34"/>
      <c r="BK32" s="34">
        <f>BI32-BJ32</f>
        <v>0</v>
      </c>
      <c r="BL32" s="34"/>
      <c r="BM32" s="34"/>
      <c r="BN32" s="34">
        <f>BL32-BM32</f>
        <v>0</v>
      </c>
      <c r="BO32" s="34"/>
      <c r="BP32" s="34"/>
      <c r="BQ32" s="35">
        <f>BO32-BP32</f>
        <v>0</v>
      </c>
      <c r="BR32" s="35"/>
      <c r="BS32" s="10"/>
      <c r="BT32" s="56">
        <f>BR32-BS32</f>
        <v>0</v>
      </c>
      <c r="BU32" s="56"/>
      <c r="BV32" s="56"/>
      <c r="BW32" s="56">
        <f>BU32-BV32</f>
        <v>0</v>
      </c>
      <c r="BX32" s="56">
        <f>CA32+CB32+CC32+CD32+CE32+CH32</f>
        <v>0</v>
      </c>
      <c r="BY32" s="56">
        <f>CA32+CB32+CC32+CD32+CF32+CH32</f>
        <v>0</v>
      </c>
      <c r="BZ32" s="56">
        <f>CG32</f>
        <v>0</v>
      </c>
      <c r="CA32" s="56"/>
      <c r="CB32" s="57"/>
      <c r="CC32" s="57"/>
      <c r="CD32" s="57"/>
      <c r="CE32" s="57"/>
      <c r="CF32" s="57"/>
      <c r="CG32" s="57">
        <f>CE32-CF32</f>
        <v>0</v>
      </c>
      <c r="CH32" s="57"/>
      <c r="CI32" s="11">
        <f>-CK32+CO32+CS32+CU32+CY32</f>
        <v>6</v>
      </c>
      <c r="CJ32" s="11">
        <f>CL32+CP32+CT32+CV32+CZ32</f>
        <v>3</v>
      </c>
      <c r="CK32" s="11"/>
      <c r="CL32" s="11"/>
      <c r="CM32" s="11"/>
      <c r="CN32" s="11"/>
      <c r="CO32" s="11"/>
      <c r="CP32" s="11"/>
      <c r="CQ32" s="11"/>
      <c r="CR32" s="11"/>
      <c r="CS32" s="11">
        <v>6</v>
      </c>
      <c r="CT32" s="11">
        <v>3</v>
      </c>
      <c r="CU32" s="11"/>
      <c r="CV32" s="11"/>
      <c r="CW32" s="11"/>
      <c r="CX32" s="11"/>
      <c r="CY32" s="11"/>
      <c r="CZ32" s="11"/>
      <c r="DA32" s="11"/>
      <c r="DB32" s="11"/>
    </row>
    <row r="33" spans="1:106" s="24" customFormat="1" ht="21" customHeight="1">
      <c r="A33" s="3" t="s">
        <v>251</v>
      </c>
      <c r="B33" s="18">
        <f>C33+R33</f>
        <v>1</v>
      </c>
      <c r="C33" s="18">
        <f>D33+H33+L33+N33+P33</f>
        <v>1</v>
      </c>
      <c r="D33" s="18"/>
      <c r="E33" s="3"/>
      <c r="F33" s="3"/>
      <c r="G33" s="3"/>
      <c r="H33" s="3"/>
      <c r="I33" s="3"/>
      <c r="J33" s="3"/>
      <c r="K33" s="3"/>
      <c r="L33" s="3">
        <v>1</v>
      </c>
      <c r="M33" s="3"/>
      <c r="N33" s="3"/>
      <c r="O33" s="18"/>
      <c r="P33" s="18"/>
      <c r="Q33" s="4"/>
      <c r="R33" s="4">
        <f>SUM(S33:X33)</f>
        <v>0</v>
      </c>
      <c r="S33" s="4"/>
      <c r="T33" s="4"/>
      <c r="U33" s="4"/>
      <c r="V33" s="19"/>
      <c r="W33" s="19"/>
      <c r="X33" s="19"/>
      <c r="Y33" s="42">
        <f t="shared" si="67"/>
        <v>666.85</v>
      </c>
      <c r="Z33" s="42">
        <f t="shared" si="67"/>
        <v>578.6</v>
      </c>
      <c r="AA33" s="42">
        <f t="shared" si="67"/>
        <v>88.25</v>
      </c>
      <c r="AB33" s="42">
        <f t="shared" si="68"/>
        <v>666.85</v>
      </c>
      <c r="AC33" s="10">
        <f t="shared" si="68"/>
        <v>578.6</v>
      </c>
      <c r="AD33" s="10">
        <f>AJ33+AV33+BH33+BT33</f>
        <v>88.25</v>
      </c>
      <c r="AE33" s="10">
        <f t="shared" si="69"/>
        <v>0</v>
      </c>
      <c r="AF33" s="10">
        <f t="shared" si="69"/>
        <v>0</v>
      </c>
      <c r="AG33" s="19">
        <f t="shared" si="69"/>
        <v>0</v>
      </c>
      <c r="AH33" s="10"/>
      <c r="AI33" s="10"/>
      <c r="AJ33" s="19">
        <f>AH33-AI33</f>
        <v>0</v>
      </c>
      <c r="AK33" s="19"/>
      <c r="AL33" s="19"/>
      <c r="AM33" s="19">
        <f>AK33-AL33</f>
        <v>0</v>
      </c>
      <c r="AN33" s="19"/>
      <c r="AO33" s="19"/>
      <c r="AP33" s="19">
        <f>AN33-AO33</f>
        <v>0</v>
      </c>
      <c r="AQ33" s="19"/>
      <c r="AR33" s="19"/>
      <c r="AS33" s="19">
        <f>AQ33-AR33</f>
        <v>0</v>
      </c>
      <c r="AT33" s="19"/>
      <c r="AU33" s="19"/>
      <c r="AV33" s="19">
        <f>AT33-AU33</f>
        <v>0</v>
      </c>
      <c r="AW33" s="19"/>
      <c r="AX33" s="19"/>
      <c r="AY33" s="19">
        <f>AW33-AX33</f>
        <v>0</v>
      </c>
      <c r="AZ33" s="19"/>
      <c r="BA33" s="19"/>
      <c r="BB33" s="19">
        <f>AZ33-BA33</f>
        <v>0</v>
      </c>
      <c r="BC33" s="19"/>
      <c r="BD33" s="19"/>
      <c r="BE33" s="19">
        <f>BC33-BD33</f>
        <v>0</v>
      </c>
      <c r="BF33" s="19">
        <v>666.85</v>
      </c>
      <c r="BG33" s="19">
        <v>578.6</v>
      </c>
      <c r="BH33" s="19">
        <f>BF33-BG33</f>
        <v>88.25</v>
      </c>
      <c r="BI33" s="34"/>
      <c r="BJ33" s="34"/>
      <c r="BK33" s="34">
        <f>BI33-BJ33</f>
        <v>0</v>
      </c>
      <c r="BL33" s="34"/>
      <c r="BM33" s="34"/>
      <c r="BN33" s="34">
        <f>BL33-BM33</f>
        <v>0</v>
      </c>
      <c r="BO33" s="34"/>
      <c r="BP33" s="34"/>
      <c r="BQ33" s="35">
        <f>BO33-BP33</f>
        <v>0</v>
      </c>
      <c r="BR33" s="35"/>
      <c r="BS33" s="10"/>
      <c r="BT33" s="56">
        <f>BR33-BS33</f>
        <v>0</v>
      </c>
      <c r="BU33" s="56"/>
      <c r="BV33" s="56"/>
      <c r="BW33" s="56">
        <f>BU33-BV33</f>
        <v>0</v>
      </c>
      <c r="BX33" s="56">
        <f>CA33+CB33+CC33+CD33+CE33+CH33</f>
        <v>0</v>
      </c>
      <c r="BY33" s="56">
        <f>CA33+CB33+CC33+CD33+CF33+CH33</f>
        <v>0</v>
      </c>
      <c r="BZ33" s="56">
        <f>CG33</f>
        <v>0</v>
      </c>
      <c r="CA33" s="56"/>
      <c r="CB33" s="57"/>
      <c r="CC33" s="57"/>
      <c r="CD33" s="57"/>
      <c r="CE33" s="57"/>
      <c r="CF33" s="57"/>
      <c r="CG33" s="57">
        <f>CE33-CF33</f>
        <v>0</v>
      </c>
      <c r="CH33" s="57"/>
      <c r="CI33" s="11">
        <f>-CK33+CO33+CS33+CU33+CY33</f>
        <v>5</v>
      </c>
      <c r="CJ33" s="11">
        <f>CL33+CP33+CT33+CV33+CZ33</f>
        <v>4</v>
      </c>
      <c r="CK33" s="11"/>
      <c r="CL33" s="11"/>
      <c r="CM33" s="11"/>
      <c r="CN33" s="11"/>
      <c r="CO33" s="11"/>
      <c r="CP33" s="11"/>
      <c r="CQ33" s="11"/>
      <c r="CR33" s="11"/>
      <c r="CS33" s="11">
        <v>5</v>
      </c>
      <c r="CT33" s="11">
        <v>4</v>
      </c>
      <c r="CU33" s="11"/>
      <c r="CV33" s="11"/>
      <c r="CW33" s="11"/>
      <c r="CX33" s="11"/>
      <c r="CY33" s="11"/>
      <c r="CZ33" s="11"/>
      <c r="DA33" s="11"/>
      <c r="DB33" s="11"/>
    </row>
    <row r="34" spans="1:106" s="24" customFormat="1" ht="21" customHeight="1">
      <c r="A34" s="3" t="s">
        <v>252</v>
      </c>
      <c r="B34" s="18">
        <f>C34+R34</f>
        <v>1</v>
      </c>
      <c r="C34" s="18">
        <f>D34+H34+L34+N34+P34</f>
        <v>1</v>
      </c>
      <c r="D34" s="18"/>
      <c r="E34" s="3"/>
      <c r="F34" s="3"/>
      <c r="G34" s="3"/>
      <c r="H34" s="3"/>
      <c r="I34" s="3"/>
      <c r="J34" s="3"/>
      <c r="K34" s="3"/>
      <c r="L34" s="3">
        <v>1</v>
      </c>
      <c r="M34" s="3"/>
      <c r="N34" s="3"/>
      <c r="O34" s="18"/>
      <c r="P34" s="18"/>
      <c r="Q34" s="4"/>
      <c r="R34" s="4">
        <f>SUM(S34:X34)</f>
        <v>0</v>
      </c>
      <c r="S34" s="4"/>
      <c r="T34" s="4"/>
      <c r="U34" s="4"/>
      <c r="V34" s="19"/>
      <c r="W34" s="19"/>
      <c r="X34" s="19"/>
      <c r="Y34" s="42">
        <f t="shared" si="67"/>
        <v>552.9</v>
      </c>
      <c r="Z34" s="42">
        <f t="shared" si="67"/>
        <v>182.65</v>
      </c>
      <c r="AA34" s="42">
        <f t="shared" si="67"/>
        <v>370.25</v>
      </c>
      <c r="AB34" s="42">
        <f t="shared" si="68"/>
        <v>552.9</v>
      </c>
      <c r="AC34" s="10">
        <f t="shared" si="68"/>
        <v>182.65</v>
      </c>
      <c r="AD34" s="10">
        <f>AJ34+AV34+BH34+BT34</f>
        <v>370.25</v>
      </c>
      <c r="AE34" s="10">
        <f t="shared" si="69"/>
        <v>0</v>
      </c>
      <c r="AF34" s="10">
        <f t="shared" si="69"/>
        <v>0</v>
      </c>
      <c r="AG34" s="19">
        <f t="shared" si="69"/>
        <v>0</v>
      </c>
      <c r="AH34" s="10"/>
      <c r="AI34" s="10"/>
      <c r="AJ34" s="19">
        <f>AH34-AI34</f>
        <v>0</v>
      </c>
      <c r="AK34" s="19"/>
      <c r="AL34" s="19"/>
      <c r="AM34" s="19">
        <f>AK34-AL34</f>
        <v>0</v>
      </c>
      <c r="AN34" s="19"/>
      <c r="AO34" s="19"/>
      <c r="AP34" s="19">
        <f>AN34-AO34</f>
        <v>0</v>
      </c>
      <c r="AQ34" s="19"/>
      <c r="AR34" s="19"/>
      <c r="AS34" s="19">
        <f>AQ34-AR34</f>
        <v>0</v>
      </c>
      <c r="AT34" s="19"/>
      <c r="AU34" s="19"/>
      <c r="AV34" s="19">
        <f>AT34-AU34</f>
        <v>0</v>
      </c>
      <c r="AW34" s="19"/>
      <c r="AX34" s="19"/>
      <c r="AY34" s="19">
        <f>AW34-AX34</f>
        <v>0</v>
      </c>
      <c r="AZ34" s="19"/>
      <c r="BA34" s="19"/>
      <c r="BB34" s="19">
        <f>AZ34-BA34</f>
        <v>0</v>
      </c>
      <c r="BC34" s="19"/>
      <c r="BD34" s="19"/>
      <c r="BE34" s="19">
        <f>BC34-BD34</f>
        <v>0</v>
      </c>
      <c r="BF34" s="19">
        <v>552.9</v>
      </c>
      <c r="BG34" s="19">
        <v>182.65</v>
      </c>
      <c r="BH34" s="19">
        <f>BF34-BG34</f>
        <v>370.25</v>
      </c>
      <c r="BI34" s="34"/>
      <c r="BJ34" s="34"/>
      <c r="BK34" s="34">
        <f>BI34-BJ34</f>
        <v>0</v>
      </c>
      <c r="BL34" s="34"/>
      <c r="BM34" s="34"/>
      <c r="BN34" s="34">
        <f>BL34-BM34</f>
        <v>0</v>
      </c>
      <c r="BO34" s="34"/>
      <c r="BP34" s="34"/>
      <c r="BQ34" s="35">
        <f>BO34-BP34</f>
        <v>0</v>
      </c>
      <c r="BR34" s="35"/>
      <c r="BS34" s="10"/>
      <c r="BT34" s="56">
        <f>BR34-BS34</f>
        <v>0</v>
      </c>
      <c r="BU34" s="56"/>
      <c r="BV34" s="56"/>
      <c r="BW34" s="56">
        <f>BU34-BV34</f>
        <v>0</v>
      </c>
      <c r="BX34" s="56">
        <f>CA34+CB34+CC34+CD34+CE34+CH34</f>
        <v>0</v>
      </c>
      <c r="BY34" s="56">
        <f>CA34+CB34+CC34+CD34+CF34+CH34</f>
        <v>0</v>
      </c>
      <c r="BZ34" s="56">
        <f>CG34</f>
        <v>0</v>
      </c>
      <c r="CA34" s="56"/>
      <c r="CB34" s="57"/>
      <c r="CC34" s="57"/>
      <c r="CD34" s="57"/>
      <c r="CE34" s="57"/>
      <c r="CF34" s="57"/>
      <c r="CG34" s="57">
        <f>CE34-CF34</f>
        <v>0</v>
      </c>
      <c r="CH34" s="57"/>
      <c r="CI34" s="11">
        <f>-CK34+CO34+CS34+CU34+CY34</f>
        <v>11</v>
      </c>
      <c r="CJ34" s="11">
        <f>CL34+CP34+CT34+CV34+CZ34</f>
        <v>11</v>
      </c>
      <c r="CK34" s="11"/>
      <c r="CL34" s="11"/>
      <c r="CM34" s="11"/>
      <c r="CN34" s="11"/>
      <c r="CO34" s="11"/>
      <c r="CP34" s="11"/>
      <c r="CQ34" s="11"/>
      <c r="CR34" s="11"/>
      <c r="CS34" s="11">
        <v>11</v>
      </c>
      <c r="CT34" s="11">
        <v>11</v>
      </c>
      <c r="CU34" s="11"/>
      <c r="CV34" s="11"/>
      <c r="CW34" s="11"/>
      <c r="CX34" s="11"/>
      <c r="CY34" s="11"/>
      <c r="CZ34" s="11"/>
      <c r="DA34" s="11"/>
      <c r="DB34" s="11"/>
    </row>
    <row r="35" spans="1:106" s="24" customFormat="1" ht="21" customHeight="1">
      <c r="A35" s="3" t="s">
        <v>253</v>
      </c>
      <c r="B35" s="18">
        <f t="shared" si="35"/>
        <v>1</v>
      </c>
      <c r="C35" s="18">
        <f t="shared" si="36"/>
        <v>1</v>
      </c>
      <c r="D35" s="18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18"/>
      <c r="P35" s="18"/>
      <c r="Q35" s="4"/>
      <c r="R35" s="4">
        <f t="shared" si="37"/>
        <v>0</v>
      </c>
      <c r="S35" s="4"/>
      <c r="T35" s="4"/>
      <c r="U35" s="4"/>
      <c r="V35" s="19"/>
      <c r="W35" s="19"/>
      <c r="X35" s="19"/>
      <c r="Y35" s="42">
        <f t="shared" si="38"/>
        <v>221.33</v>
      </c>
      <c r="Z35" s="42">
        <f t="shared" si="39"/>
        <v>214.69</v>
      </c>
      <c r="AA35" s="42">
        <f t="shared" si="40"/>
        <v>6.6400000000000148</v>
      </c>
      <c r="AB35" s="42">
        <f t="shared" si="41"/>
        <v>221.33</v>
      </c>
      <c r="AC35" s="10">
        <f t="shared" si="42"/>
        <v>214.69</v>
      </c>
      <c r="AD35" s="10">
        <f t="shared" si="43"/>
        <v>6.6400000000000148</v>
      </c>
      <c r="AE35" s="10">
        <f t="shared" si="44"/>
        <v>0</v>
      </c>
      <c r="AF35" s="10">
        <f t="shared" si="45"/>
        <v>0</v>
      </c>
      <c r="AG35" s="19">
        <f t="shared" si="46"/>
        <v>0</v>
      </c>
      <c r="AH35" s="10"/>
      <c r="AI35" s="10"/>
      <c r="AJ35" s="19">
        <f t="shared" si="47"/>
        <v>0</v>
      </c>
      <c r="AK35" s="19"/>
      <c r="AL35" s="19"/>
      <c r="AM35" s="19">
        <f t="shared" si="48"/>
        <v>0</v>
      </c>
      <c r="AN35" s="19"/>
      <c r="AO35" s="19"/>
      <c r="AP35" s="19">
        <f t="shared" si="49"/>
        <v>0</v>
      </c>
      <c r="AQ35" s="19"/>
      <c r="AR35" s="19"/>
      <c r="AS35" s="19">
        <f t="shared" si="50"/>
        <v>0</v>
      </c>
      <c r="AT35" s="19"/>
      <c r="AU35" s="19"/>
      <c r="AV35" s="19">
        <f t="shared" si="51"/>
        <v>0</v>
      </c>
      <c r="AW35" s="19"/>
      <c r="AX35" s="19"/>
      <c r="AY35" s="19">
        <f t="shared" si="52"/>
        <v>0</v>
      </c>
      <c r="AZ35" s="19"/>
      <c r="BA35" s="19"/>
      <c r="BB35" s="19">
        <f t="shared" si="53"/>
        <v>0</v>
      </c>
      <c r="BC35" s="19"/>
      <c r="BD35" s="19"/>
      <c r="BE35" s="19">
        <f t="shared" si="54"/>
        <v>0</v>
      </c>
      <c r="BF35" s="19">
        <v>221.33</v>
      </c>
      <c r="BG35" s="19">
        <v>214.69</v>
      </c>
      <c r="BH35" s="19">
        <f t="shared" si="55"/>
        <v>6.6400000000000148</v>
      </c>
      <c r="BI35" s="34"/>
      <c r="BJ35" s="34"/>
      <c r="BK35" s="34">
        <f t="shared" si="56"/>
        <v>0</v>
      </c>
      <c r="BL35" s="34"/>
      <c r="BM35" s="34"/>
      <c r="BN35" s="34">
        <f t="shared" si="57"/>
        <v>0</v>
      </c>
      <c r="BO35" s="34"/>
      <c r="BP35" s="34"/>
      <c r="BQ35" s="35">
        <f t="shared" si="58"/>
        <v>0</v>
      </c>
      <c r="BR35" s="35"/>
      <c r="BS35" s="10"/>
      <c r="BT35" s="56">
        <f t="shared" si="59"/>
        <v>0</v>
      </c>
      <c r="BU35" s="56"/>
      <c r="BV35" s="56"/>
      <c r="BW35" s="56">
        <f t="shared" si="60"/>
        <v>0</v>
      </c>
      <c r="BX35" s="56">
        <f t="shared" si="61"/>
        <v>0</v>
      </c>
      <c r="BY35" s="56">
        <f t="shared" si="62"/>
        <v>0</v>
      </c>
      <c r="BZ35" s="56">
        <f t="shared" si="63"/>
        <v>0</v>
      </c>
      <c r="CA35" s="56"/>
      <c r="CB35" s="57"/>
      <c r="CC35" s="57"/>
      <c r="CD35" s="57"/>
      <c r="CE35" s="57"/>
      <c r="CF35" s="57"/>
      <c r="CG35" s="57">
        <f t="shared" si="64"/>
        <v>0</v>
      </c>
      <c r="CH35" s="57"/>
      <c r="CI35" s="11">
        <f t="shared" si="65"/>
        <v>4</v>
      </c>
      <c r="CJ35" s="11">
        <f t="shared" si="66"/>
        <v>4</v>
      </c>
      <c r="CK35" s="11"/>
      <c r="CL35" s="11"/>
      <c r="CM35" s="11"/>
      <c r="CN35" s="11"/>
      <c r="CO35" s="11"/>
      <c r="CP35" s="11"/>
      <c r="CQ35" s="11"/>
      <c r="CR35" s="11"/>
      <c r="CS35" s="11">
        <v>4</v>
      </c>
      <c r="CT35" s="11">
        <v>4</v>
      </c>
      <c r="CU35" s="11"/>
      <c r="CV35" s="11"/>
      <c r="CW35" s="11"/>
      <c r="CX35" s="11"/>
      <c r="CY35" s="11"/>
      <c r="CZ35" s="11"/>
      <c r="DA35" s="11"/>
      <c r="DB35" s="11"/>
    </row>
    <row r="36" spans="1:106" s="24" customFormat="1" ht="21" customHeight="1">
      <c r="A36" s="3" t="s">
        <v>254</v>
      </c>
      <c r="B36" s="18">
        <f t="shared" si="35"/>
        <v>1</v>
      </c>
      <c r="C36" s="18">
        <f t="shared" si="36"/>
        <v>0</v>
      </c>
      <c r="D36" s="18"/>
      <c r="E36" s="3"/>
      <c r="F36" s="3"/>
      <c r="G36" s="3"/>
      <c r="H36" s="3"/>
      <c r="I36" s="3"/>
      <c r="J36" s="3"/>
      <c r="K36" s="3"/>
      <c r="L36" s="3"/>
      <c r="M36" s="3"/>
      <c r="N36" s="3"/>
      <c r="O36" s="18"/>
      <c r="P36" s="18"/>
      <c r="Q36" s="4"/>
      <c r="R36" s="4">
        <f t="shared" si="37"/>
        <v>1</v>
      </c>
      <c r="S36" s="4"/>
      <c r="T36" s="4"/>
      <c r="U36" s="4"/>
      <c r="V36" s="19"/>
      <c r="W36" s="19">
        <v>1</v>
      </c>
      <c r="X36" s="19"/>
      <c r="Y36" s="42">
        <f t="shared" si="38"/>
        <v>113.83</v>
      </c>
      <c r="Z36" s="42">
        <f t="shared" si="39"/>
        <v>113.83</v>
      </c>
      <c r="AA36" s="42">
        <f t="shared" si="40"/>
        <v>0</v>
      </c>
      <c r="AB36" s="42">
        <f t="shared" si="41"/>
        <v>0</v>
      </c>
      <c r="AC36" s="10">
        <f t="shared" si="42"/>
        <v>0</v>
      </c>
      <c r="AD36" s="10">
        <f t="shared" si="43"/>
        <v>0</v>
      </c>
      <c r="AE36" s="10">
        <f t="shared" si="44"/>
        <v>0</v>
      </c>
      <c r="AF36" s="10">
        <f t="shared" si="45"/>
        <v>0</v>
      </c>
      <c r="AG36" s="19">
        <f t="shared" si="46"/>
        <v>0</v>
      </c>
      <c r="AH36" s="10"/>
      <c r="AI36" s="10"/>
      <c r="AJ36" s="19">
        <f t="shared" si="47"/>
        <v>0</v>
      </c>
      <c r="AK36" s="19"/>
      <c r="AL36" s="19"/>
      <c r="AM36" s="19">
        <f t="shared" si="48"/>
        <v>0</v>
      </c>
      <c r="AN36" s="19"/>
      <c r="AO36" s="19"/>
      <c r="AP36" s="19">
        <f t="shared" si="49"/>
        <v>0</v>
      </c>
      <c r="AQ36" s="19"/>
      <c r="AR36" s="19"/>
      <c r="AS36" s="19">
        <f t="shared" si="50"/>
        <v>0</v>
      </c>
      <c r="AT36" s="19"/>
      <c r="AU36" s="19"/>
      <c r="AV36" s="19">
        <f t="shared" si="51"/>
        <v>0</v>
      </c>
      <c r="AW36" s="19"/>
      <c r="AX36" s="19"/>
      <c r="AY36" s="19">
        <f t="shared" si="52"/>
        <v>0</v>
      </c>
      <c r="AZ36" s="19"/>
      <c r="BA36" s="19"/>
      <c r="BB36" s="19">
        <f t="shared" si="53"/>
        <v>0</v>
      </c>
      <c r="BC36" s="19"/>
      <c r="BD36" s="19"/>
      <c r="BE36" s="19">
        <f t="shared" si="54"/>
        <v>0</v>
      </c>
      <c r="BF36" s="19"/>
      <c r="BG36" s="19"/>
      <c r="BH36" s="19">
        <f t="shared" si="55"/>
        <v>0</v>
      </c>
      <c r="BI36" s="34"/>
      <c r="BJ36" s="34"/>
      <c r="BK36" s="34">
        <f t="shared" si="56"/>
        <v>0</v>
      </c>
      <c r="BL36" s="34"/>
      <c r="BM36" s="34"/>
      <c r="BN36" s="34">
        <f t="shared" si="57"/>
        <v>0</v>
      </c>
      <c r="BO36" s="34"/>
      <c r="BP36" s="34"/>
      <c r="BQ36" s="35">
        <f t="shared" si="58"/>
        <v>0</v>
      </c>
      <c r="BR36" s="35"/>
      <c r="BS36" s="10"/>
      <c r="BT36" s="56">
        <f t="shared" si="59"/>
        <v>0</v>
      </c>
      <c r="BU36" s="56"/>
      <c r="BV36" s="56"/>
      <c r="BW36" s="56">
        <f t="shared" si="60"/>
        <v>0</v>
      </c>
      <c r="BX36" s="56">
        <f t="shared" si="61"/>
        <v>113.83</v>
      </c>
      <c r="BY36" s="56">
        <f t="shared" si="62"/>
        <v>113.83</v>
      </c>
      <c r="BZ36" s="56">
        <f t="shared" si="63"/>
        <v>0</v>
      </c>
      <c r="CA36" s="56"/>
      <c r="CB36" s="57"/>
      <c r="CC36" s="57"/>
      <c r="CD36" s="57"/>
      <c r="CE36" s="57">
        <v>113.83</v>
      </c>
      <c r="CF36" s="57">
        <v>113.83</v>
      </c>
      <c r="CG36" s="57">
        <f t="shared" si="64"/>
        <v>0</v>
      </c>
      <c r="CH36" s="57"/>
      <c r="CI36" s="11">
        <f t="shared" si="65"/>
        <v>1</v>
      </c>
      <c r="CJ36" s="11">
        <f t="shared" si="66"/>
        <v>1</v>
      </c>
      <c r="CK36" s="11"/>
      <c r="CL36" s="11"/>
      <c r="CM36" s="11"/>
      <c r="CN36" s="11"/>
      <c r="CO36" s="11"/>
      <c r="CP36" s="11"/>
      <c r="CQ36" s="11"/>
      <c r="CR36" s="11"/>
      <c r="CS36" s="11">
        <v>1</v>
      </c>
      <c r="CT36" s="11">
        <v>1</v>
      </c>
      <c r="CU36" s="11"/>
      <c r="CV36" s="11"/>
      <c r="CW36" s="11"/>
      <c r="CX36" s="11"/>
      <c r="CY36" s="11"/>
      <c r="CZ36" s="11"/>
      <c r="DA36" s="11"/>
      <c r="DB36" s="11"/>
    </row>
    <row r="37" spans="1:106" s="24" customFormat="1" ht="21" customHeight="1">
      <c r="A37" s="3" t="s">
        <v>255</v>
      </c>
      <c r="B37" s="18">
        <f>C37+R37</f>
        <v>9</v>
      </c>
      <c r="C37" s="18">
        <f>D37+H37+L37+N37+P37</f>
        <v>9</v>
      </c>
      <c r="D37" s="18"/>
      <c r="E37" s="3"/>
      <c r="F37" s="3"/>
      <c r="G37" s="3"/>
      <c r="H37" s="3"/>
      <c r="I37" s="3"/>
      <c r="J37" s="3"/>
      <c r="K37" s="3"/>
      <c r="L37" s="3">
        <v>9</v>
      </c>
      <c r="M37" s="3"/>
      <c r="N37" s="3"/>
      <c r="O37" s="18"/>
      <c r="P37" s="18"/>
      <c r="Q37" s="4"/>
      <c r="R37" s="4">
        <f>SUM(S37:X37)</f>
        <v>0</v>
      </c>
      <c r="S37" s="4"/>
      <c r="T37" s="4"/>
      <c r="U37" s="4"/>
      <c r="V37" s="19"/>
      <c r="W37" s="19"/>
      <c r="X37" s="19"/>
      <c r="Y37" s="42">
        <f>AB37+BX37</f>
        <v>3631.49</v>
      </c>
      <c r="Z37" s="42">
        <f>AC37+BY37</f>
        <v>2418.3200000000002</v>
      </c>
      <c r="AA37" s="42">
        <f>AD37+BZ37</f>
        <v>1213.1699999999996</v>
      </c>
      <c r="AB37" s="42">
        <f>AH37+AT37+BF37+BL37+BR37</f>
        <v>3631.49</v>
      </c>
      <c r="AC37" s="10">
        <f>AI37+AU37+BG37+BM37+BS37</f>
        <v>2418.3200000000002</v>
      </c>
      <c r="AD37" s="10">
        <f>AJ37+AV37+BH37+BT37</f>
        <v>1213.1699999999996</v>
      </c>
      <c r="AE37" s="10">
        <f>AK37+AW37+BI37</f>
        <v>0</v>
      </c>
      <c r="AF37" s="10">
        <f>AL37+AX37+BJ37</f>
        <v>0</v>
      </c>
      <c r="AG37" s="19">
        <f>AM37+AY37+BK37</f>
        <v>0</v>
      </c>
      <c r="AH37" s="10"/>
      <c r="AI37" s="10"/>
      <c r="AJ37" s="19">
        <f>AH37-AI37</f>
        <v>0</v>
      </c>
      <c r="AK37" s="19"/>
      <c r="AL37" s="19"/>
      <c r="AM37" s="19">
        <f>AK37-AL37</f>
        <v>0</v>
      </c>
      <c r="AN37" s="19"/>
      <c r="AO37" s="19"/>
      <c r="AP37" s="19">
        <f>AN37-AO37</f>
        <v>0</v>
      </c>
      <c r="AQ37" s="19"/>
      <c r="AR37" s="19"/>
      <c r="AS37" s="19">
        <f>AQ37-AR37</f>
        <v>0</v>
      </c>
      <c r="AT37" s="19"/>
      <c r="AU37" s="19"/>
      <c r="AV37" s="19">
        <f>AT37-AU37</f>
        <v>0</v>
      </c>
      <c r="AW37" s="19"/>
      <c r="AX37" s="19"/>
      <c r="AY37" s="19">
        <f>AW37-AX37</f>
        <v>0</v>
      </c>
      <c r="AZ37" s="19"/>
      <c r="BA37" s="19"/>
      <c r="BB37" s="19">
        <f>AZ37-BA37</f>
        <v>0</v>
      </c>
      <c r="BC37" s="19"/>
      <c r="BD37" s="19"/>
      <c r="BE37" s="19">
        <f>BC37-BD37</f>
        <v>0</v>
      </c>
      <c r="BF37" s="19">
        <v>3631.49</v>
      </c>
      <c r="BG37" s="19">
        <v>2418.3200000000002</v>
      </c>
      <c r="BH37" s="19">
        <f>BF37-BG37</f>
        <v>1213.1699999999996</v>
      </c>
      <c r="BI37" s="34"/>
      <c r="BJ37" s="34"/>
      <c r="BK37" s="34">
        <f>BI37-BJ37</f>
        <v>0</v>
      </c>
      <c r="BL37" s="34"/>
      <c r="BM37" s="34"/>
      <c r="BN37" s="34">
        <f>BL37-BM37</f>
        <v>0</v>
      </c>
      <c r="BO37" s="34"/>
      <c r="BP37" s="34"/>
      <c r="BQ37" s="35">
        <f>BO37-BP37</f>
        <v>0</v>
      </c>
      <c r="BR37" s="35"/>
      <c r="BS37" s="10"/>
      <c r="BT37" s="56">
        <f>BR37-BS37</f>
        <v>0</v>
      </c>
      <c r="BU37" s="56"/>
      <c r="BV37" s="56"/>
      <c r="BW37" s="56">
        <f>BU37-BV37</f>
        <v>0</v>
      </c>
      <c r="BX37" s="56">
        <f>CA37+CB37+CC37+CD37+CE37+CH37</f>
        <v>0</v>
      </c>
      <c r="BY37" s="56">
        <f>CA37+CB37+CC37+CD37+CF37+CH37</f>
        <v>0</v>
      </c>
      <c r="BZ37" s="56">
        <f>CG37</f>
        <v>0</v>
      </c>
      <c r="CA37" s="56"/>
      <c r="CB37" s="57"/>
      <c r="CC37" s="57"/>
      <c r="CD37" s="57"/>
      <c r="CE37" s="57"/>
      <c r="CF37" s="57"/>
      <c r="CG37" s="57">
        <f>CE37-CF37</f>
        <v>0</v>
      </c>
      <c r="CH37" s="57"/>
      <c r="CI37" s="11">
        <f>-CK37+CO37+CS37+CU37+CY37</f>
        <v>26</v>
      </c>
      <c r="CJ37" s="11">
        <f>CL37+CP37+CT37+CV37+CZ37</f>
        <v>23</v>
      </c>
      <c r="CK37" s="11"/>
      <c r="CL37" s="11"/>
      <c r="CM37" s="11"/>
      <c r="CN37" s="11"/>
      <c r="CO37" s="11"/>
      <c r="CP37" s="11"/>
      <c r="CQ37" s="11"/>
      <c r="CR37" s="11"/>
      <c r="CS37" s="11">
        <v>26</v>
      </c>
      <c r="CT37" s="11">
        <v>23</v>
      </c>
      <c r="CU37" s="11"/>
      <c r="CV37" s="11"/>
      <c r="CW37" s="11"/>
      <c r="CX37" s="11"/>
      <c r="CY37" s="11"/>
      <c r="CZ37" s="11"/>
      <c r="DA37" s="11"/>
      <c r="DB37" s="11"/>
    </row>
    <row r="38" spans="1:106" s="24" customFormat="1" ht="17.25" customHeight="1">
      <c r="A38" s="3" t="s">
        <v>257</v>
      </c>
      <c r="B38" s="18">
        <f t="shared" ref="B38:B47" si="70">C38+R38</f>
        <v>1</v>
      </c>
      <c r="C38" s="18">
        <f t="shared" ref="C38:C47" si="71">D38+H38+L38+N38+P38</f>
        <v>1</v>
      </c>
      <c r="D38" s="18"/>
      <c r="E38" s="3"/>
      <c r="F38" s="3"/>
      <c r="G38" s="3"/>
      <c r="H38" s="3"/>
      <c r="I38" s="3"/>
      <c r="J38" s="3"/>
      <c r="K38" s="3"/>
      <c r="L38" s="3">
        <v>1</v>
      </c>
      <c r="M38" s="3"/>
      <c r="N38" s="3"/>
      <c r="O38" s="18"/>
      <c r="P38" s="18"/>
      <c r="Q38" s="4"/>
      <c r="R38" s="4">
        <f t="shared" ref="R38:R47" si="72">SUM(S38:X38)</f>
        <v>0</v>
      </c>
      <c r="S38" s="4"/>
      <c r="T38" s="4"/>
      <c r="U38" s="4"/>
      <c r="V38" s="19"/>
      <c r="W38" s="19"/>
      <c r="X38" s="19"/>
      <c r="Y38" s="42">
        <f t="shared" ref="Y38:Y47" si="73">AB38+BX38</f>
        <v>863.65</v>
      </c>
      <c r="Z38" s="42">
        <f t="shared" ref="Z38:Z47" si="74">AC38+BY38</f>
        <v>716.83</v>
      </c>
      <c r="AA38" s="42">
        <f t="shared" ref="AA38:AA47" si="75">AD38+BZ38</f>
        <v>146.81999999999994</v>
      </c>
      <c r="AB38" s="42">
        <f t="shared" ref="AB38:AB47" si="76">AH38+AT38+BF38+BL38+BR38</f>
        <v>863.65</v>
      </c>
      <c r="AC38" s="10">
        <f t="shared" ref="AC38:AC47" si="77">AI38+AU38+BG38+BM38+BS38</f>
        <v>716.83</v>
      </c>
      <c r="AD38" s="10">
        <f t="shared" ref="AD38:AD47" si="78">AJ38+AV38+BH38+BT38</f>
        <v>146.81999999999994</v>
      </c>
      <c r="AE38" s="10">
        <f t="shared" ref="AE38:AE47" si="79">AK38+AW38+BI38</f>
        <v>0</v>
      </c>
      <c r="AF38" s="10">
        <f t="shared" ref="AF38:AF47" si="80">AL38+AX38+BJ38</f>
        <v>0</v>
      </c>
      <c r="AG38" s="19">
        <f t="shared" ref="AG38:AG47" si="81">AM38+AY38+BK38</f>
        <v>0</v>
      </c>
      <c r="AH38" s="10"/>
      <c r="AI38" s="10"/>
      <c r="AJ38" s="19">
        <f t="shared" ref="AJ38:AJ47" si="82">AH38-AI38</f>
        <v>0</v>
      </c>
      <c r="AK38" s="19"/>
      <c r="AL38" s="19"/>
      <c r="AM38" s="19">
        <f t="shared" ref="AM38:AM47" si="83">AK38-AL38</f>
        <v>0</v>
      </c>
      <c r="AN38" s="19"/>
      <c r="AO38" s="19"/>
      <c r="AP38" s="19">
        <f t="shared" ref="AP38:AP47" si="84">AN38-AO38</f>
        <v>0</v>
      </c>
      <c r="AQ38" s="19"/>
      <c r="AR38" s="19"/>
      <c r="AS38" s="19">
        <f t="shared" ref="AS38:AS47" si="85">AQ38-AR38</f>
        <v>0</v>
      </c>
      <c r="AT38" s="19"/>
      <c r="AU38" s="19"/>
      <c r="AV38" s="19">
        <f t="shared" ref="AV38:AV47" si="86">AT38-AU38</f>
        <v>0</v>
      </c>
      <c r="AW38" s="19"/>
      <c r="AX38" s="19"/>
      <c r="AY38" s="19">
        <f t="shared" ref="AY38:AY47" si="87">AW38-AX38</f>
        <v>0</v>
      </c>
      <c r="AZ38" s="19"/>
      <c r="BA38" s="19"/>
      <c r="BB38" s="19">
        <f t="shared" ref="BB38:BB47" si="88">AZ38-BA38</f>
        <v>0</v>
      </c>
      <c r="BC38" s="19"/>
      <c r="BD38" s="19"/>
      <c r="BE38" s="19">
        <f t="shared" ref="BE38:BE47" si="89">BC38-BD38</f>
        <v>0</v>
      </c>
      <c r="BF38" s="19">
        <v>863.65</v>
      </c>
      <c r="BG38" s="19">
        <v>716.83</v>
      </c>
      <c r="BH38" s="19">
        <f t="shared" ref="BH38:BH47" si="90">BF38-BG38</f>
        <v>146.81999999999994</v>
      </c>
      <c r="BI38" s="34"/>
      <c r="BJ38" s="34"/>
      <c r="BK38" s="34">
        <f t="shared" ref="BK38:BK47" si="91">BI38-BJ38</f>
        <v>0</v>
      </c>
      <c r="BL38" s="34"/>
      <c r="BM38" s="34"/>
      <c r="BN38" s="34">
        <f t="shared" ref="BN38:BN47" si="92">BL38-BM38</f>
        <v>0</v>
      </c>
      <c r="BO38" s="34"/>
      <c r="BP38" s="34"/>
      <c r="BQ38" s="35">
        <f t="shared" ref="BQ38:BQ47" si="93">BO38-BP38</f>
        <v>0</v>
      </c>
      <c r="BR38" s="35"/>
      <c r="BS38" s="10"/>
      <c r="BT38" s="56">
        <f t="shared" ref="BT38:BT47" si="94">BR38-BS38</f>
        <v>0</v>
      </c>
      <c r="BU38" s="56"/>
      <c r="BV38" s="56"/>
      <c r="BW38" s="56">
        <f t="shared" ref="BW38:BW47" si="95">BU38-BV38</f>
        <v>0</v>
      </c>
      <c r="BX38" s="56">
        <f t="shared" ref="BX38:BX47" si="96">CA38+CB38+CC38+CD38+CE38+CH38</f>
        <v>0</v>
      </c>
      <c r="BY38" s="56">
        <f t="shared" ref="BY38:BY47" si="97">CA38+CB38+CC38+CD38+CF38+CH38</f>
        <v>0</v>
      </c>
      <c r="BZ38" s="56">
        <f t="shared" ref="BZ38:BZ47" si="98">CG38</f>
        <v>0</v>
      </c>
      <c r="CA38" s="56"/>
      <c r="CB38" s="57"/>
      <c r="CC38" s="57"/>
      <c r="CD38" s="57"/>
      <c r="CE38" s="57"/>
      <c r="CF38" s="57"/>
      <c r="CG38" s="57">
        <f t="shared" ref="CG38:CG47" si="99">CE38-CF38</f>
        <v>0</v>
      </c>
      <c r="CH38" s="57"/>
      <c r="CI38" s="11">
        <f t="shared" ref="CI38:CI47" si="100">-CK38+CO38+CS38+CU38+CY38</f>
        <v>7</v>
      </c>
      <c r="CJ38" s="11">
        <f t="shared" ref="CJ38:CJ47" si="101">CL38+CP38+CT38+CV38+CZ38</f>
        <v>7</v>
      </c>
      <c r="CK38" s="11"/>
      <c r="CL38" s="11"/>
      <c r="CM38" s="11"/>
      <c r="CN38" s="11"/>
      <c r="CO38" s="11"/>
      <c r="CP38" s="11"/>
      <c r="CQ38" s="11"/>
      <c r="CR38" s="11"/>
      <c r="CS38" s="11">
        <v>7</v>
      </c>
      <c r="CT38" s="11">
        <v>7</v>
      </c>
      <c r="CU38" s="11"/>
      <c r="CV38" s="11"/>
      <c r="CW38" s="11"/>
      <c r="CX38" s="11"/>
      <c r="CY38" s="11"/>
      <c r="CZ38" s="11"/>
      <c r="DA38" s="11"/>
      <c r="DB38" s="11"/>
    </row>
    <row r="39" spans="1:106" s="24" customFormat="1" ht="17.25" customHeight="1">
      <c r="A39" s="3" t="s">
        <v>258</v>
      </c>
      <c r="B39" s="18">
        <f t="shared" si="70"/>
        <v>1</v>
      </c>
      <c r="C39" s="18">
        <f t="shared" si="71"/>
        <v>1</v>
      </c>
      <c r="D39" s="18"/>
      <c r="E39" s="3"/>
      <c r="F39" s="3"/>
      <c r="G39" s="3"/>
      <c r="H39" s="3"/>
      <c r="I39" s="3"/>
      <c r="J39" s="3"/>
      <c r="K39" s="3"/>
      <c r="L39" s="3">
        <v>1</v>
      </c>
      <c r="M39" s="3"/>
      <c r="N39" s="3"/>
      <c r="O39" s="18"/>
      <c r="P39" s="18"/>
      <c r="Q39" s="4"/>
      <c r="R39" s="4">
        <f t="shared" si="72"/>
        <v>0</v>
      </c>
      <c r="S39" s="4"/>
      <c r="T39" s="4"/>
      <c r="U39" s="4"/>
      <c r="V39" s="19"/>
      <c r="W39" s="19"/>
      <c r="X39" s="19"/>
      <c r="Y39" s="42">
        <f t="shared" si="73"/>
        <v>946.63</v>
      </c>
      <c r="Z39" s="42">
        <f t="shared" si="74"/>
        <v>690.71</v>
      </c>
      <c r="AA39" s="42">
        <f t="shared" si="75"/>
        <v>255.91999999999996</v>
      </c>
      <c r="AB39" s="42">
        <f t="shared" si="76"/>
        <v>946.63</v>
      </c>
      <c r="AC39" s="10">
        <f t="shared" si="77"/>
        <v>690.71</v>
      </c>
      <c r="AD39" s="10">
        <f t="shared" si="78"/>
        <v>255.91999999999996</v>
      </c>
      <c r="AE39" s="10">
        <f t="shared" si="79"/>
        <v>0</v>
      </c>
      <c r="AF39" s="10">
        <f t="shared" si="80"/>
        <v>0</v>
      </c>
      <c r="AG39" s="19">
        <f t="shared" si="81"/>
        <v>0</v>
      </c>
      <c r="AH39" s="10"/>
      <c r="AI39" s="10"/>
      <c r="AJ39" s="19">
        <f t="shared" si="82"/>
        <v>0</v>
      </c>
      <c r="AK39" s="19"/>
      <c r="AL39" s="19"/>
      <c r="AM39" s="19">
        <f t="shared" si="83"/>
        <v>0</v>
      </c>
      <c r="AN39" s="19"/>
      <c r="AO39" s="19"/>
      <c r="AP39" s="19">
        <f t="shared" si="84"/>
        <v>0</v>
      </c>
      <c r="AQ39" s="19"/>
      <c r="AR39" s="19"/>
      <c r="AS39" s="19">
        <f t="shared" si="85"/>
        <v>0</v>
      </c>
      <c r="AT39" s="19"/>
      <c r="AU39" s="19"/>
      <c r="AV39" s="19">
        <f t="shared" si="86"/>
        <v>0</v>
      </c>
      <c r="AW39" s="19"/>
      <c r="AX39" s="19"/>
      <c r="AY39" s="19">
        <f t="shared" si="87"/>
        <v>0</v>
      </c>
      <c r="AZ39" s="19"/>
      <c r="BA39" s="19"/>
      <c r="BB39" s="19">
        <f t="shared" si="88"/>
        <v>0</v>
      </c>
      <c r="BC39" s="19"/>
      <c r="BD39" s="19"/>
      <c r="BE39" s="19">
        <f t="shared" si="89"/>
        <v>0</v>
      </c>
      <c r="BF39" s="19">
        <v>946.63</v>
      </c>
      <c r="BG39" s="19">
        <v>690.71</v>
      </c>
      <c r="BH39" s="19">
        <f t="shared" si="90"/>
        <v>255.91999999999996</v>
      </c>
      <c r="BI39" s="34"/>
      <c r="BJ39" s="34"/>
      <c r="BK39" s="34">
        <f t="shared" si="91"/>
        <v>0</v>
      </c>
      <c r="BL39" s="34"/>
      <c r="BM39" s="34"/>
      <c r="BN39" s="34">
        <f t="shared" si="92"/>
        <v>0</v>
      </c>
      <c r="BO39" s="34"/>
      <c r="BP39" s="34"/>
      <c r="BQ39" s="35">
        <f t="shared" si="93"/>
        <v>0</v>
      </c>
      <c r="BR39" s="35"/>
      <c r="BS39" s="10"/>
      <c r="BT39" s="56">
        <f t="shared" si="94"/>
        <v>0</v>
      </c>
      <c r="BU39" s="56"/>
      <c r="BV39" s="56"/>
      <c r="BW39" s="56">
        <f t="shared" si="95"/>
        <v>0</v>
      </c>
      <c r="BX39" s="56">
        <f t="shared" si="96"/>
        <v>0</v>
      </c>
      <c r="BY39" s="56">
        <f t="shared" si="97"/>
        <v>0</v>
      </c>
      <c r="BZ39" s="56">
        <f t="shared" si="98"/>
        <v>0</v>
      </c>
      <c r="CA39" s="56"/>
      <c r="CB39" s="57"/>
      <c r="CC39" s="57"/>
      <c r="CD39" s="57"/>
      <c r="CE39" s="57"/>
      <c r="CF39" s="57"/>
      <c r="CG39" s="57">
        <f t="shared" si="99"/>
        <v>0</v>
      </c>
      <c r="CH39" s="57"/>
      <c r="CI39" s="11">
        <f t="shared" si="100"/>
        <v>7</v>
      </c>
      <c r="CJ39" s="11">
        <f t="shared" si="101"/>
        <v>7</v>
      </c>
      <c r="CK39" s="11"/>
      <c r="CL39" s="11"/>
      <c r="CM39" s="11"/>
      <c r="CN39" s="11"/>
      <c r="CO39" s="11"/>
      <c r="CP39" s="11"/>
      <c r="CQ39" s="11"/>
      <c r="CR39" s="11"/>
      <c r="CS39" s="11">
        <v>7</v>
      </c>
      <c r="CT39" s="11">
        <v>7</v>
      </c>
      <c r="CU39" s="11"/>
      <c r="CV39" s="11"/>
      <c r="CW39" s="11"/>
      <c r="CX39" s="11"/>
      <c r="CY39" s="11"/>
      <c r="CZ39" s="11"/>
      <c r="DA39" s="11"/>
      <c r="DB39" s="11"/>
    </row>
    <row r="40" spans="1:106" s="24" customFormat="1" ht="17.25" customHeight="1">
      <c r="A40" s="3" t="s">
        <v>259</v>
      </c>
      <c r="B40" s="18">
        <f t="shared" si="70"/>
        <v>1</v>
      </c>
      <c r="C40" s="18">
        <f t="shared" si="71"/>
        <v>1</v>
      </c>
      <c r="D40" s="18"/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18"/>
      <c r="P40" s="18"/>
      <c r="Q40" s="4"/>
      <c r="R40" s="4">
        <f t="shared" si="72"/>
        <v>0</v>
      </c>
      <c r="S40" s="4"/>
      <c r="T40" s="4"/>
      <c r="U40" s="4"/>
      <c r="V40" s="19"/>
      <c r="W40" s="19"/>
      <c r="X40" s="19"/>
      <c r="Y40" s="42">
        <f t="shared" si="73"/>
        <v>1125.48</v>
      </c>
      <c r="Z40" s="42">
        <f t="shared" si="74"/>
        <v>1007.31</v>
      </c>
      <c r="AA40" s="42">
        <f t="shared" si="75"/>
        <v>118.17000000000007</v>
      </c>
      <c r="AB40" s="42">
        <f t="shared" si="76"/>
        <v>1125.48</v>
      </c>
      <c r="AC40" s="10">
        <f t="shared" si="77"/>
        <v>1007.31</v>
      </c>
      <c r="AD40" s="10">
        <f t="shared" si="78"/>
        <v>118.17000000000007</v>
      </c>
      <c r="AE40" s="10">
        <f t="shared" si="79"/>
        <v>0</v>
      </c>
      <c r="AF40" s="10">
        <f t="shared" si="80"/>
        <v>0</v>
      </c>
      <c r="AG40" s="19">
        <f t="shared" si="81"/>
        <v>0</v>
      </c>
      <c r="AH40" s="10"/>
      <c r="AI40" s="10"/>
      <c r="AJ40" s="19">
        <f t="shared" si="82"/>
        <v>0</v>
      </c>
      <c r="AK40" s="19"/>
      <c r="AL40" s="19"/>
      <c r="AM40" s="19">
        <f t="shared" si="83"/>
        <v>0</v>
      </c>
      <c r="AN40" s="19"/>
      <c r="AO40" s="19"/>
      <c r="AP40" s="19">
        <f t="shared" si="84"/>
        <v>0</v>
      </c>
      <c r="AQ40" s="19"/>
      <c r="AR40" s="19"/>
      <c r="AS40" s="19">
        <f t="shared" si="85"/>
        <v>0</v>
      </c>
      <c r="AT40" s="19"/>
      <c r="AU40" s="19"/>
      <c r="AV40" s="19">
        <f t="shared" si="86"/>
        <v>0</v>
      </c>
      <c r="AW40" s="19"/>
      <c r="AX40" s="19"/>
      <c r="AY40" s="19">
        <f t="shared" si="87"/>
        <v>0</v>
      </c>
      <c r="AZ40" s="19"/>
      <c r="BA40" s="19"/>
      <c r="BB40" s="19">
        <f t="shared" si="88"/>
        <v>0</v>
      </c>
      <c r="BC40" s="19"/>
      <c r="BD40" s="19"/>
      <c r="BE40" s="19">
        <f t="shared" si="89"/>
        <v>0</v>
      </c>
      <c r="BF40" s="19">
        <v>1125.48</v>
      </c>
      <c r="BG40" s="19">
        <v>1007.31</v>
      </c>
      <c r="BH40" s="19">
        <f t="shared" si="90"/>
        <v>118.17000000000007</v>
      </c>
      <c r="BI40" s="34"/>
      <c r="BJ40" s="34"/>
      <c r="BK40" s="34">
        <f t="shared" si="91"/>
        <v>0</v>
      </c>
      <c r="BL40" s="34"/>
      <c r="BM40" s="34"/>
      <c r="BN40" s="34">
        <f t="shared" si="92"/>
        <v>0</v>
      </c>
      <c r="BO40" s="34"/>
      <c r="BP40" s="34"/>
      <c r="BQ40" s="35">
        <f t="shared" si="93"/>
        <v>0</v>
      </c>
      <c r="BR40" s="35"/>
      <c r="BS40" s="10"/>
      <c r="BT40" s="56">
        <f t="shared" si="94"/>
        <v>0</v>
      </c>
      <c r="BU40" s="56"/>
      <c r="BV40" s="56"/>
      <c r="BW40" s="56">
        <f t="shared" si="95"/>
        <v>0</v>
      </c>
      <c r="BX40" s="56">
        <f t="shared" si="96"/>
        <v>0</v>
      </c>
      <c r="BY40" s="56">
        <f t="shared" si="97"/>
        <v>0</v>
      </c>
      <c r="BZ40" s="56">
        <f t="shared" si="98"/>
        <v>0</v>
      </c>
      <c r="CA40" s="56"/>
      <c r="CB40" s="57"/>
      <c r="CC40" s="57"/>
      <c r="CD40" s="57"/>
      <c r="CE40" s="57"/>
      <c r="CF40" s="57"/>
      <c r="CG40" s="57">
        <f t="shared" si="99"/>
        <v>0</v>
      </c>
      <c r="CH40" s="57"/>
      <c r="CI40" s="11">
        <f t="shared" si="100"/>
        <v>2</v>
      </c>
      <c r="CJ40" s="11">
        <f t="shared" si="101"/>
        <v>2</v>
      </c>
      <c r="CK40" s="11"/>
      <c r="CL40" s="11"/>
      <c r="CM40" s="11"/>
      <c r="CN40" s="11"/>
      <c r="CO40" s="11"/>
      <c r="CP40" s="11"/>
      <c r="CQ40" s="11"/>
      <c r="CR40" s="11"/>
      <c r="CS40" s="11">
        <v>2</v>
      </c>
      <c r="CT40" s="11">
        <v>2</v>
      </c>
      <c r="CU40" s="11"/>
      <c r="CV40" s="11"/>
      <c r="CW40" s="11"/>
      <c r="CX40" s="11"/>
      <c r="CY40" s="11"/>
      <c r="CZ40" s="11"/>
      <c r="DA40" s="11"/>
      <c r="DB40" s="11"/>
    </row>
    <row r="41" spans="1:106" s="24" customFormat="1" ht="17.25" customHeight="1">
      <c r="A41" s="3" t="s">
        <v>260</v>
      </c>
      <c r="B41" s="18">
        <f t="shared" si="70"/>
        <v>1</v>
      </c>
      <c r="C41" s="18">
        <f t="shared" si="71"/>
        <v>1</v>
      </c>
      <c r="D41" s="18"/>
      <c r="E41" s="3"/>
      <c r="F41" s="3"/>
      <c r="G41" s="3"/>
      <c r="H41" s="3"/>
      <c r="I41" s="3"/>
      <c r="J41" s="3"/>
      <c r="K41" s="3"/>
      <c r="L41" s="3">
        <v>1</v>
      </c>
      <c r="M41" s="3"/>
      <c r="N41" s="3"/>
      <c r="O41" s="18"/>
      <c r="P41" s="18"/>
      <c r="Q41" s="4"/>
      <c r="R41" s="4">
        <f t="shared" si="72"/>
        <v>0</v>
      </c>
      <c r="S41" s="4"/>
      <c r="T41" s="4"/>
      <c r="U41" s="4"/>
      <c r="V41" s="19"/>
      <c r="W41" s="19"/>
      <c r="X41" s="19"/>
      <c r="Y41" s="42">
        <f t="shared" si="73"/>
        <v>889.75</v>
      </c>
      <c r="Z41" s="42">
        <f t="shared" si="74"/>
        <v>880.66</v>
      </c>
      <c r="AA41" s="42">
        <f t="shared" si="75"/>
        <v>9.0900000000000318</v>
      </c>
      <c r="AB41" s="42">
        <f t="shared" si="76"/>
        <v>889.75</v>
      </c>
      <c r="AC41" s="10">
        <f t="shared" si="77"/>
        <v>880.66</v>
      </c>
      <c r="AD41" s="10">
        <f t="shared" si="78"/>
        <v>9.0900000000000318</v>
      </c>
      <c r="AE41" s="10">
        <f t="shared" si="79"/>
        <v>0</v>
      </c>
      <c r="AF41" s="10">
        <f t="shared" si="80"/>
        <v>0</v>
      </c>
      <c r="AG41" s="19">
        <f t="shared" si="81"/>
        <v>0</v>
      </c>
      <c r="AH41" s="10"/>
      <c r="AI41" s="10"/>
      <c r="AJ41" s="19">
        <f t="shared" si="82"/>
        <v>0</v>
      </c>
      <c r="AK41" s="19"/>
      <c r="AL41" s="19"/>
      <c r="AM41" s="19">
        <f t="shared" si="83"/>
        <v>0</v>
      </c>
      <c r="AN41" s="19"/>
      <c r="AO41" s="19"/>
      <c r="AP41" s="19">
        <f t="shared" si="84"/>
        <v>0</v>
      </c>
      <c r="AQ41" s="19"/>
      <c r="AR41" s="19"/>
      <c r="AS41" s="19">
        <f t="shared" si="85"/>
        <v>0</v>
      </c>
      <c r="AT41" s="19"/>
      <c r="AU41" s="19"/>
      <c r="AV41" s="19">
        <f t="shared" si="86"/>
        <v>0</v>
      </c>
      <c r="AW41" s="19"/>
      <c r="AX41" s="19"/>
      <c r="AY41" s="19">
        <f t="shared" si="87"/>
        <v>0</v>
      </c>
      <c r="AZ41" s="19"/>
      <c r="BA41" s="19"/>
      <c r="BB41" s="19">
        <f t="shared" si="88"/>
        <v>0</v>
      </c>
      <c r="BC41" s="19"/>
      <c r="BD41" s="19"/>
      <c r="BE41" s="19">
        <f t="shared" si="89"/>
        <v>0</v>
      </c>
      <c r="BF41" s="19">
        <v>889.75</v>
      </c>
      <c r="BG41" s="19">
        <v>880.66</v>
      </c>
      <c r="BH41" s="19">
        <f t="shared" si="90"/>
        <v>9.0900000000000318</v>
      </c>
      <c r="BI41" s="34"/>
      <c r="BJ41" s="34"/>
      <c r="BK41" s="34">
        <f t="shared" si="91"/>
        <v>0</v>
      </c>
      <c r="BL41" s="34"/>
      <c r="BM41" s="34"/>
      <c r="BN41" s="34">
        <f t="shared" si="92"/>
        <v>0</v>
      </c>
      <c r="BO41" s="34"/>
      <c r="BP41" s="34"/>
      <c r="BQ41" s="35">
        <f t="shared" si="93"/>
        <v>0</v>
      </c>
      <c r="BR41" s="35"/>
      <c r="BS41" s="10"/>
      <c r="BT41" s="56">
        <f t="shared" si="94"/>
        <v>0</v>
      </c>
      <c r="BU41" s="56"/>
      <c r="BV41" s="56"/>
      <c r="BW41" s="56">
        <f t="shared" si="95"/>
        <v>0</v>
      </c>
      <c r="BX41" s="56">
        <f t="shared" si="96"/>
        <v>0</v>
      </c>
      <c r="BY41" s="56">
        <f t="shared" si="97"/>
        <v>0</v>
      </c>
      <c r="BZ41" s="56">
        <f t="shared" si="98"/>
        <v>0</v>
      </c>
      <c r="CA41" s="56"/>
      <c r="CB41" s="57"/>
      <c r="CC41" s="57"/>
      <c r="CD41" s="57"/>
      <c r="CE41" s="57"/>
      <c r="CF41" s="57"/>
      <c r="CG41" s="57">
        <f t="shared" si="99"/>
        <v>0</v>
      </c>
      <c r="CH41" s="57"/>
      <c r="CI41" s="11">
        <f t="shared" si="100"/>
        <v>7</v>
      </c>
      <c r="CJ41" s="11">
        <f t="shared" si="101"/>
        <v>7</v>
      </c>
      <c r="CK41" s="11"/>
      <c r="CL41" s="11"/>
      <c r="CM41" s="11"/>
      <c r="CN41" s="11"/>
      <c r="CO41" s="11"/>
      <c r="CP41" s="11"/>
      <c r="CQ41" s="11"/>
      <c r="CR41" s="11"/>
      <c r="CS41" s="11">
        <v>7</v>
      </c>
      <c r="CT41" s="11">
        <v>7</v>
      </c>
      <c r="CU41" s="11"/>
      <c r="CV41" s="11"/>
      <c r="CW41" s="11"/>
      <c r="CX41" s="11"/>
      <c r="CY41" s="11"/>
      <c r="CZ41" s="11"/>
      <c r="DA41" s="11"/>
      <c r="DB41" s="11"/>
    </row>
    <row r="42" spans="1:106" s="24" customFormat="1" ht="17.25" customHeight="1">
      <c r="A42" s="3" t="s">
        <v>261</v>
      </c>
      <c r="B42" s="18">
        <f t="shared" si="70"/>
        <v>1</v>
      </c>
      <c r="C42" s="18">
        <f t="shared" si="71"/>
        <v>1</v>
      </c>
      <c r="D42" s="18"/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18"/>
      <c r="P42" s="18"/>
      <c r="Q42" s="4"/>
      <c r="R42" s="4">
        <f t="shared" si="72"/>
        <v>0</v>
      </c>
      <c r="S42" s="4"/>
      <c r="T42" s="4"/>
      <c r="U42" s="4"/>
      <c r="V42" s="19"/>
      <c r="W42" s="19"/>
      <c r="X42" s="19"/>
      <c r="Y42" s="42">
        <f t="shared" si="73"/>
        <v>1023.33</v>
      </c>
      <c r="Z42" s="42">
        <f t="shared" si="74"/>
        <v>788.51</v>
      </c>
      <c r="AA42" s="42">
        <f t="shared" si="75"/>
        <v>234.82000000000005</v>
      </c>
      <c r="AB42" s="42">
        <f t="shared" si="76"/>
        <v>1023.33</v>
      </c>
      <c r="AC42" s="10">
        <f t="shared" si="77"/>
        <v>788.51</v>
      </c>
      <c r="AD42" s="10">
        <f t="shared" si="78"/>
        <v>234.82000000000005</v>
      </c>
      <c r="AE42" s="10">
        <f t="shared" si="79"/>
        <v>0</v>
      </c>
      <c r="AF42" s="10">
        <f t="shared" si="80"/>
        <v>0</v>
      </c>
      <c r="AG42" s="19">
        <f t="shared" si="81"/>
        <v>0</v>
      </c>
      <c r="AH42" s="10"/>
      <c r="AI42" s="10"/>
      <c r="AJ42" s="19">
        <f t="shared" si="82"/>
        <v>0</v>
      </c>
      <c r="AK42" s="19"/>
      <c r="AL42" s="19"/>
      <c r="AM42" s="19">
        <f t="shared" si="83"/>
        <v>0</v>
      </c>
      <c r="AN42" s="19"/>
      <c r="AO42" s="19"/>
      <c r="AP42" s="19">
        <f t="shared" si="84"/>
        <v>0</v>
      </c>
      <c r="AQ42" s="19"/>
      <c r="AR42" s="19"/>
      <c r="AS42" s="19">
        <f t="shared" si="85"/>
        <v>0</v>
      </c>
      <c r="AT42" s="19"/>
      <c r="AU42" s="19"/>
      <c r="AV42" s="19">
        <f t="shared" si="86"/>
        <v>0</v>
      </c>
      <c r="AW42" s="19"/>
      <c r="AX42" s="19"/>
      <c r="AY42" s="19">
        <f t="shared" si="87"/>
        <v>0</v>
      </c>
      <c r="AZ42" s="19"/>
      <c r="BA42" s="19"/>
      <c r="BB42" s="19">
        <f t="shared" si="88"/>
        <v>0</v>
      </c>
      <c r="BC42" s="19"/>
      <c r="BD42" s="19"/>
      <c r="BE42" s="19">
        <f t="shared" si="89"/>
        <v>0</v>
      </c>
      <c r="BF42" s="19">
        <v>1023.33</v>
      </c>
      <c r="BG42" s="19">
        <v>788.51</v>
      </c>
      <c r="BH42" s="19">
        <f t="shared" si="90"/>
        <v>234.82000000000005</v>
      </c>
      <c r="BI42" s="34"/>
      <c r="BJ42" s="34"/>
      <c r="BK42" s="34">
        <f t="shared" si="91"/>
        <v>0</v>
      </c>
      <c r="BL42" s="34"/>
      <c r="BM42" s="34"/>
      <c r="BN42" s="34">
        <f t="shared" si="92"/>
        <v>0</v>
      </c>
      <c r="BO42" s="34"/>
      <c r="BP42" s="34"/>
      <c r="BQ42" s="35">
        <f t="shared" si="93"/>
        <v>0</v>
      </c>
      <c r="BR42" s="35"/>
      <c r="BS42" s="10"/>
      <c r="BT42" s="56">
        <f t="shared" si="94"/>
        <v>0</v>
      </c>
      <c r="BU42" s="56"/>
      <c r="BV42" s="56"/>
      <c r="BW42" s="56">
        <f t="shared" si="95"/>
        <v>0</v>
      </c>
      <c r="BX42" s="56">
        <f t="shared" si="96"/>
        <v>0</v>
      </c>
      <c r="BY42" s="56">
        <f t="shared" si="97"/>
        <v>0</v>
      </c>
      <c r="BZ42" s="56">
        <f t="shared" si="98"/>
        <v>0</v>
      </c>
      <c r="CA42" s="56"/>
      <c r="CB42" s="57"/>
      <c r="CC42" s="57"/>
      <c r="CD42" s="57"/>
      <c r="CE42" s="57"/>
      <c r="CF42" s="57"/>
      <c r="CG42" s="57">
        <f t="shared" si="99"/>
        <v>0</v>
      </c>
      <c r="CH42" s="57"/>
      <c r="CI42" s="11">
        <f t="shared" si="100"/>
        <v>6</v>
      </c>
      <c r="CJ42" s="11">
        <f t="shared" si="101"/>
        <v>6</v>
      </c>
      <c r="CK42" s="11"/>
      <c r="CL42" s="11"/>
      <c r="CM42" s="11"/>
      <c r="CN42" s="11"/>
      <c r="CO42" s="11"/>
      <c r="CP42" s="11"/>
      <c r="CQ42" s="11"/>
      <c r="CR42" s="11"/>
      <c r="CS42" s="11">
        <v>6</v>
      </c>
      <c r="CT42" s="11">
        <v>6</v>
      </c>
      <c r="CU42" s="11"/>
      <c r="CV42" s="11"/>
      <c r="CW42" s="11"/>
      <c r="CX42" s="11"/>
      <c r="CY42" s="11"/>
      <c r="CZ42" s="11"/>
      <c r="DA42" s="11"/>
      <c r="DB42" s="11"/>
    </row>
    <row r="43" spans="1:106" s="24" customFormat="1" ht="17.25" customHeight="1">
      <c r="A43" s="3" t="s">
        <v>262</v>
      </c>
      <c r="B43" s="18">
        <f t="shared" si="70"/>
        <v>1</v>
      </c>
      <c r="C43" s="18">
        <f t="shared" si="71"/>
        <v>1</v>
      </c>
      <c r="D43" s="18"/>
      <c r="E43" s="3"/>
      <c r="F43" s="3"/>
      <c r="G43" s="3"/>
      <c r="H43" s="3"/>
      <c r="I43" s="3"/>
      <c r="J43" s="3"/>
      <c r="K43" s="3"/>
      <c r="L43" s="3">
        <v>1</v>
      </c>
      <c r="M43" s="3"/>
      <c r="N43" s="3"/>
      <c r="O43" s="18"/>
      <c r="P43" s="18"/>
      <c r="Q43" s="4"/>
      <c r="R43" s="4">
        <f t="shared" si="72"/>
        <v>0</v>
      </c>
      <c r="S43" s="4"/>
      <c r="T43" s="4"/>
      <c r="U43" s="4"/>
      <c r="V43" s="19"/>
      <c r="W43" s="19"/>
      <c r="X43" s="19"/>
      <c r="Y43" s="42">
        <f t="shared" si="73"/>
        <v>786.42</v>
      </c>
      <c r="Z43" s="42">
        <f t="shared" si="74"/>
        <v>556.26</v>
      </c>
      <c r="AA43" s="42">
        <f t="shared" si="75"/>
        <v>230.15999999999997</v>
      </c>
      <c r="AB43" s="42">
        <f t="shared" si="76"/>
        <v>786.42</v>
      </c>
      <c r="AC43" s="10">
        <f t="shared" si="77"/>
        <v>556.26</v>
      </c>
      <c r="AD43" s="10">
        <f t="shared" si="78"/>
        <v>230.15999999999997</v>
      </c>
      <c r="AE43" s="10">
        <f t="shared" si="79"/>
        <v>0</v>
      </c>
      <c r="AF43" s="10">
        <f t="shared" si="80"/>
        <v>0</v>
      </c>
      <c r="AG43" s="19">
        <f t="shared" si="81"/>
        <v>0</v>
      </c>
      <c r="AH43" s="10"/>
      <c r="AI43" s="10"/>
      <c r="AJ43" s="19">
        <f t="shared" si="82"/>
        <v>0</v>
      </c>
      <c r="AK43" s="19"/>
      <c r="AL43" s="19"/>
      <c r="AM43" s="19">
        <f t="shared" si="83"/>
        <v>0</v>
      </c>
      <c r="AN43" s="19"/>
      <c r="AO43" s="19"/>
      <c r="AP43" s="19">
        <f t="shared" si="84"/>
        <v>0</v>
      </c>
      <c r="AQ43" s="19"/>
      <c r="AR43" s="19"/>
      <c r="AS43" s="19">
        <f t="shared" si="85"/>
        <v>0</v>
      </c>
      <c r="AT43" s="19"/>
      <c r="AU43" s="19"/>
      <c r="AV43" s="19">
        <f t="shared" si="86"/>
        <v>0</v>
      </c>
      <c r="AW43" s="19"/>
      <c r="AX43" s="19"/>
      <c r="AY43" s="19">
        <f t="shared" si="87"/>
        <v>0</v>
      </c>
      <c r="AZ43" s="19"/>
      <c r="BA43" s="19"/>
      <c r="BB43" s="19">
        <f t="shared" si="88"/>
        <v>0</v>
      </c>
      <c r="BC43" s="19"/>
      <c r="BD43" s="19"/>
      <c r="BE43" s="19">
        <f t="shared" si="89"/>
        <v>0</v>
      </c>
      <c r="BF43" s="19">
        <v>786.42</v>
      </c>
      <c r="BG43" s="19">
        <v>556.26</v>
      </c>
      <c r="BH43" s="19">
        <f t="shared" si="90"/>
        <v>230.15999999999997</v>
      </c>
      <c r="BI43" s="34"/>
      <c r="BJ43" s="34"/>
      <c r="BK43" s="34">
        <f t="shared" si="91"/>
        <v>0</v>
      </c>
      <c r="BL43" s="34"/>
      <c r="BM43" s="34"/>
      <c r="BN43" s="34">
        <f t="shared" si="92"/>
        <v>0</v>
      </c>
      <c r="BO43" s="34"/>
      <c r="BP43" s="34"/>
      <c r="BQ43" s="35">
        <f t="shared" si="93"/>
        <v>0</v>
      </c>
      <c r="BR43" s="35"/>
      <c r="BS43" s="10"/>
      <c r="BT43" s="56">
        <f t="shared" si="94"/>
        <v>0</v>
      </c>
      <c r="BU43" s="56"/>
      <c r="BV43" s="56"/>
      <c r="BW43" s="56">
        <f t="shared" si="95"/>
        <v>0</v>
      </c>
      <c r="BX43" s="56">
        <f t="shared" si="96"/>
        <v>0</v>
      </c>
      <c r="BY43" s="56">
        <f t="shared" si="97"/>
        <v>0</v>
      </c>
      <c r="BZ43" s="56">
        <f t="shared" si="98"/>
        <v>0</v>
      </c>
      <c r="CA43" s="56"/>
      <c r="CB43" s="57"/>
      <c r="CC43" s="57"/>
      <c r="CD43" s="57"/>
      <c r="CE43" s="57"/>
      <c r="CF43" s="57"/>
      <c r="CG43" s="57">
        <f t="shared" si="99"/>
        <v>0</v>
      </c>
      <c r="CH43" s="57"/>
      <c r="CI43" s="11">
        <f t="shared" si="100"/>
        <v>7</v>
      </c>
      <c r="CJ43" s="11">
        <f t="shared" si="101"/>
        <v>7</v>
      </c>
      <c r="CK43" s="11"/>
      <c r="CL43" s="11"/>
      <c r="CM43" s="11"/>
      <c r="CN43" s="11"/>
      <c r="CO43" s="11"/>
      <c r="CP43" s="11"/>
      <c r="CQ43" s="11"/>
      <c r="CR43" s="11"/>
      <c r="CS43" s="11">
        <v>7</v>
      </c>
      <c r="CT43" s="11">
        <v>7</v>
      </c>
      <c r="CU43" s="11"/>
      <c r="CV43" s="11"/>
      <c r="CW43" s="11"/>
      <c r="CX43" s="11"/>
      <c r="CY43" s="11"/>
      <c r="CZ43" s="11"/>
      <c r="DA43" s="11"/>
      <c r="DB43" s="11"/>
    </row>
    <row r="44" spans="1:106" s="24" customFormat="1" ht="17.25" customHeight="1">
      <c r="A44" s="3" t="s">
        <v>263</v>
      </c>
      <c r="B44" s="18">
        <f t="shared" si="70"/>
        <v>1</v>
      </c>
      <c r="C44" s="18">
        <f t="shared" si="71"/>
        <v>1</v>
      </c>
      <c r="D44" s="18"/>
      <c r="E44" s="3"/>
      <c r="F44" s="3"/>
      <c r="G44" s="3"/>
      <c r="H44" s="3"/>
      <c r="I44" s="3"/>
      <c r="J44" s="3"/>
      <c r="K44" s="3"/>
      <c r="L44" s="3">
        <v>1</v>
      </c>
      <c r="M44" s="3"/>
      <c r="N44" s="3"/>
      <c r="O44" s="18"/>
      <c r="P44" s="18"/>
      <c r="Q44" s="4"/>
      <c r="R44" s="4">
        <f t="shared" si="72"/>
        <v>0</v>
      </c>
      <c r="S44" s="4"/>
      <c r="T44" s="4"/>
      <c r="U44" s="4"/>
      <c r="V44" s="19"/>
      <c r="W44" s="19"/>
      <c r="X44" s="19"/>
      <c r="Y44" s="42">
        <f t="shared" si="73"/>
        <v>1204.82</v>
      </c>
      <c r="Z44" s="42">
        <f t="shared" si="74"/>
        <v>1016.82</v>
      </c>
      <c r="AA44" s="42">
        <f t="shared" si="75"/>
        <v>187.99999999999989</v>
      </c>
      <c r="AB44" s="42">
        <f t="shared" si="76"/>
        <v>1204.82</v>
      </c>
      <c r="AC44" s="10">
        <f t="shared" si="77"/>
        <v>1016.82</v>
      </c>
      <c r="AD44" s="10">
        <f t="shared" si="78"/>
        <v>187.99999999999989</v>
      </c>
      <c r="AE44" s="10">
        <f t="shared" si="79"/>
        <v>0</v>
      </c>
      <c r="AF44" s="10">
        <f t="shared" si="80"/>
        <v>0</v>
      </c>
      <c r="AG44" s="19">
        <f t="shared" si="81"/>
        <v>0</v>
      </c>
      <c r="AH44" s="10"/>
      <c r="AI44" s="10"/>
      <c r="AJ44" s="19">
        <f t="shared" si="82"/>
        <v>0</v>
      </c>
      <c r="AK44" s="19"/>
      <c r="AL44" s="19"/>
      <c r="AM44" s="19">
        <f t="shared" si="83"/>
        <v>0</v>
      </c>
      <c r="AN44" s="19"/>
      <c r="AO44" s="19"/>
      <c r="AP44" s="19">
        <f t="shared" si="84"/>
        <v>0</v>
      </c>
      <c r="AQ44" s="19"/>
      <c r="AR44" s="19"/>
      <c r="AS44" s="19">
        <f t="shared" si="85"/>
        <v>0</v>
      </c>
      <c r="AT44" s="19"/>
      <c r="AU44" s="19"/>
      <c r="AV44" s="19">
        <f t="shared" si="86"/>
        <v>0</v>
      </c>
      <c r="AW44" s="19"/>
      <c r="AX44" s="19"/>
      <c r="AY44" s="19">
        <f t="shared" si="87"/>
        <v>0</v>
      </c>
      <c r="AZ44" s="19"/>
      <c r="BA44" s="19"/>
      <c r="BB44" s="19">
        <f t="shared" si="88"/>
        <v>0</v>
      </c>
      <c r="BC44" s="19"/>
      <c r="BD44" s="19"/>
      <c r="BE44" s="19">
        <f t="shared" si="89"/>
        <v>0</v>
      </c>
      <c r="BF44" s="19">
        <v>1204.82</v>
      </c>
      <c r="BG44" s="19">
        <v>1016.82</v>
      </c>
      <c r="BH44" s="19">
        <f t="shared" si="90"/>
        <v>187.99999999999989</v>
      </c>
      <c r="BI44" s="34"/>
      <c r="BJ44" s="34"/>
      <c r="BK44" s="34">
        <f t="shared" si="91"/>
        <v>0</v>
      </c>
      <c r="BL44" s="34"/>
      <c r="BM44" s="34"/>
      <c r="BN44" s="34">
        <f t="shared" si="92"/>
        <v>0</v>
      </c>
      <c r="BO44" s="34"/>
      <c r="BP44" s="34"/>
      <c r="BQ44" s="35">
        <f t="shared" si="93"/>
        <v>0</v>
      </c>
      <c r="BR44" s="35"/>
      <c r="BS44" s="10"/>
      <c r="BT44" s="56">
        <f t="shared" si="94"/>
        <v>0</v>
      </c>
      <c r="BU44" s="56"/>
      <c r="BV44" s="56"/>
      <c r="BW44" s="56">
        <f t="shared" si="95"/>
        <v>0</v>
      </c>
      <c r="BX44" s="56">
        <f t="shared" si="96"/>
        <v>0</v>
      </c>
      <c r="BY44" s="56">
        <f t="shared" si="97"/>
        <v>0</v>
      </c>
      <c r="BZ44" s="56">
        <f t="shared" si="98"/>
        <v>0</v>
      </c>
      <c r="CA44" s="56"/>
      <c r="CB44" s="57"/>
      <c r="CC44" s="57"/>
      <c r="CD44" s="57"/>
      <c r="CE44" s="57"/>
      <c r="CF44" s="57"/>
      <c r="CG44" s="57">
        <f t="shared" si="99"/>
        <v>0</v>
      </c>
      <c r="CH44" s="57"/>
      <c r="CI44" s="11">
        <f t="shared" si="100"/>
        <v>2</v>
      </c>
      <c r="CJ44" s="11">
        <f t="shared" si="101"/>
        <v>2</v>
      </c>
      <c r="CK44" s="11"/>
      <c r="CL44" s="11"/>
      <c r="CM44" s="11"/>
      <c r="CN44" s="11"/>
      <c r="CO44" s="11"/>
      <c r="CP44" s="11"/>
      <c r="CQ44" s="11"/>
      <c r="CR44" s="11"/>
      <c r="CS44" s="11">
        <v>2</v>
      </c>
      <c r="CT44" s="11">
        <v>2</v>
      </c>
      <c r="CU44" s="11"/>
      <c r="CV44" s="11"/>
      <c r="CW44" s="11"/>
      <c r="CX44" s="11"/>
      <c r="CY44" s="11"/>
      <c r="CZ44" s="11"/>
      <c r="DA44" s="11"/>
      <c r="DB44" s="11"/>
    </row>
    <row r="45" spans="1:106" s="24" customFormat="1" ht="17.25" customHeight="1">
      <c r="A45" s="3" t="s">
        <v>264</v>
      </c>
      <c r="B45" s="18">
        <f t="shared" si="70"/>
        <v>1</v>
      </c>
      <c r="C45" s="18">
        <f t="shared" si="71"/>
        <v>1</v>
      </c>
      <c r="D45" s="18"/>
      <c r="E45" s="3"/>
      <c r="F45" s="3"/>
      <c r="G45" s="3"/>
      <c r="H45" s="3"/>
      <c r="I45" s="3"/>
      <c r="J45" s="3"/>
      <c r="K45" s="3"/>
      <c r="L45" s="3">
        <v>1</v>
      </c>
      <c r="M45" s="3"/>
      <c r="N45" s="3"/>
      <c r="O45" s="18"/>
      <c r="P45" s="18"/>
      <c r="Q45" s="4"/>
      <c r="R45" s="4">
        <f t="shared" si="72"/>
        <v>0</v>
      </c>
      <c r="S45" s="4"/>
      <c r="T45" s="4"/>
      <c r="U45" s="4"/>
      <c r="V45" s="19"/>
      <c r="W45" s="19"/>
      <c r="X45" s="19"/>
      <c r="Y45" s="42">
        <f t="shared" si="73"/>
        <v>779.8</v>
      </c>
      <c r="Z45" s="42">
        <f t="shared" si="74"/>
        <v>685.65</v>
      </c>
      <c r="AA45" s="42">
        <f t="shared" si="75"/>
        <v>94.149999999999977</v>
      </c>
      <c r="AB45" s="42">
        <f t="shared" si="76"/>
        <v>779.8</v>
      </c>
      <c r="AC45" s="10">
        <f t="shared" si="77"/>
        <v>685.65</v>
      </c>
      <c r="AD45" s="10">
        <f t="shared" si="78"/>
        <v>94.149999999999977</v>
      </c>
      <c r="AE45" s="10">
        <f t="shared" si="79"/>
        <v>0</v>
      </c>
      <c r="AF45" s="10">
        <f t="shared" si="80"/>
        <v>0</v>
      </c>
      <c r="AG45" s="19">
        <f t="shared" si="81"/>
        <v>0</v>
      </c>
      <c r="AH45" s="10"/>
      <c r="AI45" s="10"/>
      <c r="AJ45" s="19">
        <f t="shared" si="82"/>
        <v>0</v>
      </c>
      <c r="AK45" s="19"/>
      <c r="AL45" s="19"/>
      <c r="AM45" s="19">
        <f t="shared" si="83"/>
        <v>0</v>
      </c>
      <c r="AN45" s="19"/>
      <c r="AO45" s="19"/>
      <c r="AP45" s="19">
        <f t="shared" si="84"/>
        <v>0</v>
      </c>
      <c r="AQ45" s="19"/>
      <c r="AR45" s="19"/>
      <c r="AS45" s="19">
        <f t="shared" si="85"/>
        <v>0</v>
      </c>
      <c r="AT45" s="19"/>
      <c r="AU45" s="19"/>
      <c r="AV45" s="19">
        <f t="shared" si="86"/>
        <v>0</v>
      </c>
      <c r="AW45" s="19"/>
      <c r="AX45" s="19"/>
      <c r="AY45" s="19">
        <f t="shared" si="87"/>
        <v>0</v>
      </c>
      <c r="AZ45" s="19"/>
      <c r="BA45" s="19"/>
      <c r="BB45" s="19">
        <f t="shared" si="88"/>
        <v>0</v>
      </c>
      <c r="BC45" s="19"/>
      <c r="BD45" s="19"/>
      <c r="BE45" s="19">
        <f t="shared" si="89"/>
        <v>0</v>
      </c>
      <c r="BF45" s="19">
        <v>779.8</v>
      </c>
      <c r="BG45" s="19">
        <v>685.65</v>
      </c>
      <c r="BH45" s="19">
        <f t="shared" si="90"/>
        <v>94.149999999999977</v>
      </c>
      <c r="BI45" s="34"/>
      <c r="BJ45" s="34"/>
      <c r="BK45" s="34">
        <f t="shared" si="91"/>
        <v>0</v>
      </c>
      <c r="BL45" s="34"/>
      <c r="BM45" s="34"/>
      <c r="BN45" s="34">
        <f t="shared" si="92"/>
        <v>0</v>
      </c>
      <c r="BO45" s="34"/>
      <c r="BP45" s="34"/>
      <c r="BQ45" s="35">
        <f t="shared" si="93"/>
        <v>0</v>
      </c>
      <c r="BR45" s="35"/>
      <c r="BS45" s="10"/>
      <c r="BT45" s="56">
        <f t="shared" si="94"/>
        <v>0</v>
      </c>
      <c r="BU45" s="56"/>
      <c r="BV45" s="56"/>
      <c r="BW45" s="56">
        <f t="shared" si="95"/>
        <v>0</v>
      </c>
      <c r="BX45" s="56">
        <f t="shared" si="96"/>
        <v>0</v>
      </c>
      <c r="BY45" s="56">
        <f t="shared" si="97"/>
        <v>0</v>
      </c>
      <c r="BZ45" s="56">
        <f t="shared" si="98"/>
        <v>0</v>
      </c>
      <c r="CA45" s="56"/>
      <c r="CB45" s="57"/>
      <c r="CC45" s="57"/>
      <c r="CD45" s="57"/>
      <c r="CE45" s="57"/>
      <c r="CF45" s="57"/>
      <c r="CG45" s="57">
        <f t="shared" si="99"/>
        <v>0</v>
      </c>
      <c r="CH45" s="57"/>
      <c r="CI45" s="11">
        <f t="shared" si="100"/>
        <v>2</v>
      </c>
      <c r="CJ45" s="11">
        <f t="shared" si="101"/>
        <v>2</v>
      </c>
      <c r="CK45" s="11"/>
      <c r="CL45" s="11"/>
      <c r="CM45" s="11"/>
      <c r="CN45" s="11"/>
      <c r="CO45" s="11"/>
      <c r="CP45" s="11"/>
      <c r="CQ45" s="11"/>
      <c r="CR45" s="11"/>
      <c r="CS45" s="11">
        <v>2</v>
      </c>
      <c r="CT45" s="11">
        <v>2</v>
      </c>
      <c r="CU45" s="11"/>
      <c r="CV45" s="11"/>
      <c r="CW45" s="11"/>
      <c r="CX45" s="11"/>
      <c r="CY45" s="11"/>
      <c r="CZ45" s="11"/>
      <c r="DA45" s="11"/>
      <c r="DB45" s="11"/>
    </row>
    <row r="46" spans="1:106" s="24" customFormat="1" ht="17.25" customHeight="1">
      <c r="A46" s="3" t="s">
        <v>269</v>
      </c>
      <c r="B46" s="18">
        <f t="shared" si="70"/>
        <v>1</v>
      </c>
      <c r="C46" s="18">
        <f t="shared" si="71"/>
        <v>1</v>
      </c>
      <c r="D46" s="18"/>
      <c r="E46" s="3"/>
      <c r="F46" s="3"/>
      <c r="G46" s="3"/>
      <c r="H46" s="3"/>
      <c r="I46" s="3"/>
      <c r="J46" s="3"/>
      <c r="K46" s="3"/>
      <c r="L46" s="3">
        <v>1</v>
      </c>
      <c r="M46" s="3"/>
      <c r="N46" s="3"/>
      <c r="O46" s="18"/>
      <c r="P46" s="18"/>
      <c r="Q46" s="4"/>
      <c r="R46" s="4">
        <f t="shared" si="72"/>
        <v>0</v>
      </c>
      <c r="S46" s="4"/>
      <c r="T46" s="4"/>
      <c r="U46" s="4"/>
      <c r="V46" s="19"/>
      <c r="W46" s="19"/>
      <c r="X46" s="19"/>
      <c r="Y46" s="42">
        <f t="shared" si="73"/>
        <v>6432.92</v>
      </c>
      <c r="Z46" s="42">
        <f t="shared" si="74"/>
        <v>4503.04</v>
      </c>
      <c r="AA46" s="42">
        <f t="shared" si="75"/>
        <v>1929.88</v>
      </c>
      <c r="AB46" s="42">
        <f t="shared" si="76"/>
        <v>6432.92</v>
      </c>
      <c r="AC46" s="10">
        <f t="shared" si="77"/>
        <v>4503.04</v>
      </c>
      <c r="AD46" s="10">
        <f t="shared" si="78"/>
        <v>1929.88</v>
      </c>
      <c r="AE46" s="10">
        <f t="shared" si="79"/>
        <v>0</v>
      </c>
      <c r="AF46" s="10">
        <f t="shared" si="80"/>
        <v>0</v>
      </c>
      <c r="AG46" s="19">
        <f t="shared" si="81"/>
        <v>0</v>
      </c>
      <c r="AH46" s="10"/>
      <c r="AI46" s="10"/>
      <c r="AJ46" s="19">
        <f t="shared" si="82"/>
        <v>0</v>
      </c>
      <c r="AK46" s="19"/>
      <c r="AL46" s="19"/>
      <c r="AM46" s="19">
        <f t="shared" si="83"/>
        <v>0</v>
      </c>
      <c r="AN46" s="19"/>
      <c r="AO46" s="19"/>
      <c r="AP46" s="19">
        <f t="shared" si="84"/>
        <v>0</v>
      </c>
      <c r="AQ46" s="19"/>
      <c r="AR46" s="19"/>
      <c r="AS46" s="19">
        <f t="shared" si="85"/>
        <v>0</v>
      </c>
      <c r="AT46" s="19"/>
      <c r="AU46" s="19"/>
      <c r="AV46" s="19">
        <f t="shared" si="86"/>
        <v>0</v>
      </c>
      <c r="AW46" s="19"/>
      <c r="AX46" s="19"/>
      <c r="AY46" s="19">
        <f t="shared" si="87"/>
        <v>0</v>
      </c>
      <c r="AZ46" s="19"/>
      <c r="BA46" s="19"/>
      <c r="BB46" s="19">
        <f t="shared" si="88"/>
        <v>0</v>
      </c>
      <c r="BC46" s="19"/>
      <c r="BD46" s="19"/>
      <c r="BE46" s="19">
        <f t="shared" si="89"/>
        <v>0</v>
      </c>
      <c r="BF46" s="19">
        <v>6432.92</v>
      </c>
      <c r="BG46" s="19">
        <v>4503.04</v>
      </c>
      <c r="BH46" s="19">
        <f t="shared" si="90"/>
        <v>1929.88</v>
      </c>
      <c r="BI46" s="34"/>
      <c r="BJ46" s="34"/>
      <c r="BK46" s="34">
        <f t="shared" si="91"/>
        <v>0</v>
      </c>
      <c r="BL46" s="34"/>
      <c r="BM46" s="34"/>
      <c r="BN46" s="34">
        <f t="shared" si="92"/>
        <v>0</v>
      </c>
      <c r="BO46" s="34"/>
      <c r="BP46" s="34"/>
      <c r="BQ46" s="35">
        <f t="shared" si="93"/>
        <v>0</v>
      </c>
      <c r="BR46" s="35"/>
      <c r="BS46" s="10"/>
      <c r="BT46" s="56">
        <f t="shared" si="94"/>
        <v>0</v>
      </c>
      <c r="BU46" s="56"/>
      <c r="BV46" s="56"/>
      <c r="BW46" s="56">
        <f t="shared" si="95"/>
        <v>0</v>
      </c>
      <c r="BX46" s="56">
        <f t="shared" si="96"/>
        <v>0</v>
      </c>
      <c r="BY46" s="56">
        <f t="shared" si="97"/>
        <v>0</v>
      </c>
      <c r="BZ46" s="56">
        <f t="shared" si="98"/>
        <v>0</v>
      </c>
      <c r="CA46" s="56"/>
      <c r="CB46" s="57"/>
      <c r="CC46" s="57"/>
      <c r="CD46" s="57"/>
      <c r="CE46" s="57"/>
      <c r="CF46" s="57"/>
      <c r="CG46" s="57">
        <f t="shared" si="99"/>
        <v>0</v>
      </c>
      <c r="CH46" s="57"/>
      <c r="CI46" s="11">
        <f t="shared" si="100"/>
        <v>2</v>
      </c>
      <c r="CJ46" s="11">
        <f t="shared" si="101"/>
        <v>2</v>
      </c>
      <c r="CK46" s="11"/>
      <c r="CL46" s="11"/>
      <c r="CM46" s="11"/>
      <c r="CN46" s="11"/>
      <c r="CO46" s="11"/>
      <c r="CP46" s="11"/>
      <c r="CQ46" s="11"/>
      <c r="CR46" s="11"/>
      <c r="CS46" s="11">
        <v>2</v>
      </c>
      <c r="CT46" s="11">
        <v>2</v>
      </c>
      <c r="CU46" s="11"/>
      <c r="CV46" s="11"/>
      <c r="CW46" s="11"/>
      <c r="CX46" s="11"/>
      <c r="CY46" s="11"/>
      <c r="CZ46" s="11"/>
      <c r="DA46" s="11"/>
      <c r="DB46" s="11"/>
    </row>
    <row r="47" spans="1:106" s="24" customFormat="1" ht="17.25" customHeight="1">
      <c r="A47" s="3"/>
      <c r="B47" s="18">
        <f t="shared" si="70"/>
        <v>0</v>
      </c>
      <c r="C47" s="18">
        <f t="shared" si="71"/>
        <v>0</v>
      </c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18"/>
      <c r="P47" s="18"/>
      <c r="Q47" s="4"/>
      <c r="R47" s="4">
        <f t="shared" si="72"/>
        <v>0</v>
      </c>
      <c r="S47" s="4"/>
      <c r="T47" s="4"/>
      <c r="U47" s="4"/>
      <c r="V47" s="19"/>
      <c r="W47" s="19"/>
      <c r="X47" s="19"/>
      <c r="Y47" s="42">
        <f t="shared" si="73"/>
        <v>0</v>
      </c>
      <c r="Z47" s="42">
        <f t="shared" si="74"/>
        <v>0</v>
      </c>
      <c r="AA47" s="42">
        <f t="shared" si="75"/>
        <v>0</v>
      </c>
      <c r="AB47" s="42">
        <f t="shared" si="76"/>
        <v>0</v>
      </c>
      <c r="AC47" s="10">
        <f t="shared" si="77"/>
        <v>0</v>
      </c>
      <c r="AD47" s="10">
        <f t="shared" si="78"/>
        <v>0</v>
      </c>
      <c r="AE47" s="10">
        <f t="shared" si="79"/>
        <v>0</v>
      </c>
      <c r="AF47" s="10">
        <f t="shared" si="80"/>
        <v>0</v>
      </c>
      <c r="AG47" s="19">
        <f t="shared" si="81"/>
        <v>0</v>
      </c>
      <c r="AH47" s="10"/>
      <c r="AI47" s="10"/>
      <c r="AJ47" s="19">
        <f t="shared" si="82"/>
        <v>0</v>
      </c>
      <c r="AK47" s="19"/>
      <c r="AL47" s="19"/>
      <c r="AM47" s="19">
        <f t="shared" si="83"/>
        <v>0</v>
      </c>
      <c r="AN47" s="19"/>
      <c r="AO47" s="19"/>
      <c r="AP47" s="19">
        <f t="shared" si="84"/>
        <v>0</v>
      </c>
      <c r="AQ47" s="19"/>
      <c r="AR47" s="19"/>
      <c r="AS47" s="19">
        <f t="shared" si="85"/>
        <v>0</v>
      </c>
      <c r="AT47" s="19"/>
      <c r="AU47" s="19"/>
      <c r="AV47" s="19">
        <f t="shared" si="86"/>
        <v>0</v>
      </c>
      <c r="AW47" s="19"/>
      <c r="AX47" s="19"/>
      <c r="AY47" s="19">
        <f t="shared" si="87"/>
        <v>0</v>
      </c>
      <c r="AZ47" s="19"/>
      <c r="BA47" s="19"/>
      <c r="BB47" s="19">
        <f t="shared" si="88"/>
        <v>0</v>
      </c>
      <c r="BC47" s="19"/>
      <c r="BD47" s="19"/>
      <c r="BE47" s="19">
        <f t="shared" si="89"/>
        <v>0</v>
      </c>
      <c r="BF47" s="19"/>
      <c r="BG47" s="19"/>
      <c r="BH47" s="19">
        <f t="shared" si="90"/>
        <v>0</v>
      </c>
      <c r="BI47" s="34"/>
      <c r="BJ47" s="34"/>
      <c r="BK47" s="34">
        <f t="shared" si="91"/>
        <v>0</v>
      </c>
      <c r="BL47" s="34"/>
      <c r="BM47" s="34"/>
      <c r="BN47" s="34">
        <f t="shared" si="92"/>
        <v>0</v>
      </c>
      <c r="BO47" s="34"/>
      <c r="BP47" s="34"/>
      <c r="BQ47" s="35">
        <f t="shared" si="93"/>
        <v>0</v>
      </c>
      <c r="BR47" s="35"/>
      <c r="BS47" s="10"/>
      <c r="BT47" s="56">
        <f t="shared" si="94"/>
        <v>0</v>
      </c>
      <c r="BU47" s="56"/>
      <c r="BV47" s="56"/>
      <c r="BW47" s="56">
        <f t="shared" si="95"/>
        <v>0</v>
      </c>
      <c r="BX47" s="56">
        <f t="shared" si="96"/>
        <v>0</v>
      </c>
      <c r="BY47" s="56">
        <f t="shared" si="97"/>
        <v>0</v>
      </c>
      <c r="BZ47" s="56">
        <f t="shared" si="98"/>
        <v>0</v>
      </c>
      <c r="CA47" s="56"/>
      <c r="CB47" s="57"/>
      <c r="CC47" s="57"/>
      <c r="CD47" s="57"/>
      <c r="CE47" s="57"/>
      <c r="CF47" s="57"/>
      <c r="CG47" s="57">
        <f t="shared" si="99"/>
        <v>0</v>
      </c>
      <c r="CH47" s="57"/>
      <c r="CI47" s="11">
        <f t="shared" si="100"/>
        <v>0</v>
      </c>
      <c r="CJ47" s="11">
        <f t="shared" si="101"/>
        <v>0</v>
      </c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24" customFormat="1" ht="17.25" customHeight="1">
      <c r="A48" s="3"/>
      <c r="B48" s="18">
        <f t="shared" ref="B48:B57" si="102">C48+R48</f>
        <v>0</v>
      </c>
      <c r="C48" s="18">
        <f t="shared" ref="C48:C57" si="103">D48+H48+L48+N48+P48</f>
        <v>0</v>
      </c>
      <c r="D48" s="18"/>
      <c r="E48" s="3"/>
      <c r="F48" s="3"/>
      <c r="G48" s="3"/>
      <c r="H48" s="3"/>
      <c r="I48" s="3"/>
      <c r="J48" s="3"/>
      <c r="K48" s="3"/>
      <c r="L48" s="3"/>
      <c r="M48" s="3"/>
      <c r="N48" s="3"/>
      <c r="O48" s="18"/>
      <c r="P48" s="18"/>
      <c r="Q48" s="4"/>
      <c r="R48" s="4">
        <f t="shared" ref="R48:R57" si="104">SUM(S48:X48)</f>
        <v>0</v>
      </c>
      <c r="S48" s="4"/>
      <c r="T48" s="4"/>
      <c r="U48" s="4"/>
      <c r="V48" s="19"/>
      <c r="W48" s="19"/>
      <c r="X48" s="19"/>
      <c r="Y48" s="42">
        <f t="shared" ref="Y48:Y57" si="105">AB48+BX48</f>
        <v>0</v>
      </c>
      <c r="Z48" s="42">
        <f t="shared" ref="Z48:Z57" si="106">AC48+BY48</f>
        <v>0</v>
      </c>
      <c r="AA48" s="42">
        <f t="shared" ref="AA48:AA57" si="107">AD48+BZ48</f>
        <v>0</v>
      </c>
      <c r="AB48" s="42">
        <f t="shared" ref="AB48:AB57" si="108">AH48+AT48+BF48+BL48+BR48</f>
        <v>0</v>
      </c>
      <c r="AC48" s="10">
        <f t="shared" ref="AC48:AC57" si="109">AI48+AU48+BG48+BM48+BS48</f>
        <v>0</v>
      </c>
      <c r="AD48" s="10">
        <f t="shared" ref="AD48:AD57" si="110">AJ48+AV48+BH48+BT48</f>
        <v>0</v>
      </c>
      <c r="AE48" s="10">
        <f t="shared" ref="AE48:AE57" si="111">AK48+AW48+BI48</f>
        <v>0</v>
      </c>
      <c r="AF48" s="10">
        <f t="shared" ref="AF48:AF57" si="112">AL48+AX48+BJ48</f>
        <v>0</v>
      </c>
      <c r="AG48" s="19">
        <f t="shared" ref="AG48:AG57" si="113">AM48+AY48+BK48</f>
        <v>0</v>
      </c>
      <c r="AH48" s="10"/>
      <c r="AI48" s="10"/>
      <c r="AJ48" s="19">
        <f t="shared" ref="AJ48:AJ57" si="114">AH48-AI48</f>
        <v>0</v>
      </c>
      <c r="AK48" s="19"/>
      <c r="AL48" s="19"/>
      <c r="AM48" s="19">
        <f t="shared" ref="AM48:AM57" si="115">AK48-AL48</f>
        <v>0</v>
      </c>
      <c r="AN48" s="19"/>
      <c r="AO48" s="19"/>
      <c r="AP48" s="19">
        <f t="shared" ref="AP48:AP57" si="116">AN48-AO48</f>
        <v>0</v>
      </c>
      <c r="AQ48" s="19"/>
      <c r="AR48" s="19"/>
      <c r="AS48" s="19">
        <f t="shared" ref="AS48:AS57" si="117">AQ48-AR48</f>
        <v>0</v>
      </c>
      <c r="AT48" s="19"/>
      <c r="AU48" s="19"/>
      <c r="AV48" s="19">
        <f t="shared" ref="AV48:AV57" si="118">AT48-AU48</f>
        <v>0</v>
      </c>
      <c r="AW48" s="19"/>
      <c r="AX48" s="19"/>
      <c r="AY48" s="19">
        <f t="shared" ref="AY48:AY57" si="119">AW48-AX48</f>
        <v>0</v>
      </c>
      <c r="AZ48" s="19"/>
      <c r="BA48" s="19"/>
      <c r="BB48" s="19">
        <f t="shared" ref="BB48:BB57" si="120">AZ48-BA48</f>
        <v>0</v>
      </c>
      <c r="BC48" s="19"/>
      <c r="BD48" s="19"/>
      <c r="BE48" s="19">
        <f t="shared" ref="BE48:BE57" si="121">BC48-BD48</f>
        <v>0</v>
      </c>
      <c r="BF48" s="19"/>
      <c r="BG48" s="19"/>
      <c r="BH48" s="19">
        <f t="shared" ref="BH48:BH57" si="122">BF48-BG48</f>
        <v>0</v>
      </c>
      <c r="BI48" s="34"/>
      <c r="BJ48" s="34"/>
      <c r="BK48" s="34">
        <f t="shared" ref="BK48:BK57" si="123">BI48-BJ48</f>
        <v>0</v>
      </c>
      <c r="BL48" s="34"/>
      <c r="BM48" s="34"/>
      <c r="BN48" s="34">
        <f t="shared" ref="BN48:BN57" si="124">BL48-BM48</f>
        <v>0</v>
      </c>
      <c r="BO48" s="34"/>
      <c r="BP48" s="34"/>
      <c r="BQ48" s="35">
        <f t="shared" ref="BQ48:BQ57" si="125">BO48-BP48</f>
        <v>0</v>
      </c>
      <c r="BR48" s="35"/>
      <c r="BS48" s="10"/>
      <c r="BT48" s="56">
        <f t="shared" ref="BT48:BT57" si="126">BR48-BS48</f>
        <v>0</v>
      </c>
      <c r="BU48" s="56"/>
      <c r="BV48" s="56"/>
      <c r="BW48" s="56">
        <f t="shared" ref="BW48:BW57" si="127">BU48-BV48</f>
        <v>0</v>
      </c>
      <c r="BX48" s="56">
        <f t="shared" ref="BX48:BX57" si="128">CA48+CB48+CC48+CD48+CE48+CH48</f>
        <v>0</v>
      </c>
      <c r="BY48" s="56">
        <f t="shared" ref="BY48:BY57" si="129">CA48+CB48+CC48+CD48+CF48+CH48</f>
        <v>0</v>
      </c>
      <c r="BZ48" s="56">
        <f t="shared" ref="BZ48:BZ57" si="130">CG48</f>
        <v>0</v>
      </c>
      <c r="CA48" s="56"/>
      <c r="CB48" s="57"/>
      <c r="CC48" s="57"/>
      <c r="CD48" s="57"/>
      <c r="CE48" s="57"/>
      <c r="CF48" s="57"/>
      <c r="CG48" s="57">
        <f t="shared" ref="CG48:CG57" si="131">CE48-CF48</f>
        <v>0</v>
      </c>
      <c r="CH48" s="57"/>
      <c r="CI48" s="11">
        <f t="shared" ref="CI48:CI57" si="132">-CK48+CO48+CS48+CU48+CY48</f>
        <v>0</v>
      </c>
      <c r="CJ48" s="11">
        <f t="shared" ref="CJ48:CJ57" si="133">CL48+CP48+CT48+CV48+CZ48</f>
        <v>0</v>
      </c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24" customFormat="1" ht="17.25" customHeight="1">
      <c r="A49" s="3"/>
      <c r="B49" s="18">
        <f t="shared" si="102"/>
        <v>0</v>
      </c>
      <c r="C49" s="18">
        <f t="shared" si="103"/>
        <v>0</v>
      </c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18"/>
      <c r="P49" s="18"/>
      <c r="Q49" s="4"/>
      <c r="R49" s="4">
        <f t="shared" si="104"/>
        <v>0</v>
      </c>
      <c r="S49" s="4"/>
      <c r="T49" s="4"/>
      <c r="U49" s="4"/>
      <c r="V49" s="19"/>
      <c r="W49" s="19"/>
      <c r="X49" s="19"/>
      <c r="Y49" s="42">
        <f t="shared" si="105"/>
        <v>0</v>
      </c>
      <c r="Z49" s="42">
        <f t="shared" si="106"/>
        <v>0</v>
      </c>
      <c r="AA49" s="42">
        <f t="shared" si="107"/>
        <v>0</v>
      </c>
      <c r="AB49" s="42">
        <f t="shared" si="108"/>
        <v>0</v>
      </c>
      <c r="AC49" s="10">
        <f t="shared" si="109"/>
        <v>0</v>
      </c>
      <c r="AD49" s="10">
        <f t="shared" si="110"/>
        <v>0</v>
      </c>
      <c r="AE49" s="10">
        <f t="shared" si="111"/>
        <v>0</v>
      </c>
      <c r="AF49" s="10">
        <f t="shared" si="112"/>
        <v>0</v>
      </c>
      <c r="AG49" s="19">
        <f t="shared" si="113"/>
        <v>0</v>
      </c>
      <c r="AH49" s="10"/>
      <c r="AI49" s="10"/>
      <c r="AJ49" s="19">
        <f t="shared" si="114"/>
        <v>0</v>
      </c>
      <c r="AK49" s="19"/>
      <c r="AL49" s="19"/>
      <c r="AM49" s="19">
        <f t="shared" si="115"/>
        <v>0</v>
      </c>
      <c r="AN49" s="19"/>
      <c r="AO49" s="19"/>
      <c r="AP49" s="19">
        <f t="shared" si="116"/>
        <v>0</v>
      </c>
      <c r="AQ49" s="19"/>
      <c r="AR49" s="19"/>
      <c r="AS49" s="19">
        <f t="shared" si="117"/>
        <v>0</v>
      </c>
      <c r="AT49" s="19"/>
      <c r="AU49" s="19"/>
      <c r="AV49" s="19">
        <f t="shared" si="118"/>
        <v>0</v>
      </c>
      <c r="AW49" s="19"/>
      <c r="AX49" s="19"/>
      <c r="AY49" s="19">
        <f t="shared" si="119"/>
        <v>0</v>
      </c>
      <c r="AZ49" s="19"/>
      <c r="BA49" s="19"/>
      <c r="BB49" s="19">
        <f t="shared" si="120"/>
        <v>0</v>
      </c>
      <c r="BC49" s="19"/>
      <c r="BD49" s="19"/>
      <c r="BE49" s="19">
        <f t="shared" si="121"/>
        <v>0</v>
      </c>
      <c r="BF49" s="19"/>
      <c r="BG49" s="19"/>
      <c r="BH49" s="19">
        <f t="shared" si="122"/>
        <v>0</v>
      </c>
      <c r="BI49" s="34"/>
      <c r="BJ49" s="34"/>
      <c r="BK49" s="34">
        <f t="shared" si="123"/>
        <v>0</v>
      </c>
      <c r="BL49" s="34"/>
      <c r="BM49" s="34"/>
      <c r="BN49" s="34">
        <f t="shared" si="124"/>
        <v>0</v>
      </c>
      <c r="BO49" s="34"/>
      <c r="BP49" s="34"/>
      <c r="BQ49" s="35">
        <f t="shared" si="125"/>
        <v>0</v>
      </c>
      <c r="BR49" s="35"/>
      <c r="BS49" s="10"/>
      <c r="BT49" s="56">
        <f t="shared" si="126"/>
        <v>0</v>
      </c>
      <c r="BU49" s="56"/>
      <c r="BV49" s="56"/>
      <c r="BW49" s="56">
        <f t="shared" si="127"/>
        <v>0</v>
      </c>
      <c r="BX49" s="56">
        <f t="shared" si="128"/>
        <v>0</v>
      </c>
      <c r="BY49" s="56">
        <f t="shared" si="129"/>
        <v>0</v>
      </c>
      <c r="BZ49" s="56">
        <f t="shared" si="130"/>
        <v>0</v>
      </c>
      <c r="CA49" s="56"/>
      <c r="CB49" s="57"/>
      <c r="CC49" s="57"/>
      <c r="CD49" s="57"/>
      <c r="CE49" s="57"/>
      <c r="CF49" s="57"/>
      <c r="CG49" s="57">
        <f t="shared" si="131"/>
        <v>0</v>
      </c>
      <c r="CH49" s="57"/>
      <c r="CI49" s="11">
        <f t="shared" si="132"/>
        <v>0</v>
      </c>
      <c r="CJ49" s="11">
        <f t="shared" si="133"/>
        <v>0</v>
      </c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24" customFormat="1" ht="17.25" customHeight="1">
      <c r="A50" s="3"/>
      <c r="B50" s="18">
        <f t="shared" si="102"/>
        <v>0</v>
      </c>
      <c r="C50" s="18">
        <f t="shared" si="103"/>
        <v>0</v>
      </c>
      <c r="D50" s="18"/>
      <c r="E50" s="3"/>
      <c r="F50" s="3"/>
      <c r="G50" s="3"/>
      <c r="H50" s="3"/>
      <c r="I50" s="3"/>
      <c r="J50" s="3"/>
      <c r="K50" s="3"/>
      <c r="L50" s="3"/>
      <c r="M50" s="3"/>
      <c r="N50" s="3"/>
      <c r="O50" s="18"/>
      <c r="P50" s="18"/>
      <c r="Q50" s="4"/>
      <c r="R50" s="4">
        <f t="shared" si="104"/>
        <v>0</v>
      </c>
      <c r="S50" s="4"/>
      <c r="T50" s="4"/>
      <c r="U50" s="4"/>
      <c r="V50" s="19"/>
      <c r="W50" s="19"/>
      <c r="X50" s="19"/>
      <c r="Y50" s="42">
        <f t="shared" si="105"/>
        <v>0</v>
      </c>
      <c r="Z50" s="42">
        <f t="shared" si="106"/>
        <v>0</v>
      </c>
      <c r="AA50" s="42">
        <f t="shared" si="107"/>
        <v>0</v>
      </c>
      <c r="AB50" s="42">
        <f t="shared" si="108"/>
        <v>0</v>
      </c>
      <c r="AC50" s="10">
        <f t="shared" si="109"/>
        <v>0</v>
      </c>
      <c r="AD50" s="10">
        <f t="shared" si="110"/>
        <v>0</v>
      </c>
      <c r="AE50" s="10">
        <f t="shared" si="111"/>
        <v>0</v>
      </c>
      <c r="AF50" s="10">
        <f t="shared" si="112"/>
        <v>0</v>
      </c>
      <c r="AG50" s="19">
        <f t="shared" si="113"/>
        <v>0</v>
      </c>
      <c r="AH50" s="10"/>
      <c r="AI50" s="10"/>
      <c r="AJ50" s="19">
        <f t="shared" si="114"/>
        <v>0</v>
      </c>
      <c r="AK50" s="19"/>
      <c r="AL50" s="19"/>
      <c r="AM50" s="19">
        <f t="shared" si="115"/>
        <v>0</v>
      </c>
      <c r="AN50" s="19"/>
      <c r="AO50" s="19"/>
      <c r="AP50" s="19">
        <f t="shared" si="116"/>
        <v>0</v>
      </c>
      <c r="AQ50" s="19"/>
      <c r="AR50" s="19"/>
      <c r="AS50" s="19">
        <f t="shared" si="117"/>
        <v>0</v>
      </c>
      <c r="AT50" s="19"/>
      <c r="AU50" s="19"/>
      <c r="AV50" s="19">
        <f t="shared" si="118"/>
        <v>0</v>
      </c>
      <c r="AW50" s="19"/>
      <c r="AX50" s="19"/>
      <c r="AY50" s="19">
        <f t="shared" si="119"/>
        <v>0</v>
      </c>
      <c r="AZ50" s="19"/>
      <c r="BA50" s="19"/>
      <c r="BB50" s="19">
        <f t="shared" si="120"/>
        <v>0</v>
      </c>
      <c r="BC50" s="19"/>
      <c r="BD50" s="19"/>
      <c r="BE50" s="19">
        <f t="shared" si="121"/>
        <v>0</v>
      </c>
      <c r="BF50" s="19"/>
      <c r="BG50" s="19"/>
      <c r="BH50" s="19">
        <f t="shared" si="122"/>
        <v>0</v>
      </c>
      <c r="BI50" s="34"/>
      <c r="BJ50" s="34"/>
      <c r="BK50" s="34">
        <f t="shared" si="123"/>
        <v>0</v>
      </c>
      <c r="BL50" s="34"/>
      <c r="BM50" s="34"/>
      <c r="BN50" s="34">
        <f t="shared" si="124"/>
        <v>0</v>
      </c>
      <c r="BO50" s="34"/>
      <c r="BP50" s="34"/>
      <c r="BQ50" s="35">
        <f t="shared" si="125"/>
        <v>0</v>
      </c>
      <c r="BR50" s="35"/>
      <c r="BS50" s="10"/>
      <c r="BT50" s="56">
        <f t="shared" si="126"/>
        <v>0</v>
      </c>
      <c r="BU50" s="56"/>
      <c r="BV50" s="56"/>
      <c r="BW50" s="56">
        <f t="shared" si="127"/>
        <v>0</v>
      </c>
      <c r="BX50" s="56">
        <f t="shared" si="128"/>
        <v>0</v>
      </c>
      <c r="BY50" s="56">
        <f t="shared" si="129"/>
        <v>0</v>
      </c>
      <c r="BZ50" s="56">
        <f t="shared" si="130"/>
        <v>0</v>
      </c>
      <c r="CA50" s="56"/>
      <c r="CB50" s="57"/>
      <c r="CC50" s="57"/>
      <c r="CD50" s="57"/>
      <c r="CE50" s="57"/>
      <c r="CF50" s="57"/>
      <c r="CG50" s="57">
        <f t="shared" si="131"/>
        <v>0</v>
      </c>
      <c r="CH50" s="57"/>
      <c r="CI50" s="11">
        <f t="shared" si="132"/>
        <v>0</v>
      </c>
      <c r="CJ50" s="11">
        <f t="shared" si="133"/>
        <v>0</v>
      </c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24" customFormat="1" ht="17.25" customHeight="1">
      <c r="A51" s="3"/>
      <c r="B51" s="18">
        <f t="shared" si="102"/>
        <v>0</v>
      </c>
      <c r="C51" s="18">
        <f t="shared" si="103"/>
        <v>0</v>
      </c>
      <c r="D51" s="18"/>
      <c r="E51" s="3"/>
      <c r="F51" s="3"/>
      <c r="G51" s="3"/>
      <c r="H51" s="3"/>
      <c r="I51" s="3"/>
      <c r="J51" s="3"/>
      <c r="K51" s="3"/>
      <c r="L51" s="3"/>
      <c r="M51" s="3"/>
      <c r="N51" s="3"/>
      <c r="O51" s="18"/>
      <c r="P51" s="18"/>
      <c r="Q51" s="4"/>
      <c r="R51" s="4">
        <f t="shared" si="104"/>
        <v>0</v>
      </c>
      <c r="S51" s="4"/>
      <c r="T51" s="4"/>
      <c r="U51" s="4"/>
      <c r="V51" s="19"/>
      <c r="W51" s="19"/>
      <c r="X51" s="19"/>
      <c r="Y51" s="42">
        <f t="shared" si="105"/>
        <v>0</v>
      </c>
      <c r="Z51" s="42">
        <f t="shared" si="106"/>
        <v>0</v>
      </c>
      <c r="AA51" s="42">
        <f t="shared" si="107"/>
        <v>0</v>
      </c>
      <c r="AB51" s="42">
        <f t="shared" si="108"/>
        <v>0</v>
      </c>
      <c r="AC51" s="10">
        <f t="shared" si="109"/>
        <v>0</v>
      </c>
      <c r="AD51" s="10">
        <f t="shared" si="110"/>
        <v>0</v>
      </c>
      <c r="AE51" s="10">
        <f t="shared" si="111"/>
        <v>0</v>
      </c>
      <c r="AF51" s="10">
        <f t="shared" si="112"/>
        <v>0</v>
      </c>
      <c r="AG51" s="19">
        <f t="shared" si="113"/>
        <v>0</v>
      </c>
      <c r="AH51" s="10"/>
      <c r="AI51" s="10"/>
      <c r="AJ51" s="19">
        <f t="shared" si="114"/>
        <v>0</v>
      </c>
      <c r="AK51" s="19"/>
      <c r="AL51" s="19"/>
      <c r="AM51" s="19">
        <f t="shared" si="115"/>
        <v>0</v>
      </c>
      <c r="AN51" s="19"/>
      <c r="AO51" s="19"/>
      <c r="AP51" s="19">
        <f t="shared" si="116"/>
        <v>0</v>
      </c>
      <c r="AQ51" s="19"/>
      <c r="AR51" s="19"/>
      <c r="AS51" s="19">
        <f t="shared" si="117"/>
        <v>0</v>
      </c>
      <c r="AT51" s="19"/>
      <c r="AU51" s="19"/>
      <c r="AV51" s="19">
        <f t="shared" si="118"/>
        <v>0</v>
      </c>
      <c r="AW51" s="19"/>
      <c r="AX51" s="19"/>
      <c r="AY51" s="19">
        <f t="shared" si="119"/>
        <v>0</v>
      </c>
      <c r="AZ51" s="19"/>
      <c r="BA51" s="19"/>
      <c r="BB51" s="19">
        <f t="shared" si="120"/>
        <v>0</v>
      </c>
      <c r="BC51" s="19"/>
      <c r="BD51" s="19"/>
      <c r="BE51" s="19">
        <f t="shared" si="121"/>
        <v>0</v>
      </c>
      <c r="BF51" s="19"/>
      <c r="BG51" s="19"/>
      <c r="BH51" s="19">
        <f t="shared" si="122"/>
        <v>0</v>
      </c>
      <c r="BI51" s="34"/>
      <c r="BJ51" s="34"/>
      <c r="BK51" s="34">
        <f t="shared" si="123"/>
        <v>0</v>
      </c>
      <c r="BL51" s="34"/>
      <c r="BM51" s="34"/>
      <c r="BN51" s="34">
        <f t="shared" si="124"/>
        <v>0</v>
      </c>
      <c r="BO51" s="34"/>
      <c r="BP51" s="34"/>
      <c r="BQ51" s="35">
        <f t="shared" si="125"/>
        <v>0</v>
      </c>
      <c r="BR51" s="35"/>
      <c r="BS51" s="10"/>
      <c r="BT51" s="56">
        <f t="shared" si="126"/>
        <v>0</v>
      </c>
      <c r="BU51" s="56"/>
      <c r="BV51" s="56"/>
      <c r="BW51" s="56">
        <f t="shared" si="127"/>
        <v>0</v>
      </c>
      <c r="BX51" s="56">
        <f t="shared" si="128"/>
        <v>0</v>
      </c>
      <c r="BY51" s="56">
        <f t="shared" si="129"/>
        <v>0</v>
      </c>
      <c r="BZ51" s="56">
        <f t="shared" si="130"/>
        <v>0</v>
      </c>
      <c r="CA51" s="56"/>
      <c r="CB51" s="57"/>
      <c r="CC51" s="57"/>
      <c r="CD51" s="57"/>
      <c r="CE51" s="57"/>
      <c r="CF51" s="57"/>
      <c r="CG51" s="57">
        <f t="shared" si="131"/>
        <v>0</v>
      </c>
      <c r="CH51" s="57"/>
      <c r="CI51" s="11">
        <f t="shared" si="132"/>
        <v>0</v>
      </c>
      <c r="CJ51" s="11">
        <f t="shared" si="133"/>
        <v>0</v>
      </c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24" customFormat="1" ht="17.25" customHeight="1">
      <c r="A52" s="3"/>
      <c r="B52" s="18">
        <f t="shared" si="102"/>
        <v>0</v>
      </c>
      <c r="C52" s="18">
        <f t="shared" si="103"/>
        <v>0</v>
      </c>
      <c r="D52" s="18"/>
      <c r="E52" s="3"/>
      <c r="F52" s="3"/>
      <c r="G52" s="3"/>
      <c r="H52" s="3"/>
      <c r="I52" s="3"/>
      <c r="J52" s="3"/>
      <c r="K52" s="3"/>
      <c r="L52" s="3"/>
      <c r="M52" s="3"/>
      <c r="N52" s="3"/>
      <c r="O52" s="18"/>
      <c r="P52" s="18"/>
      <c r="Q52" s="4"/>
      <c r="R52" s="4">
        <f t="shared" si="104"/>
        <v>0</v>
      </c>
      <c r="S52" s="4"/>
      <c r="T52" s="4"/>
      <c r="U52" s="4"/>
      <c r="V52" s="19"/>
      <c r="W52" s="19"/>
      <c r="X52" s="19"/>
      <c r="Y52" s="42">
        <f t="shared" si="105"/>
        <v>0</v>
      </c>
      <c r="Z52" s="42">
        <f t="shared" si="106"/>
        <v>0</v>
      </c>
      <c r="AA52" s="42">
        <f t="shared" si="107"/>
        <v>0</v>
      </c>
      <c r="AB52" s="42">
        <f t="shared" si="108"/>
        <v>0</v>
      </c>
      <c r="AC52" s="10">
        <f t="shared" si="109"/>
        <v>0</v>
      </c>
      <c r="AD52" s="10">
        <f t="shared" si="110"/>
        <v>0</v>
      </c>
      <c r="AE52" s="10">
        <f t="shared" si="111"/>
        <v>0</v>
      </c>
      <c r="AF52" s="10">
        <f t="shared" si="112"/>
        <v>0</v>
      </c>
      <c r="AG52" s="19">
        <f t="shared" si="113"/>
        <v>0</v>
      </c>
      <c r="AH52" s="10"/>
      <c r="AI52" s="10"/>
      <c r="AJ52" s="19">
        <f t="shared" si="114"/>
        <v>0</v>
      </c>
      <c r="AK52" s="19"/>
      <c r="AL52" s="19"/>
      <c r="AM52" s="19">
        <f t="shared" si="115"/>
        <v>0</v>
      </c>
      <c r="AN52" s="19"/>
      <c r="AO52" s="19"/>
      <c r="AP52" s="19">
        <f t="shared" si="116"/>
        <v>0</v>
      </c>
      <c r="AQ52" s="19"/>
      <c r="AR52" s="19"/>
      <c r="AS52" s="19">
        <f t="shared" si="117"/>
        <v>0</v>
      </c>
      <c r="AT52" s="19"/>
      <c r="AU52" s="19"/>
      <c r="AV52" s="19">
        <f t="shared" si="118"/>
        <v>0</v>
      </c>
      <c r="AW52" s="19"/>
      <c r="AX52" s="19"/>
      <c r="AY52" s="19">
        <f t="shared" si="119"/>
        <v>0</v>
      </c>
      <c r="AZ52" s="19"/>
      <c r="BA52" s="19"/>
      <c r="BB52" s="19">
        <f t="shared" si="120"/>
        <v>0</v>
      </c>
      <c r="BC52" s="19"/>
      <c r="BD52" s="19"/>
      <c r="BE52" s="19">
        <f t="shared" si="121"/>
        <v>0</v>
      </c>
      <c r="BF52" s="19"/>
      <c r="BG52" s="19"/>
      <c r="BH52" s="19">
        <f t="shared" si="122"/>
        <v>0</v>
      </c>
      <c r="BI52" s="34"/>
      <c r="BJ52" s="34"/>
      <c r="BK52" s="34">
        <f t="shared" si="123"/>
        <v>0</v>
      </c>
      <c r="BL52" s="34"/>
      <c r="BM52" s="34"/>
      <c r="BN52" s="34">
        <f t="shared" si="124"/>
        <v>0</v>
      </c>
      <c r="BO52" s="34"/>
      <c r="BP52" s="34"/>
      <c r="BQ52" s="35">
        <f t="shared" si="125"/>
        <v>0</v>
      </c>
      <c r="BR52" s="35"/>
      <c r="BS52" s="10"/>
      <c r="BT52" s="56">
        <f t="shared" si="126"/>
        <v>0</v>
      </c>
      <c r="BU52" s="56"/>
      <c r="BV52" s="56"/>
      <c r="BW52" s="56">
        <f t="shared" si="127"/>
        <v>0</v>
      </c>
      <c r="BX52" s="56">
        <f t="shared" si="128"/>
        <v>0</v>
      </c>
      <c r="BY52" s="56">
        <f t="shared" si="129"/>
        <v>0</v>
      </c>
      <c r="BZ52" s="56">
        <f t="shared" si="130"/>
        <v>0</v>
      </c>
      <c r="CA52" s="56"/>
      <c r="CB52" s="57"/>
      <c r="CC52" s="57"/>
      <c r="CD52" s="57"/>
      <c r="CE52" s="57"/>
      <c r="CF52" s="57"/>
      <c r="CG52" s="57">
        <f t="shared" si="131"/>
        <v>0</v>
      </c>
      <c r="CH52" s="57"/>
      <c r="CI52" s="11">
        <f t="shared" si="132"/>
        <v>0</v>
      </c>
      <c r="CJ52" s="11">
        <f t="shared" si="133"/>
        <v>0</v>
      </c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24" customFormat="1" ht="17.25" customHeight="1">
      <c r="A53" s="3"/>
      <c r="B53" s="18">
        <f t="shared" si="102"/>
        <v>0</v>
      </c>
      <c r="C53" s="18">
        <f t="shared" si="103"/>
        <v>0</v>
      </c>
      <c r="D53" s="18"/>
      <c r="E53" s="3"/>
      <c r="F53" s="3"/>
      <c r="G53" s="3"/>
      <c r="H53" s="3"/>
      <c r="I53" s="3"/>
      <c r="J53" s="3"/>
      <c r="K53" s="3"/>
      <c r="L53" s="3"/>
      <c r="M53" s="3"/>
      <c r="N53" s="3"/>
      <c r="O53" s="18"/>
      <c r="P53" s="18"/>
      <c r="Q53" s="4"/>
      <c r="R53" s="4">
        <f t="shared" si="104"/>
        <v>0</v>
      </c>
      <c r="S53" s="4"/>
      <c r="T53" s="4"/>
      <c r="U53" s="4"/>
      <c r="V53" s="19"/>
      <c r="W53" s="19"/>
      <c r="X53" s="19"/>
      <c r="Y53" s="42">
        <f t="shared" si="105"/>
        <v>0</v>
      </c>
      <c r="Z53" s="42">
        <f t="shared" si="106"/>
        <v>0</v>
      </c>
      <c r="AA53" s="42">
        <f t="shared" si="107"/>
        <v>0</v>
      </c>
      <c r="AB53" s="42">
        <f t="shared" si="108"/>
        <v>0</v>
      </c>
      <c r="AC53" s="10">
        <f t="shared" si="109"/>
        <v>0</v>
      </c>
      <c r="AD53" s="10">
        <f t="shared" si="110"/>
        <v>0</v>
      </c>
      <c r="AE53" s="10">
        <f t="shared" si="111"/>
        <v>0</v>
      </c>
      <c r="AF53" s="10">
        <f t="shared" si="112"/>
        <v>0</v>
      </c>
      <c r="AG53" s="19">
        <f t="shared" si="113"/>
        <v>0</v>
      </c>
      <c r="AH53" s="10"/>
      <c r="AI53" s="10"/>
      <c r="AJ53" s="19">
        <f t="shared" si="114"/>
        <v>0</v>
      </c>
      <c r="AK53" s="19"/>
      <c r="AL53" s="19"/>
      <c r="AM53" s="19">
        <f t="shared" si="115"/>
        <v>0</v>
      </c>
      <c r="AN53" s="19"/>
      <c r="AO53" s="19"/>
      <c r="AP53" s="19">
        <f t="shared" si="116"/>
        <v>0</v>
      </c>
      <c r="AQ53" s="19"/>
      <c r="AR53" s="19"/>
      <c r="AS53" s="19">
        <f t="shared" si="117"/>
        <v>0</v>
      </c>
      <c r="AT53" s="19"/>
      <c r="AU53" s="19"/>
      <c r="AV53" s="19">
        <f t="shared" si="118"/>
        <v>0</v>
      </c>
      <c r="AW53" s="19"/>
      <c r="AX53" s="19"/>
      <c r="AY53" s="19">
        <f t="shared" si="119"/>
        <v>0</v>
      </c>
      <c r="AZ53" s="19"/>
      <c r="BA53" s="19"/>
      <c r="BB53" s="19">
        <f t="shared" si="120"/>
        <v>0</v>
      </c>
      <c r="BC53" s="19"/>
      <c r="BD53" s="19"/>
      <c r="BE53" s="19">
        <f t="shared" si="121"/>
        <v>0</v>
      </c>
      <c r="BF53" s="19"/>
      <c r="BG53" s="19"/>
      <c r="BH53" s="19">
        <f t="shared" si="122"/>
        <v>0</v>
      </c>
      <c r="BI53" s="34"/>
      <c r="BJ53" s="34"/>
      <c r="BK53" s="34">
        <f t="shared" si="123"/>
        <v>0</v>
      </c>
      <c r="BL53" s="34"/>
      <c r="BM53" s="34"/>
      <c r="BN53" s="34">
        <f t="shared" si="124"/>
        <v>0</v>
      </c>
      <c r="BO53" s="34"/>
      <c r="BP53" s="34"/>
      <c r="BQ53" s="35">
        <f t="shared" si="125"/>
        <v>0</v>
      </c>
      <c r="BR53" s="35"/>
      <c r="BS53" s="10"/>
      <c r="BT53" s="56">
        <f t="shared" si="126"/>
        <v>0</v>
      </c>
      <c r="BU53" s="56"/>
      <c r="BV53" s="56"/>
      <c r="BW53" s="56">
        <f t="shared" si="127"/>
        <v>0</v>
      </c>
      <c r="BX53" s="56">
        <f t="shared" si="128"/>
        <v>0</v>
      </c>
      <c r="BY53" s="56">
        <f t="shared" si="129"/>
        <v>0</v>
      </c>
      <c r="BZ53" s="56">
        <f t="shared" si="130"/>
        <v>0</v>
      </c>
      <c r="CA53" s="56"/>
      <c r="CB53" s="57"/>
      <c r="CC53" s="57"/>
      <c r="CD53" s="57"/>
      <c r="CE53" s="57"/>
      <c r="CF53" s="57"/>
      <c r="CG53" s="57">
        <f t="shared" si="131"/>
        <v>0</v>
      </c>
      <c r="CH53" s="57"/>
      <c r="CI53" s="11">
        <f t="shared" si="132"/>
        <v>0</v>
      </c>
      <c r="CJ53" s="11">
        <f t="shared" si="133"/>
        <v>0</v>
      </c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24" customFormat="1" ht="17.25" customHeight="1">
      <c r="A54" s="3"/>
      <c r="B54" s="18">
        <f t="shared" si="102"/>
        <v>0</v>
      </c>
      <c r="C54" s="18">
        <f t="shared" si="103"/>
        <v>0</v>
      </c>
      <c r="D54" s="18"/>
      <c r="E54" s="3"/>
      <c r="F54" s="3"/>
      <c r="G54" s="3"/>
      <c r="H54" s="3"/>
      <c r="I54" s="3"/>
      <c r="J54" s="3"/>
      <c r="K54" s="3"/>
      <c r="L54" s="3"/>
      <c r="M54" s="3"/>
      <c r="N54" s="3"/>
      <c r="O54" s="18"/>
      <c r="P54" s="18"/>
      <c r="Q54" s="4"/>
      <c r="R54" s="4">
        <f t="shared" si="104"/>
        <v>0</v>
      </c>
      <c r="S54" s="4"/>
      <c r="T54" s="4"/>
      <c r="U54" s="4"/>
      <c r="V54" s="19"/>
      <c r="W54" s="19"/>
      <c r="X54" s="19"/>
      <c r="Y54" s="42">
        <f t="shared" si="105"/>
        <v>0</v>
      </c>
      <c r="Z54" s="42">
        <f t="shared" si="106"/>
        <v>0</v>
      </c>
      <c r="AA54" s="42">
        <f t="shared" si="107"/>
        <v>0</v>
      </c>
      <c r="AB54" s="42">
        <f t="shared" si="108"/>
        <v>0</v>
      </c>
      <c r="AC54" s="10">
        <f t="shared" si="109"/>
        <v>0</v>
      </c>
      <c r="AD54" s="10">
        <f t="shared" si="110"/>
        <v>0</v>
      </c>
      <c r="AE54" s="10">
        <f t="shared" si="111"/>
        <v>0</v>
      </c>
      <c r="AF54" s="10">
        <f t="shared" si="112"/>
        <v>0</v>
      </c>
      <c r="AG54" s="19">
        <f t="shared" si="113"/>
        <v>0</v>
      </c>
      <c r="AH54" s="10"/>
      <c r="AI54" s="10"/>
      <c r="AJ54" s="19">
        <f t="shared" si="114"/>
        <v>0</v>
      </c>
      <c r="AK54" s="19"/>
      <c r="AL54" s="19"/>
      <c r="AM54" s="19">
        <f t="shared" si="115"/>
        <v>0</v>
      </c>
      <c r="AN54" s="19"/>
      <c r="AO54" s="19"/>
      <c r="AP54" s="19">
        <f t="shared" si="116"/>
        <v>0</v>
      </c>
      <c r="AQ54" s="19"/>
      <c r="AR54" s="19"/>
      <c r="AS54" s="19">
        <f t="shared" si="117"/>
        <v>0</v>
      </c>
      <c r="AT54" s="19"/>
      <c r="AU54" s="19"/>
      <c r="AV54" s="19">
        <f t="shared" si="118"/>
        <v>0</v>
      </c>
      <c r="AW54" s="19"/>
      <c r="AX54" s="19"/>
      <c r="AY54" s="19">
        <f t="shared" si="119"/>
        <v>0</v>
      </c>
      <c r="AZ54" s="19"/>
      <c r="BA54" s="19"/>
      <c r="BB54" s="19">
        <f t="shared" si="120"/>
        <v>0</v>
      </c>
      <c r="BC54" s="19"/>
      <c r="BD54" s="19"/>
      <c r="BE54" s="19">
        <f t="shared" si="121"/>
        <v>0</v>
      </c>
      <c r="BF54" s="19"/>
      <c r="BG54" s="19"/>
      <c r="BH54" s="19">
        <f t="shared" si="122"/>
        <v>0</v>
      </c>
      <c r="BI54" s="34"/>
      <c r="BJ54" s="34"/>
      <c r="BK54" s="34">
        <f t="shared" si="123"/>
        <v>0</v>
      </c>
      <c r="BL54" s="34"/>
      <c r="BM54" s="34"/>
      <c r="BN54" s="34">
        <f t="shared" si="124"/>
        <v>0</v>
      </c>
      <c r="BO54" s="34"/>
      <c r="BP54" s="34"/>
      <c r="BQ54" s="35">
        <f t="shared" si="125"/>
        <v>0</v>
      </c>
      <c r="BR54" s="35"/>
      <c r="BS54" s="10"/>
      <c r="BT54" s="56">
        <f t="shared" si="126"/>
        <v>0</v>
      </c>
      <c r="BU54" s="56"/>
      <c r="BV54" s="56"/>
      <c r="BW54" s="56">
        <f t="shared" si="127"/>
        <v>0</v>
      </c>
      <c r="BX54" s="56">
        <f t="shared" si="128"/>
        <v>0</v>
      </c>
      <c r="BY54" s="56">
        <f t="shared" si="129"/>
        <v>0</v>
      </c>
      <c r="BZ54" s="56">
        <f t="shared" si="130"/>
        <v>0</v>
      </c>
      <c r="CA54" s="56"/>
      <c r="CB54" s="57"/>
      <c r="CC54" s="57"/>
      <c r="CD54" s="57"/>
      <c r="CE54" s="57"/>
      <c r="CF54" s="57"/>
      <c r="CG54" s="57">
        <f t="shared" si="131"/>
        <v>0</v>
      </c>
      <c r="CH54" s="57"/>
      <c r="CI54" s="11">
        <f t="shared" si="132"/>
        <v>0</v>
      </c>
      <c r="CJ54" s="11">
        <f t="shared" si="133"/>
        <v>0</v>
      </c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24" customFormat="1" ht="17.25" customHeight="1">
      <c r="A55" s="3"/>
      <c r="B55" s="18">
        <f t="shared" si="102"/>
        <v>0</v>
      </c>
      <c r="C55" s="18">
        <f t="shared" si="103"/>
        <v>0</v>
      </c>
      <c r="D55" s="18"/>
      <c r="E55" s="3"/>
      <c r="F55" s="3"/>
      <c r="G55" s="3"/>
      <c r="H55" s="3"/>
      <c r="I55" s="3"/>
      <c r="J55" s="3"/>
      <c r="K55" s="3"/>
      <c r="L55" s="3"/>
      <c r="M55" s="3"/>
      <c r="N55" s="3"/>
      <c r="O55" s="18"/>
      <c r="P55" s="18"/>
      <c r="Q55" s="4"/>
      <c r="R55" s="4">
        <f t="shared" si="104"/>
        <v>0</v>
      </c>
      <c r="S55" s="4"/>
      <c r="T55" s="4"/>
      <c r="U55" s="4"/>
      <c r="V55" s="19"/>
      <c r="W55" s="19"/>
      <c r="X55" s="19"/>
      <c r="Y55" s="42">
        <f t="shared" si="105"/>
        <v>0</v>
      </c>
      <c r="Z55" s="42">
        <f t="shared" si="106"/>
        <v>0</v>
      </c>
      <c r="AA55" s="42">
        <f t="shared" si="107"/>
        <v>0</v>
      </c>
      <c r="AB55" s="42">
        <f t="shared" si="108"/>
        <v>0</v>
      </c>
      <c r="AC55" s="10">
        <f t="shared" si="109"/>
        <v>0</v>
      </c>
      <c r="AD55" s="10">
        <f t="shared" si="110"/>
        <v>0</v>
      </c>
      <c r="AE55" s="10">
        <f t="shared" si="111"/>
        <v>0</v>
      </c>
      <c r="AF55" s="10">
        <f t="shared" si="112"/>
        <v>0</v>
      </c>
      <c r="AG55" s="19">
        <f t="shared" si="113"/>
        <v>0</v>
      </c>
      <c r="AH55" s="10"/>
      <c r="AI55" s="10"/>
      <c r="AJ55" s="19">
        <f t="shared" si="114"/>
        <v>0</v>
      </c>
      <c r="AK55" s="19"/>
      <c r="AL55" s="19"/>
      <c r="AM55" s="19">
        <f t="shared" si="115"/>
        <v>0</v>
      </c>
      <c r="AN55" s="19"/>
      <c r="AO55" s="19"/>
      <c r="AP55" s="19">
        <f t="shared" si="116"/>
        <v>0</v>
      </c>
      <c r="AQ55" s="19"/>
      <c r="AR55" s="19"/>
      <c r="AS55" s="19">
        <f t="shared" si="117"/>
        <v>0</v>
      </c>
      <c r="AT55" s="19"/>
      <c r="AU55" s="19"/>
      <c r="AV55" s="19">
        <f t="shared" si="118"/>
        <v>0</v>
      </c>
      <c r="AW55" s="19"/>
      <c r="AX55" s="19"/>
      <c r="AY55" s="19">
        <f t="shared" si="119"/>
        <v>0</v>
      </c>
      <c r="AZ55" s="19"/>
      <c r="BA55" s="19"/>
      <c r="BB55" s="19">
        <f t="shared" si="120"/>
        <v>0</v>
      </c>
      <c r="BC55" s="19"/>
      <c r="BD55" s="19"/>
      <c r="BE55" s="19">
        <f t="shared" si="121"/>
        <v>0</v>
      </c>
      <c r="BF55" s="19"/>
      <c r="BG55" s="19"/>
      <c r="BH55" s="19">
        <f t="shared" si="122"/>
        <v>0</v>
      </c>
      <c r="BI55" s="34"/>
      <c r="BJ55" s="34"/>
      <c r="BK55" s="34">
        <f t="shared" si="123"/>
        <v>0</v>
      </c>
      <c r="BL55" s="34"/>
      <c r="BM55" s="34"/>
      <c r="BN55" s="34">
        <f t="shared" si="124"/>
        <v>0</v>
      </c>
      <c r="BO55" s="34"/>
      <c r="BP55" s="34"/>
      <c r="BQ55" s="35">
        <f t="shared" si="125"/>
        <v>0</v>
      </c>
      <c r="BR55" s="35"/>
      <c r="BS55" s="10"/>
      <c r="BT55" s="56">
        <f t="shared" si="126"/>
        <v>0</v>
      </c>
      <c r="BU55" s="56"/>
      <c r="BV55" s="56"/>
      <c r="BW55" s="56">
        <f t="shared" si="127"/>
        <v>0</v>
      </c>
      <c r="BX55" s="56">
        <f t="shared" si="128"/>
        <v>0</v>
      </c>
      <c r="BY55" s="56">
        <f t="shared" si="129"/>
        <v>0</v>
      </c>
      <c r="BZ55" s="56">
        <f t="shared" si="130"/>
        <v>0</v>
      </c>
      <c r="CA55" s="56"/>
      <c r="CB55" s="57"/>
      <c r="CC55" s="57"/>
      <c r="CD55" s="57"/>
      <c r="CE55" s="57"/>
      <c r="CF55" s="57"/>
      <c r="CG55" s="57">
        <f t="shared" si="131"/>
        <v>0</v>
      </c>
      <c r="CH55" s="57"/>
      <c r="CI55" s="11">
        <f t="shared" si="132"/>
        <v>0</v>
      </c>
      <c r="CJ55" s="11">
        <f t="shared" si="133"/>
        <v>0</v>
      </c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24" customFormat="1" ht="17.25" customHeight="1">
      <c r="A56" s="3"/>
      <c r="B56" s="18">
        <f t="shared" si="102"/>
        <v>0</v>
      </c>
      <c r="C56" s="18">
        <f t="shared" si="103"/>
        <v>0</v>
      </c>
      <c r="D56" s="18"/>
      <c r="E56" s="3"/>
      <c r="F56" s="3"/>
      <c r="G56" s="3"/>
      <c r="H56" s="3"/>
      <c r="I56" s="3"/>
      <c r="J56" s="3"/>
      <c r="K56" s="3"/>
      <c r="L56" s="3"/>
      <c r="M56" s="3"/>
      <c r="N56" s="3"/>
      <c r="O56" s="18"/>
      <c r="P56" s="18"/>
      <c r="Q56" s="4"/>
      <c r="R56" s="4">
        <f t="shared" si="104"/>
        <v>0</v>
      </c>
      <c r="S56" s="4"/>
      <c r="T56" s="4"/>
      <c r="U56" s="4"/>
      <c r="V56" s="19"/>
      <c r="W56" s="19"/>
      <c r="X56" s="19"/>
      <c r="Y56" s="42">
        <f t="shared" si="105"/>
        <v>0</v>
      </c>
      <c r="Z56" s="42">
        <f t="shared" si="106"/>
        <v>0</v>
      </c>
      <c r="AA56" s="42">
        <f t="shared" si="107"/>
        <v>0</v>
      </c>
      <c r="AB56" s="42">
        <f t="shared" si="108"/>
        <v>0</v>
      </c>
      <c r="AC56" s="10">
        <f t="shared" si="109"/>
        <v>0</v>
      </c>
      <c r="AD56" s="10">
        <f t="shared" si="110"/>
        <v>0</v>
      </c>
      <c r="AE56" s="10">
        <f t="shared" si="111"/>
        <v>0</v>
      </c>
      <c r="AF56" s="10">
        <f t="shared" si="112"/>
        <v>0</v>
      </c>
      <c r="AG56" s="19">
        <f t="shared" si="113"/>
        <v>0</v>
      </c>
      <c r="AH56" s="10"/>
      <c r="AI56" s="10"/>
      <c r="AJ56" s="19">
        <f t="shared" si="114"/>
        <v>0</v>
      </c>
      <c r="AK56" s="19"/>
      <c r="AL56" s="19"/>
      <c r="AM56" s="19">
        <f t="shared" si="115"/>
        <v>0</v>
      </c>
      <c r="AN56" s="19"/>
      <c r="AO56" s="19"/>
      <c r="AP56" s="19">
        <f t="shared" si="116"/>
        <v>0</v>
      </c>
      <c r="AQ56" s="19"/>
      <c r="AR56" s="19"/>
      <c r="AS56" s="19">
        <f t="shared" si="117"/>
        <v>0</v>
      </c>
      <c r="AT56" s="19"/>
      <c r="AU56" s="19"/>
      <c r="AV56" s="19">
        <f t="shared" si="118"/>
        <v>0</v>
      </c>
      <c r="AW56" s="19"/>
      <c r="AX56" s="19"/>
      <c r="AY56" s="19">
        <f t="shared" si="119"/>
        <v>0</v>
      </c>
      <c r="AZ56" s="19"/>
      <c r="BA56" s="19"/>
      <c r="BB56" s="19">
        <f t="shared" si="120"/>
        <v>0</v>
      </c>
      <c r="BC56" s="19"/>
      <c r="BD56" s="19"/>
      <c r="BE56" s="19">
        <f t="shared" si="121"/>
        <v>0</v>
      </c>
      <c r="BF56" s="19"/>
      <c r="BG56" s="19"/>
      <c r="BH56" s="19">
        <f t="shared" si="122"/>
        <v>0</v>
      </c>
      <c r="BI56" s="34"/>
      <c r="BJ56" s="34"/>
      <c r="BK56" s="34">
        <f t="shared" si="123"/>
        <v>0</v>
      </c>
      <c r="BL56" s="34"/>
      <c r="BM56" s="34"/>
      <c r="BN56" s="34">
        <f t="shared" si="124"/>
        <v>0</v>
      </c>
      <c r="BO56" s="34"/>
      <c r="BP56" s="34"/>
      <c r="BQ56" s="35">
        <f t="shared" si="125"/>
        <v>0</v>
      </c>
      <c r="BR56" s="35"/>
      <c r="BS56" s="10"/>
      <c r="BT56" s="56">
        <f t="shared" si="126"/>
        <v>0</v>
      </c>
      <c r="BU56" s="56"/>
      <c r="BV56" s="56"/>
      <c r="BW56" s="56">
        <f t="shared" si="127"/>
        <v>0</v>
      </c>
      <c r="BX56" s="56">
        <f t="shared" si="128"/>
        <v>0</v>
      </c>
      <c r="BY56" s="56">
        <f t="shared" si="129"/>
        <v>0</v>
      </c>
      <c r="BZ56" s="56">
        <f t="shared" si="130"/>
        <v>0</v>
      </c>
      <c r="CA56" s="56"/>
      <c r="CB56" s="57"/>
      <c r="CC56" s="57"/>
      <c r="CD56" s="57"/>
      <c r="CE56" s="57"/>
      <c r="CF56" s="57"/>
      <c r="CG56" s="57">
        <f t="shared" si="131"/>
        <v>0</v>
      </c>
      <c r="CH56" s="57"/>
      <c r="CI56" s="11">
        <f t="shared" si="132"/>
        <v>0</v>
      </c>
      <c r="CJ56" s="11">
        <f t="shared" si="133"/>
        <v>0</v>
      </c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24" customFormat="1" ht="17.25" customHeight="1">
      <c r="A57" s="3"/>
      <c r="B57" s="18">
        <f t="shared" si="102"/>
        <v>0</v>
      </c>
      <c r="C57" s="18">
        <f t="shared" si="103"/>
        <v>0</v>
      </c>
      <c r="D57" s="18"/>
      <c r="E57" s="3"/>
      <c r="F57" s="3"/>
      <c r="G57" s="3"/>
      <c r="H57" s="3"/>
      <c r="I57" s="3"/>
      <c r="J57" s="3"/>
      <c r="K57" s="3"/>
      <c r="L57" s="3"/>
      <c r="M57" s="3"/>
      <c r="N57" s="3"/>
      <c r="O57" s="18"/>
      <c r="P57" s="18"/>
      <c r="Q57" s="4"/>
      <c r="R57" s="4">
        <f t="shared" si="104"/>
        <v>0</v>
      </c>
      <c r="S57" s="4"/>
      <c r="T57" s="4"/>
      <c r="U57" s="4"/>
      <c r="V57" s="19"/>
      <c r="W57" s="19"/>
      <c r="X57" s="19"/>
      <c r="Y57" s="42">
        <f t="shared" si="105"/>
        <v>0</v>
      </c>
      <c r="Z57" s="42">
        <f t="shared" si="106"/>
        <v>0</v>
      </c>
      <c r="AA57" s="42">
        <f t="shared" si="107"/>
        <v>0</v>
      </c>
      <c r="AB57" s="42">
        <f t="shared" si="108"/>
        <v>0</v>
      </c>
      <c r="AC57" s="10">
        <f t="shared" si="109"/>
        <v>0</v>
      </c>
      <c r="AD57" s="10">
        <f t="shared" si="110"/>
        <v>0</v>
      </c>
      <c r="AE57" s="10">
        <f t="shared" si="111"/>
        <v>0</v>
      </c>
      <c r="AF57" s="10">
        <f t="shared" si="112"/>
        <v>0</v>
      </c>
      <c r="AG57" s="19">
        <f t="shared" si="113"/>
        <v>0</v>
      </c>
      <c r="AH57" s="10"/>
      <c r="AI57" s="10"/>
      <c r="AJ57" s="19">
        <f t="shared" si="114"/>
        <v>0</v>
      </c>
      <c r="AK57" s="19"/>
      <c r="AL57" s="19"/>
      <c r="AM57" s="19">
        <f t="shared" si="115"/>
        <v>0</v>
      </c>
      <c r="AN57" s="19"/>
      <c r="AO57" s="19"/>
      <c r="AP57" s="19">
        <f t="shared" si="116"/>
        <v>0</v>
      </c>
      <c r="AQ57" s="19"/>
      <c r="AR57" s="19"/>
      <c r="AS57" s="19">
        <f t="shared" si="117"/>
        <v>0</v>
      </c>
      <c r="AT57" s="19"/>
      <c r="AU57" s="19"/>
      <c r="AV57" s="19">
        <f t="shared" si="118"/>
        <v>0</v>
      </c>
      <c r="AW57" s="19"/>
      <c r="AX57" s="19"/>
      <c r="AY57" s="19">
        <f t="shared" si="119"/>
        <v>0</v>
      </c>
      <c r="AZ57" s="19"/>
      <c r="BA57" s="19"/>
      <c r="BB57" s="19">
        <f t="shared" si="120"/>
        <v>0</v>
      </c>
      <c r="BC57" s="19"/>
      <c r="BD57" s="19"/>
      <c r="BE57" s="19">
        <f t="shared" si="121"/>
        <v>0</v>
      </c>
      <c r="BF57" s="19"/>
      <c r="BG57" s="19"/>
      <c r="BH57" s="19">
        <f t="shared" si="122"/>
        <v>0</v>
      </c>
      <c r="BI57" s="34"/>
      <c r="BJ57" s="34"/>
      <c r="BK57" s="34">
        <f t="shared" si="123"/>
        <v>0</v>
      </c>
      <c r="BL57" s="34"/>
      <c r="BM57" s="34"/>
      <c r="BN57" s="34">
        <f t="shared" si="124"/>
        <v>0</v>
      </c>
      <c r="BO57" s="34"/>
      <c r="BP57" s="34"/>
      <c r="BQ57" s="35">
        <f t="shared" si="125"/>
        <v>0</v>
      </c>
      <c r="BR57" s="35"/>
      <c r="BS57" s="10"/>
      <c r="BT57" s="56">
        <f t="shared" si="126"/>
        <v>0</v>
      </c>
      <c r="BU57" s="56"/>
      <c r="BV57" s="56"/>
      <c r="BW57" s="56">
        <f t="shared" si="127"/>
        <v>0</v>
      </c>
      <c r="BX57" s="56">
        <f t="shared" si="128"/>
        <v>0</v>
      </c>
      <c r="BY57" s="56">
        <f t="shared" si="129"/>
        <v>0</v>
      </c>
      <c r="BZ57" s="56">
        <f t="shared" si="130"/>
        <v>0</v>
      </c>
      <c r="CA57" s="56"/>
      <c r="CB57" s="57"/>
      <c r="CC57" s="57"/>
      <c r="CD57" s="57"/>
      <c r="CE57" s="57"/>
      <c r="CF57" s="57"/>
      <c r="CG57" s="57">
        <f t="shared" si="131"/>
        <v>0</v>
      </c>
      <c r="CH57" s="57"/>
      <c r="CI57" s="11">
        <f t="shared" si="132"/>
        <v>0</v>
      </c>
      <c r="CJ57" s="11">
        <f t="shared" si="133"/>
        <v>0</v>
      </c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24" customFormat="1" ht="17.25" customHeight="1">
      <c r="A58" s="3"/>
      <c r="B58" s="18">
        <f>C58+R58</f>
        <v>0</v>
      </c>
      <c r="C58" s="18">
        <f>D58+H58+L58+N58+P58</f>
        <v>0</v>
      </c>
      <c r="D58" s="18"/>
      <c r="E58" s="3"/>
      <c r="F58" s="3"/>
      <c r="G58" s="3"/>
      <c r="H58" s="3"/>
      <c r="I58" s="3"/>
      <c r="J58" s="3"/>
      <c r="K58" s="3"/>
      <c r="L58" s="3"/>
      <c r="M58" s="3"/>
      <c r="N58" s="3"/>
      <c r="O58" s="18"/>
      <c r="P58" s="18"/>
      <c r="Q58" s="4"/>
      <c r="R58" s="4">
        <f>SUM(S58:X58)</f>
        <v>0</v>
      </c>
      <c r="S58" s="4"/>
      <c r="T58" s="4"/>
      <c r="U58" s="4"/>
      <c r="V58" s="19"/>
      <c r="W58" s="19"/>
      <c r="X58" s="19"/>
      <c r="Y58" s="42">
        <f t="shared" ref="Y58:AA60" si="134">AB58+BX58</f>
        <v>0</v>
      </c>
      <c r="Z58" s="42">
        <f t="shared" si="134"/>
        <v>0</v>
      </c>
      <c r="AA58" s="42">
        <f t="shared" si="134"/>
        <v>0</v>
      </c>
      <c r="AB58" s="42">
        <f t="shared" ref="AB58:AC60" si="135">AH58+AT58+BF58+BL58+BR58</f>
        <v>0</v>
      </c>
      <c r="AC58" s="10">
        <f t="shared" si="135"/>
        <v>0</v>
      </c>
      <c r="AD58" s="10">
        <f>AJ58+AV58+BH58+BT58</f>
        <v>0</v>
      </c>
      <c r="AE58" s="10">
        <f t="shared" ref="AE58:AG60" si="136">AK58+AW58+BI58</f>
        <v>0</v>
      </c>
      <c r="AF58" s="10">
        <f t="shared" si="136"/>
        <v>0</v>
      </c>
      <c r="AG58" s="19">
        <f t="shared" si="136"/>
        <v>0</v>
      </c>
      <c r="AH58" s="10"/>
      <c r="AI58" s="10"/>
      <c r="AJ58" s="19">
        <f>AH58-AI58</f>
        <v>0</v>
      </c>
      <c r="AK58" s="19"/>
      <c r="AL58" s="19"/>
      <c r="AM58" s="19">
        <f>AK58-AL58</f>
        <v>0</v>
      </c>
      <c r="AN58" s="19"/>
      <c r="AO58" s="19"/>
      <c r="AP58" s="19">
        <f>AN58-AO58</f>
        <v>0</v>
      </c>
      <c r="AQ58" s="19"/>
      <c r="AR58" s="19"/>
      <c r="AS58" s="19">
        <f>AQ58-AR58</f>
        <v>0</v>
      </c>
      <c r="AT58" s="19"/>
      <c r="AU58" s="19"/>
      <c r="AV58" s="19">
        <f>AT58-AU58</f>
        <v>0</v>
      </c>
      <c r="AW58" s="19"/>
      <c r="AX58" s="19"/>
      <c r="AY58" s="19">
        <f>AW58-AX58</f>
        <v>0</v>
      </c>
      <c r="AZ58" s="19"/>
      <c r="BA58" s="19"/>
      <c r="BB58" s="19">
        <f>AZ58-BA58</f>
        <v>0</v>
      </c>
      <c r="BC58" s="19"/>
      <c r="BD58" s="19"/>
      <c r="BE58" s="19">
        <f>BC58-BD58</f>
        <v>0</v>
      </c>
      <c r="BF58" s="19"/>
      <c r="BG58" s="19"/>
      <c r="BH58" s="19">
        <f>BF58-BG58</f>
        <v>0</v>
      </c>
      <c r="BI58" s="34"/>
      <c r="BJ58" s="34"/>
      <c r="BK58" s="34">
        <f>BI58-BJ58</f>
        <v>0</v>
      </c>
      <c r="BL58" s="34"/>
      <c r="BM58" s="34"/>
      <c r="BN58" s="34">
        <f>BL58-BM58</f>
        <v>0</v>
      </c>
      <c r="BO58" s="34"/>
      <c r="BP58" s="34"/>
      <c r="BQ58" s="35">
        <f>BO58-BP58</f>
        <v>0</v>
      </c>
      <c r="BR58" s="35"/>
      <c r="BS58" s="10"/>
      <c r="BT58" s="56">
        <f>BR58-BS58</f>
        <v>0</v>
      </c>
      <c r="BU58" s="56"/>
      <c r="BV58" s="56"/>
      <c r="BW58" s="56">
        <f>BU58-BV58</f>
        <v>0</v>
      </c>
      <c r="BX58" s="56">
        <f>CA58+CB58+CC58+CD58+CE58+CH58</f>
        <v>0</v>
      </c>
      <c r="BY58" s="56">
        <f>CA58+CB58+CC58+CD58+CF58+CH58</f>
        <v>0</v>
      </c>
      <c r="BZ58" s="56">
        <f>CG58</f>
        <v>0</v>
      </c>
      <c r="CA58" s="56"/>
      <c r="CB58" s="57"/>
      <c r="CC58" s="57"/>
      <c r="CD58" s="57"/>
      <c r="CE58" s="57"/>
      <c r="CF58" s="57"/>
      <c r="CG58" s="57">
        <f>CE58-CF58</f>
        <v>0</v>
      </c>
      <c r="CH58" s="57"/>
      <c r="CI58" s="11">
        <f>-CK58+CO58+CS58+CU58+CY58</f>
        <v>0</v>
      </c>
      <c r="CJ58" s="11">
        <f>CL58+CP58+CT58+CV58+CZ58</f>
        <v>0</v>
      </c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24" customFormat="1" ht="32.25" customHeight="1">
      <c r="A59" s="73" t="s">
        <v>107</v>
      </c>
      <c r="B59" s="18">
        <f>C59+R59</f>
        <v>33</v>
      </c>
      <c r="C59" s="18">
        <f>D59+H59+L59+N59+P59</f>
        <v>0</v>
      </c>
      <c r="D59" s="18"/>
      <c r="E59" s="3"/>
      <c r="F59" s="3"/>
      <c r="G59" s="3"/>
      <c r="H59" s="3"/>
      <c r="I59" s="3"/>
      <c r="J59" s="3"/>
      <c r="K59" s="3"/>
      <c r="L59" s="3"/>
      <c r="M59" s="3"/>
      <c r="N59" s="3"/>
      <c r="O59" s="18"/>
      <c r="P59" s="18"/>
      <c r="Q59" s="4"/>
      <c r="R59" s="4">
        <f>SUM(S59:X59)</f>
        <v>33</v>
      </c>
      <c r="S59" s="4"/>
      <c r="T59" s="4">
        <v>33</v>
      </c>
      <c r="U59" s="4"/>
      <c r="V59" s="19"/>
      <c r="W59" s="19"/>
      <c r="X59" s="19"/>
      <c r="Y59" s="42">
        <f t="shared" si="134"/>
        <v>1174.6199999999999</v>
      </c>
      <c r="Z59" s="42">
        <f t="shared" si="134"/>
        <v>1174.6199999999999</v>
      </c>
      <c r="AA59" s="42">
        <f t="shared" si="134"/>
        <v>0</v>
      </c>
      <c r="AB59" s="42">
        <f t="shared" si="135"/>
        <v>0</v>
      </c>
      <c r="AC59" s="10">
        <f t="shared" si="135"/>
        <v>0</v>
      </c>
      <c r="AD59" s="10">
        <f>AJ59+AV59+BH59+BT59</f>
        <v>0</v>
      </c>
      <c r="AE59" s="10">
        <f t="shared" si="136"/>
        <v>0</v>
      </c>
      <c r="AF59" s="10">
        <f t="shared" si="136"/>
        <v>0</v>
      </c>
      <c r="AG59" s="19">
        <f t="shared" si="136"/>
        <v>0</v>
      </c>
      <c r="AH59" s="10"/>
      <c r="AI59" s="10"/>
      <c r="AJ59" s="19">
        <f>AH59-AI59</f>
        <v>0</v>
      </c>
      <c r="AK59" s="19"/>
      <c r="AL59" s="19"/>
      <c r="AM59" s="19">
        <f>AK59-AL59</f>
        <v>0</v>
      </c>
      <c r="AN59" s="19"/>
      <c r="AO59" s="19"/>
      <c r="AP59" s="19">
        <f>AN59-AO59</f>
        <v>0</v>
      </c>
      <c r="AQ59" s="19"/>
      <c r="AR59" s="19"/>
      <c r="AS59" s="19">
        <f>AQ59-AR59</f>
        <v>0</v>
      </c>
      <c r="AT59" s="19"/>
      <c r="AU59" s="19"/>
      <c r="AV59" s="19">
        <f>AT59-AU59</f>
        <v>0</v>
      </c>
      <c r="AW59" s="19"/>
      <c r="AX59" s="19"/>
      <c r="AY59" s="19">
        <f>AW59-AX59</f>
        <v>0</v>
      </c>
      <c r="AZ59" s="19"/>
      <c r="BA59" s="19"/>
      <c r="BB59" s="19">
        <f>AZ59-BA59</f>
        <v>0</v>
      </c>
      <c r="BC59" s="19"/>
      <c r="BD59" s="19"/>
      <c r="BE59" s="19">
        <f>BC59-BD59</f>
        <v>0</v>
      </c>
      <c r="BF59" s="19"/>
      <c r="BG59" s="19"/>
      <c r="BH59" s="19">
        <f>BF59-BG59</f>
        <v>0</v>
      </c>
      <c r="BI59" s="34"/>
      <c r="BJ59" s="34"/>
      <c r="BK59" s="34">
        <f>BI59-BJ59</f>
        <v>0</v>
      </c>
      <c r="BL59" s="34"/>
      <c r="BM59" s="34"/>
      <c r="BN59" s="34">
        <f>BL59-BM59</f>
        <v>0</v>
      </c>
      <c r="BO59" s="34"/>
      <c r="BP59" s="34"/>
      <c r="BQ59" s="35">
        <f>BO59-BP59</f>
        <v>0</v>
      </c>
      <c r="BR59" s="35"/>
      <c r="BS59" s="10"/>
      <c r="BT59" s="56">
        <f>BR59-BS59</f>
        <v>0</v>
      </c>
      <c r="BU59" s="56"/>
      <c r="BV59" s="56"/>
      <c r="BW59" s="56">
        <f>BU59-BV59</f>
        <v>0</v>
      </c>
      <c r="BX59" s="56">
        <f>CA59+CB59+CC59+CD59+CE59+CH59</f>
        <v>1174.6199999999999</v>
      </c>
      <c r="BY59" s="56">
        <f>CA59+CB59+CC59+CD59+CF59+CH59</f>
        <v>1174.6199999999999</v>
      </c>
      <c r="BZ59" s="56">
        <f>CG59</f>
        <v>0</v>
      </c>
      <c r="CA59" s="56"/>
      <c r="CB59" s="57">
        <v>1174.6199999999999</v>
      </c>
      <c r="CC59" s="57"/>
      <c r="CD59" s="57"/>
      <c r="CE59" s="57"/>
      <c r="CF59" s="57"/>
      <c r="CG59" s="57">
        <f>CE59-CF59</f>
        <v>0</v>
      </c>
      <c r="CH59" s="57"/>
      <c r="CI59" s="11">
        <f>-CK59+CO59+CS59+CU59+CY59</f>
        <v>0</v>
      </c>
      <c r="CJ59" s="11">
        <f>CL59+CP59+CT59+CV59+CZ59</f>
        <v>0</v>
      </c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106" s="24" customFormat="1" ht="18" customHeight="1">
      <c r="A60" s="3"/>
      <c r="B60" s="18">
        <f>C60+R60</f>
        <v>207</v>
      </c>
      <c r="C60" s="18">
        <f>D60+H60+L60+N60+P60</f>
        <v>0</v>
      </c>
      <c r="D60" s="18"/>
      <c r="E60" s="3"/>
      <c r="F60" s="3"/>
      <c r="G60" s="3"/>
      <c r="H60" s="3"/>
      <c r="I60" s="3"/>
      <c r="J60" s="3"/>
      <c r="K60" s="3"/>
      <c r="L60" s="3"/>
      <c r="M60" s="3"/>
      <c r="N60" s="3"/>
      <c r="O60" s="18"/>
      <c r="P60" s="18"/>
      <c r="Q60" s="4"/>
      <c r="R60" s="4">
        <f>SUM(S60:X60)</f>
        <v>207</v>
      </c>
      <c r="S60" s="4">
        <v>9</v>
      </c>
      <c r="T60" s="4">
        <v>149</v>
      </c>
      <c r="U60" s="4">
        <v>36</v>
      </c>
      <c r="V60" s="19"/>
      <c r="W60" s="19"/>
      <c r="X60" s="19">
        <v>13</v>
      </c>
      <c r="Y60" s="42">
        <f t="shared" si="134"/>
        <v>10724.91</v>
      </c>
      <c r="Z60" s="42">
        <f t="shared" si="134"/>
        <v>10724.91</v>
      </c>
      <c r="AA60" s="42">
        <f t="shared" si="134"/>
        <v>0</v>
      </c>
      <c r="AB60" s="42">
        <f t="shared" si="135"/>
        <v>0</v>
      </c>
      <c r="AC60" s="10">
        <f t="shared" si="135"/>
        <v>0</v>
      </c>
      <c r="AD60" s="10">
        <f>AJ60+AV60+BH60+BT60</f>
        <v>0</v>
      </c>
      <c r="AE60" s="10">
        <f t="shared" si="136"/>
        <v>0</v>
      </c>
      <c r="AF60" s="10">
        <f t="shared" si="136"/>
        <v>0</v>
      </c>
      <c r="AG60" s="19">
        <f t="shared" si="136"/>
        <v>0</v>
      </c>
      <c r="AH60" s="10"/>
      <c r="AI60" s="10"/>
      <c r="AJ60" s="19">
        <f>AH60-AI60</f>
        <v>0</v>
      </c>
      <c r="AK60" s="19"/>
      <c r="AL60" s="19"/>
      <c r="AM60" s="19">
        <f>AK60-AL60</f>
        <v>0</v>
      </c>
      <c r="AN60" s="19"/>
      <c r="AO60" s="19"/>
      <c r="AP60" s="19">
        <f>AN60-AO60</f>
        <v>0</v>
      </c>
      <c r="AQ60" s="19"/>
      <c r="AR60" s="19"/>
      <c r="AS60" s="19">
        <f>AQ60-AR60</f>
        <v>0</v>
      </c>
      <c r="AT60" s="19"/>
      <c r="AU60" s="19"/>
      <c r="AV60" s="19">
        <f>AT60-AU60</f>
        <v>0</v>
      </c>
      <c r="AW60" s="19"/>
      <c r="AX60" s="19"/>
      <c r="AY60" s="19">
        <f>AW60-AX60</f>
        <v>0</v>
      </c>
      <c r="AZ60" s="19"/>
      <c r="BA60" s="19"/>
      <c r="BB60" s="19">
        <f>AZ60-BA60</f>
        <v>0</v>
      </c>
      <c r="BC60" s="19"/>
      <c r="BD60" s="19"/>
      <c r="BE60" s="19">
        <f>BC60-BD60</f>
        <v>0</v>
      </c>
      <c r="BF60" s="19"/>
      <c r="BG60" s="19"/>
      <c r="BH60" s="19">
        <f>BF60-BG60</f>
        <v>0</v>
      </c>
      <c r="BI60" s="34"/>
      <c r="BJ60" s="34"/>
      <c r="BK60" s="34">
        <f>BI60-BJ60</f>
        <v>0</v>
      </c>
      <c r="BL60" s="34"/>
      <c r="BM60" s="34"/>
      <c r="BN60" s="34">
        <f>BL60-BM60</f>
        <v>0</v>
      </c>
      <c r="BO60" s="34"/>
      <c r="BP60" s="34"/>
      <c r="BQ60" s="35">
        <f>BO60-BP60</f>
        <v>0</v>
      </c>
      <c r="BR60" s="35"/>
      <c r="BS60" s="10"/>
      <c r="BT60" s="56">
        <f>BR60-BS60</f>
        <v>0</v>
      </c>
      <c r="BU60" s="56"/>
      <c r="BV60" s="56"/>
      <c r="BW60" s="56">
        <f>BU60-BV60</f>
        <v>0</v>
      </c>
      <c r="BX60" s="56">
        <f>CA60+CB60+CC60+CD60+CE60+CH60</f>
        <v>10724.91</v>
      </c>
      <c r="BY60" s="56">
        <f>CA60+CB60+CC60+CD60+CF60+CH60</f>
        <v>10724.91</v>
      </c>
      <c r="BZ60" s="56">
        <f>CG60</f>
        <v>0</v>
      </c>
      <c r="CA60" s="56">
        <v>1388.9</v>
      </c>
      <c r="CB60" s="57">
        <v>6036.65</v>
      </c>
      <c r="CC60" s="57">
        <v>2696.59</v>
      </c>
      <c r="CD60" s="57"/>
      <c r="CE60" s="57"/>
      <c r="CF60" s="57"/>
      <c r="CG60" s="57">
        <f>CE60-CF60</f>
        <v>0</v>
      </c>
      <c r="CH60" s="57">
        <v>602.77</v>
      </c>
      <c r="CI60" s="11">
        <f>-CK60+CO60+CS60+CU60+CY60</f>
        <v>0</v>
      </c>
      <c r="CJ60" s="11">
        <f>CL60+CP60+CT60+CV60+CZ60</f>
        <v>0</v>
      </c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</row>
    <row r="61" spans="1:106" s="32" customFormat="1" ht="19.5" customHeight="1">
      <c r="A61" s="7" t="s">
        <v>1</v>
      </c>
      <c r="B61" s="38">
        <f>SUM(B27:B60)</f>
        <v>268</v>
      </c>
      <c r="C61" s="38">
        <f t="shared" ref="C61:BN61" si="137">SUM(C27:C60)</f>
        <v>23</v>
      </c>
      <c r="D61" s="38">
        <f t="shared" si="137"/>
        <v>0</v>
      </c>
      <c r="E61" s="38">
        <f t="shared" si="137"/>
        <v>0</v>
      </c>
      <c r="F61" s="38">
        <f t="shared" si="137"/>
        <v>0</v>
      </c>
      <c r="G61" s="38">
        <f t="shared" si="137"/>
        <v>0</v>
      </c>
      <c r="H61" s="38">
        <f t="shared" si="137"/>
        <v>0</v>
      </c>
      <c r="I61" s="38">
        <f t="shared" si="137"/>
        <v>0</v>
      </c>
      <c r="J61" s="38">
        <f t="shared" si="137"/>
        <v>0</v>
      </c>
      <c r="K61" s="38">
        <f t="shared" si="137"/>
        <v>0</v>
      </c>
      <c r="L61" s="38">
        <f t="shared" si="137"/>
        <v>23</v>
      </c>
      <c r="M61" s="38">
        <f t="shared" si="137"/>
        <v>0</v>
      </c>
      <c r="N61" s="38">
        <f t="shared" si="137"/>
        <v>0</v>
      </c>
      <c r="O61" s="38">
        <f t="shared" si="137"/>
        <v>0</v>
      </c>
      <c r="P61" s="38">
        <f t="shared" si="137"/>
        <v>0</v>
      </c>
      <c r="Q61" s="38">
        <f t="shared" si="137"/>
        <v>0</v>
      </c>
      <c r="R61" s="38">
        <f t="shared" si="137"/>
        <v>245</v>
      </c>
      <c r="S61" s="38">
        <f t="shared" si="137"/>
        <v>9</v>
      </c>
      <c r="T61" s="38">
        <f t="shared" si="137"/>
        <v>182</v>
      </c>
      <c r="U61" s="38">
        <f t="shared" si="137"/>
        <v>36</v>
      </c>
      <c r="V61" s="20">
        <f t="shared" si="137"/>
        <v>0</v>
      </c>
      <c r="W61" s="20">
        <f t="shared" si="137"/>
        <v>5</v>
      </c>
      <c r="X61" s="20">
        <f t="shared" si="137"/>
        <v>13</v>
      </c>
      <c r="Y61" s="20">
        <f t="shared" si="137"/>
        <v>33938.549999999996</v>
      </c>
      <c r="Z61" s="20">
        <f t="shared" si="137"/>
        <v>28786.94</v>
      </c>
      <c r="AA61" s="20">
        <f t="shared" si="137"/>
        <v>5151.6099999999997</v>
      </c>
      <c r="AB61" s="20">
        <f t="shared" si="137"/>
        <v>20451.719999999998</v>
      </c>
      <c r="AC61" s="20">
        <f t="shared" si="137"/>
        <v>15303.54</v>
      </c>
      <c r="AD61" s="20">
        <f t="shared" si="137"/>
        <v>5148.18</v>
      </c>
      <c r="AE61" s="20">
        <f t="shared" si="137"/>
        <v>0</v>
      </c>
      <c r="AF61" s="20">
        <f t="shared" si="137"/>
        <v>0</v>
      </c>
      <c r="AG61" s="20">
        <f t="shared" si="137"/>
        <v>0</v>
      </c>
      <c r="AH61" s="20">
        <f t="shared" si="137"/>
        <v>0</v>
      </c>
      <c r="AI61" s="20">
        <f t="shared" si="137"/>
        <v>0</v>
      </c>
      <c r="AJ61" s="20">
        <f t="shared" si="137"/>
        <v>0</v>
      </c>
      <c r="AK61" s="20">
        <f t="shared" si="137"/>
        <v>0</v>
      </c>
      <c r="AL61" s="20">
        <f t="shared" si="137"/>
        <v>0</v>
      </c>
      <c r="AM61" s="20">
        <f t="shared" si="137"/>
        <v>0</v>
      </c>
      <c r="AN61" s="20">
        <f t="shared" si="137"/>
        <v>0</v>
      </c>
      <c r="AO61" s="20">
        <f t="shared" si="137"/>
        <v>0</v>
      </c>
      <c r="AP61" s="20">
        <f t="shared" si="137"/>
        <v>0</v>
      </c>
      <c r="AQ61" s="20">
        <f t="shared" si="137"/>
        <v>0</v>
      </c>
      <c r="AR61" s="20">
        <f t="shared" si="137"/>
        <v>0</v>
      </c>
      <c r="AS61" s="20">
        <f t="shared" si="137"/>
        <v>0</v>
      </c>
      <c r="AT61" s="20">
        <f t="shared" si="137"/>
        <v>0</v>
      </c>
      <c r="AU61" s="20">
        <f t="shared" si="137"/>
        <v>0</v>
      </c>
      <c r="AV61" s="20">
        <f t="shared" si="137"/>
        <v>0</v>
      </c>
      <c r="AW61" s="20">
        <f t="shared" si="137"/>
        <v>0</v>
      </c>
      <c r="AX61" s="20">
        <f t="shared" si="137"/>
        <v>0</v>
      </c>
      <c r="AY61" s="20">
        <f t="shared" si="137"/>
        <v>0</v>
      </c>
      <c r="AZ61" s="20">
        <f t="shared" si="137"/>
        <v>0</v>
      </c>
      <c r="BA61" s="20">
        <f t="shared" si="137"/>
        <v>0</v>
      </c>
      <c r="BB61" s="20">
        <f t="shared" si="137"/>
        <v>0</v>
      </c>
      <c r="BC61" s="20">
        <f t="shared" si="137"/>
        <v>0</v>
      </c>
      <c r="BD61" s="20">
        <f t="shared" si="137"/>
        <v>0</v>
      </c>
      <c r="BE61" s="20">
        <f t="shared" si="137"/>
        <v>0</v>
      </c>
      <c r="BF61" s="20">
        <f t="shared" si="137"/>
        <v>20451.719999999998</v>
      </c>
      <c r="BG61" s="20">
        <f t="shared" si="137"/>
        <v>15303.54</v>
      </c>
      <c r="BH61" s="20">
        <f t="shared" si="137"/>
        <v>5148.18</v>
      </c>
      <c r="BI61" s="20">
        <f t="shared" si="137"/>
        <v>0</v>
      </c>
      <c r="BJ61" s="20">
        <f t="shared" si="137"/>
        <v>0</v>
      </c>
      <c r="BK61" s="20">
        <f t="shared" si="137"/>
        <v>0</v>
      </c>
      <c r="BL61" s="20">
        <f t="shared" si="137"/>
        <v>0</v>
      </c>
      <c r="BM61" s="20">
        <f t="shared" si="137"/>
        <v>0</v>
      </c>
      <c r="BN61" s="20">
        <f t="shared" si="137"/>
        <v>0</v>
      </c>
      <c r="BO61" s="20">
        <f t="shared" ref="BO61:DB61" si="138">SUM(BO27:BO60)</f>
        <v>0</v>
      </c>
      <c r="BP61" s="20">
        <f t="shared" si="138"/>
        <v>0</v>
      </c>
      <c r="BQ61" s="20">
        <f t="shared" si="138"/>
        <v>0</v>
      </c>
      <c r="BR61" s="20">
        <f t="shared" si="138"/>
        <v>0</v>
      </c>
      <c r="BS61" s="20">
        <f t="shared" si="138"/>
        <v>0</v>
      </c>
      <c r="BT61" s="58">
        <f t="shared" si="138"/>
        <v>0</v>
      </c>
      <c r="BU61" s="58">
        <f t="shared" si="138"/>
        <v>0</v>
      </c>
      <c r="BV61" s="58">
        <f t="shared" si="138"/>
        <v>0</v>
      </c>
      <c r="BW61" s="58">
        <f t="shared" si="138"/>
        <v>0</v>
      </c>
      <c r="BX61" s="58">
        <f t="shared" si="138"/>
        <v>13486.83</v>
      </c>
      <c r="BY61" s="58">
        <f t="shared" si="138"/>
        <v>13483.4</v>
      </c>
      <c r="BZ61" s="58">
        <f t="shared" si="138"/>
        <v>3.42999999999995</v>
      </c>
      <c r="CA61" s="58">
        <f t="shared" si="138"/>
        <v>1388.9</v>
      </c>
      <c r="CB61" s="58">
        <f t="shared" si="138"/>
        <v>7211.2699999999995</v>
      </c>
      <c r="CC61" s="58">
        <f t="shared" si="138"/>
        <v>2696.59</v>
      </c>
      <c r="CD61" s="58">
        <f t="shared" si="138"/>
        <v>0</v>
      </c>
      <c r="CE61" s="58">
        <f t="shared" si="138"/>
        <v>1587.3</v>
      </c>
      <c r="CF61" s="58">
        <f t="shared" si="138"/>
        <v>1583.87</v>
      </c>
      <c r="CG61" s="58">
        <f t="shared" si="138"/>
        <v>3.42999999999995</v>
      </c>
      <c r="CH61" s="58">
        <f t="shared" si="138"/>
        <v>602.77</v>
      </c>
      <c r="CI61" s="38">
        <f t="shared" si="138"/>
        <v>104</v>
      </c>
      <c r="CJ61" s="38">
        <f t="shared" si="138"/>
        <v>96</v>
      </c>
      <c r="CK61" s="38">
        <f t="shared" si="138"/>
        <v>0</v>
      </c>
      <c r="CL61" s="38">
        <f t="shared" si="138"/>
        <v>0</v>
      </c>
      <c r="CM61" s="38">
        <f t="shared" si="138"/>
        <v>0</v>
      </c>
      <c r="CN61" s="38">
        <f t="shared" si="138"/>
        <v>0</v>
      </c>
      <c r="CO61" s="38">
        <f t="shared" si="138"/>
        <v>0</v>
      </c>
      <c r="CP61" s="38">
        <f t="shared" si="138"/>
        <v>0</v>
      </c>
      <c r="CQ61" s="38">
        <f t="shared" si="138"/>
        <v>0</v>
      </c>
      <c r="CR61" s="38">
        <f t="shared" si="138"/>
        <v>0</v>
      </c>
      <c r="CS61" s="38">
        <f t="shared" si="138"/>
        <v>104</v>
      </c>
      <c r="CT61" s="38">
        <f t="shared" si="138"/>
        <v>96</v>
      </c>
      <c r="CU61" s="38">
        <f t="shared" si="138"/>
        <v>0</v>
      </c>
      <c r="CV61" s="38">
        <f t="shared" si="138"/>
        <v>0</v>
      </c>
      <c r="CW61" s="38">
        <f t="shared" si="138"/>
        <v>0</v>
      </c>
      <c r="CX61" s="38">
        <f t="shared" si="138"/>
        <v>0</v>
      </c>
      <c r="CY61" s="38">
        <f t="shared" si="138"/>
        <v>0</v>
      </c>
      <c r="CZ61" s="38">
        <f t="shared" si="138"/>
        <v>0</v>
      </c>
      <c r="DA61" s="38">
        <f t="shared" si="138"/>
        <v>0</v>
      </c>
      <c r="DB61" s="38">
        <f t="shared" si="138"/>
        <v>0</v>
      </c>
    </row>
    <row r="62" spans="1:106" s="6" customFormat="1">
      <c r="A62" s="28"/>
      <c r="B62" s="28"/>
      <c r="C62" s="28"/>
      <c r="D62" s="28"/>
      <c r="E62" s="28"/>
      <c r="F62" s="28"/>
      <c r="G62" s="28"/>
      <c r="H62" s="28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4"/>
      <c r="BB62" s="24"/>
      <c r="BC62" s="24"/>
      <c r="BD62" s="24"/>
      <c r="BE62" s="24"/>
      <c r="BF62" s="24"/>
      <c r="BG62" s="24"/>
      <c r="BH62" s="24"/>
    </row>
    <row r="63" spans="1:106" s="6" customFormat="1">
      <c r="A63" s="28"/>
      <c r="B63" s="28"/>
      <c r="C63" s="28"/>
      <c r="D63" s="28"/>
      <c r="E63" s="28"/>
      <c r="F63" s="28"/>
      <c r="G63" s="28"/>
      <c r="H63" s="28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4"/>
      <c r="AY63" s="24"/>
      <c r="AZ63" s="24"/>
      <c r="BA63" s="24"/>
      <c r="BB63" s="24"/>
      <c r="BC63" s="24"/>
      <c r="BD63" s="24"/>
      <c r="BE63" s="24"/>
    </row>
    <row r="64" spans="1:106" s="6" customFormat="1">
      <c r="A64" s="28"/>
      <c r="B64" s="28"/>
      <c r="C64" s="28"/>
      <c r="D64" s="28"/>
      <c r="E64" s="28"/>
      <c r="F64" s="28"/>
      <c r="G64" s="28"/>
      <c r="H64" s="28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7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4"/>
      <c r="BB64" s="24"/>
      <c r="BC64" s="24"/>
      <c r="BD64" s="24"/>
      <c r="BE64" s="24"/>
      <c r="BF64" s="24"/>
      <c r="BG64" s="24"/>
      <c r="BH64" s="24"/>
    </row>
    <row r="65" spans="1:73" s="6" customFormat="1">
      <c r="A65" s="28"/>
      <c r="B65" s="28"/>
      <c r="C65" s="28"/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7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4"/>
      <c r="BB65" s="24"/>
      <c r="BC65" s="24"/>
      <c r="BD65" s="24"/>
      <c r="BE65" s="24"/>
      <c r="BF65" s="24"/>
      <c r="BG65" s="24"/>
      <c r="BH65" s="24"/>
    </row>
    <row r="66" spans="1:73" s="6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73" s="6" customForma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73" s="6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73" s="6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73" s="6" customForma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73" s="6" customForma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73" s="6" customForma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73" s="6" customForma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73" s="6" customForma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73" s="6" customForma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73">
      <c r="A76" s="8"/>
      <c r="B76" s="8"/>
      <c r="C76" s="8"/>
      <c r="D76" s="8"/>
      <c r="E76" s="8"/>
      <c r="F76" s="8"/>
      <c r="G76" s="8"/>
      <c r="H76" s="8"/>
      <c r="I76" s="8"/>
      <c r="AU76" s="8"/>
      <c r="AV76" s="8"/>
      <c r="AW76" s="8"/>
      <c r="AX76" s="8"/>
      <c r="AY76" s="8"/>
      <c r="AZ76" s="8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>
      <c r="A77" s="8"/>
      <c r="B77" s="8"/>
      <c r="C77" s="8"/>
      <c r="D77" s="8"/>
      <c r="E77" s="8"/>
      <c r="F77" s="8"/>
      <c r="G77" s="8"/>
      <c r="H77" s="8"/>
      <c r="I77" s="8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>
      <c r="A78" s="8"/>
      <c r="B78" s="8"/>
      <c r="C78" s="8"/>
      <c r="D78" s="8"/>
      <c r="E78" s="8"/>
      <c r="F78" s="8"/>
      <c r="G78" s="8"/>
      <c r="H78" s="8"/>
      <c r="I78" s="8"/>
      <c r="AU78" s="8"/>
      <c r="AV78" s="8"/>
      <c r="AW78" s="8"/>
      <c r="AX78" s="8"/>
      <c r="AY78" s="8"/>
      <c r="AZ78" s="8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57:73"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57:73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57:73"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57:73"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57:73"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57:73"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57:73"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57:73"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57:73"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57:73"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57:73"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57:73"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57:73"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57:73"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57:73"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57:73"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57:73"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57:73"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57:73"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57:73"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7:73"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57:73"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57:73"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57:73"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57:73"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57:73"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57:73"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57:73"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57:73"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57:73"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57:73"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57:73"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57:73"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57:73"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57:73"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236" spans="1:73">
      <c r="A236" s="8"/>
      <c r="B236" s="8"/>
      <c r="C236" s="8"/>
      <c r="D236" s="8"/>
      <c r="E236" s="8"/>
      <c r="F236" s="8"/>
      <c r="G236" s="8"/>
      <c r="H236" s="8"/>
      <c r="I236" s="8"/>
      <c r="AU236" s="8"/>
      <c r="AV236" s="8"/>
      <c r="AW236" s="8"/>
      <c r="AX236" s="8"/>
      <c r="AY236" s="8"/>
      <c r="AZ236" s="8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>
      <c r="A237" s="8"/>
      <c r="B237" s="8"/>
      <c r="C237" s="8"/>
      <c r="D237" s="8"/>
      <c r="E237" s="8"/>
      <c r="F237" s="8"/>
      <c r="G237" s="8"/>
      <c r="H237" s="8"/>
      <c r="I237" s="8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>
      <c r="A238" s="8"/>
      <c r="B238" s="8"/>
      <c r="C238" s="8"/>
      <c r="D238" s="8"/>
      <c r="E238" s="8"/>
      <c r="F238" s="8"/>
      <c r="G238" s="8"/>
      <c r="H238" s="8"/>
      <c r="I238" s="8"/>
      <c r="AU238" s="8"/>
      <c r="AV238" s="8"/>
      <c r="AW238" s="8"/>
      <c r="AX238" s="8"/>
      <c r="AY238" s="8"/>
      <c r="AZ238" s="8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57:73"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57:73"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57:73"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57:73"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57:73"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57:73"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57:73"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57:73"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57:73"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57:73"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57:73"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57:73"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57:73"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57:73"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57:73"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57:73"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57:73"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57:73"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57:73"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57:73"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57:73"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57:73"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57:73"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57:73"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57:73"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57:73"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57:73"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57:73"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57:73"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57:73"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57:73"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57:73"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57:73"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57:73"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57:73"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D61:DB61" formulaRange="1"/>
    <ignoredError sqref="R58:R60 R27:R30 R3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B274"/>
  <sheetViews>
    <sheetView workbookViewId="0">
      <pane xSplit="7" ySplit="8" topLeftCell="H18" activePane="bottomRight" state="frozen"/>
      <selection pane="topRight" activeCell="H1" sqref="H1"/>
      <selection pane="bottomLeft" activeCell="A9" sqref="A9"/>
      <selection pane="bottomRight" activeCell="A24" sqref="A24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2" width="12.28515625" style="2" customWidth="1"/>
    <col min="63" max="65" width="9.140625" style="2"/>
    <col min="66" max="66" width="12.7109375" style="2" customWidth="1"/>
    <col min="67" max="67" width="11.140625" style="2" customWidth="1"/>
    <col min="68" max="68" width="11" style="2" customWidth="1"/>
    <col min="69" max="69" width="11.5703125" style="2" customWidth="1"/>
    <col min="70" max="75" width="9.140625" style="2"/>
    <col min="76" max="76" width="10.42578125" style="2" customWidth="1"/>
    <col min="77" max="77" width="10.140625" style="2" customWidth="1"/>
    <col min="78" max="16384" width="9.140625" style="2"/>
  </cols>
  <sheetData>
    <row r="1" spans="1:106" s="24" customFormat="1" ht="47.25" customHeight="1">
      <c r="A1" s="265" t="s">
        <v>103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91" t="s">
        <v>218</v>
      </c>
      <c r="B10" s="18">
        <f>C10+R10</f>
        <v>1</v>
      </c>
      <c r="C10" s="18">
        <f>D10+H10+L10+N10+P10</f>
        <v>1</v>
      </c>
      <c r="D10" s="18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18"/>
      <c r="P10" s="18"/>
      <c r="Q10" s="4"/>
      <c r="R10" s="4">
        <f>SUM(S10:X10)</f>
        <v>0</v>
      </c>
      <c r="S10" s="4"/>
      <c r="T10" s="4"/>
      <c r="U10" s="4"/>
      <c r="V10" s="19"/>
      <c r="W10" s="19"/>
      <c r="X10" s="19"/>
      <c r="Y10" s="42">
        <f t="shared" ref="Y10:Y25" si="0">AB10+BX10</f>
        <v>386</v>
      </c>
      <c r="Z10" s="42">
        <f t="shared" ref="Z10:Z25" si="1">AC10+BY10</f>
        <v>33</v>
      </c>
      <c r="AA10" s="42">
        <f t="shared" ref="AA10:AA25" si="2">AD10+BZ10</f>
        <v>353</v>
      </c>
      <c r="AB10" s="42">
        <f t="shared" ref="AB10:AB25" si="3">AH10+AT10+BF10+BL10+BR10</f>
        <v>386</v>
      </c>
      <c r="AC10" s="10">
        <f t="shared" ref="AC10:AC25" si="4">AI10+AU10+BG10+BM10+BS10</f>
        <v>33</v>
      </c>
      <c r="AD10" s="10">
        <f>AJ10+AV10+BH10+BT10</f>
        <v>353</v>
      </c>
      <c r="AE10" s="10">
        <f t="shared" ref="AE10:AE25" si="5">AK10+AW10+BI10</f>
        <v>0</v>
      </c>
      <c r="AF10" s="10">
        <f t="shared" ref="AF10:AF25" si="6">AL10+AX10+BJ10</f>
        <v>0</v>
      </c>
      <c r="AG10" s="19">
        <f t="shared" ref="AG10:AG25" si="7"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>
        <v>386</v>
      </c>
      <c r="BG10" s="19">
        <v>33</v>
      </c>
      <c r="BH10" s="19">
        <f>BF10-BG10</f>
        <v>353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0</v>
      </c>
      <c r="BY10" s="56">
        <f>CA10+CB10+CC10+CD10+CF10+CH10</f>
        <v>0</v>
      </c>
      <c r="BZ10" s="56">
        <f>CG10</f>
        <v>0</v>
      </c>
      <c r="CA10" s="56"/>
      <c r="CB10" s="57"/>
      <c r="CC10" s="57"/>
      <c r="CD10" s="57"/>
      <c r="CE10" s="57"/>
      <c r="CF10" s="57"/>
      <c r="CG10" s="57">
        <f>CE10-CF10</f>
        <v>0</v>
      </c>
      <c r="CH10" s="57"/>
      <c r="CI10" s="11">
        <f>-CK10+CO10+CS10+CU10+CY10</f>
        <v>9</v>
      </c>
      <c r="CJ10" s="11">
        <f>CL10+CP10+CT10+CV10+CZ10</f>
        <v>6</v>
      </c>
      <c r="CK10" s="11"/>
      <c r="CL10" s="11"/>
      <c r="CM10" s="11"/>
      <c r="CN10" s="11"/>
      <c r="CO10" s="11"/>
      <c r="CP10" s="11"/>
      <c r="CQ10" s="11"/>
      <c r="CR10" s="11"/>
      <c r="CS10" s="11">
        <v>9</v>
      </c>
      <c r="CT10" s="11">
        <v>6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0.25" customHeight="1">
      <c r="A11" s="80" t="s">
        <v>158</v>
      </c>
      <c r="B11" s="18">
        <f t="shared" ref="B11:B25" si="8">C11+R11</f>
        <v>1</v>
      </c>
      <c r="C11" s="18">
        <f t="shared" ref="C11:C25" si="9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25" si="10">SUM(S11:X11)</f>
        <v>0</v>
      </c>
      <c r="S11" s="4"/>
      <c r="T11" s="4"/>
      <c r="U11" s="4"/>
      <c r="V11" s="19"/>
      <c r="W11" s="19"/>
      <c r="X11" s="19"/>
      <c r="Y11" s="42">
        <f t="shared" si="0"/>
        <v>84.66</v>
      </c>
      <c r="Z11" s="42">
        <f t="shared" si="1"/>
        <v>72.34</v>
      </c>
      <c r="AA11" s="42">
        <f t="shared" si="2"/>
        <v>12.319999999999993</v>
      </c>
      <c r="AB11" s="42">
        <f t="shared" si="3"/>
        <v>84.66</v>
      </c>
      <c r="AC11" s="10">
        <f t="shared" si="4"/>
        <v>72.34</v>
      </c>
      <c r="AD11" s="10">
        <f t="shared" ref="AD11:AD25" si="11">AJ11+AV11+BH11+BT11</f>
        <v>12.319999999999993</v>
      </c>
      <c r="AE11" s="10">
        <f t="shared" si="5"/>
        <v>0</v>
      </c>
      <c r="AF11" s="10">
        <f t="shared" si="6"/>
        <v>0</v>
      </c>
      <c r="AG11" s="19">
        <f t="shared" si="7"/>
        <v>0</v>
      </c>
      <c r="AH11" s="10"/>
      <c r="AI11" s="10"/>
      <c r="AJ11" s="19">
        <f t="shared" ref="AJ11:AJ25" si="12">AH11-AI11</f>
        <v>0</v>
      </c>
      <c r="AK11" s="19"/>
      <c r="AL11" s="19"/>
      <c r="AM11" s="19">
        <f t="shared" ref="AM11:AM25" si="13">AK11-AL11</f>
        <v>0</v>
      </c>
      <c r="AN11" s="19"/>
      <c r="AO11" s="19"/>
      <c r="AP11" s="19">
        <f t="shared" ref="AP11:AP25" si="14">AN11-AO11</f>
        <v>0</v>
      </c>
      <c r="AQ11" s="19"/>
      <c r="AR11" s="19"/>
      <c r="AS11" s="19">
        <f t="shared" ref="AS11:AS25" si="15">AQ11-AR11</f>
        <v>0</v>
      </c>
      <c r="AT11" s="19"/>
      <c r="AU11" s="19"/>
      <c r="AV11" s="19">
        <f t="shared" ref="AV11:AV25" si="16">AT11-AU11</f>
        <v>0</v>
      </c>
      <c r="AW11" s="19"/>
      <c r="AX11" s="19"/>
      <c r="AY11" s="19">
        <f t="shared" ref="AY11:AY25" si="17">AW11-AX11</f>
        <v>0</v>
      </c>
      <c r="AZ11" s="19"/>
      <c r="BA11" s="19"/>
      <c r="BB11" s="19">
        <f t="shared" ref="BB11:BB25" si="18">AZ11-BA11</f>
        <v>0</v>
      </c>
      <c r="BC11" s="19"/>
      <c r="BD11" s="19"/>
      <c r="BE11" s="19">
        <f t="shared" ref="BE11:BE25" si="19">BC11-BD11</f>
        <v>0</v>
      </c>
      <c r="BF11" s="19">
        <v>84.66</v>
      </c>
      <c r="BG11" s="19">
        <v>72.34</v>
      </c>
      <c r="BH11" s="19">
        <f t="shared" ref="BH11:BH25" si="20">BF11-BG11</f>
        <v>12.319999999999993</v>
      </c>
      <c r="BI11" s="34"/>
      <c r="BJ11" s="34"/>
      <c r="BK11" s="34">
        <f t="shared" ref="BK11:BK25" si="21">BI11-BJ11</f>
        <v>0</v>
      </c>
      <c r="BL11" s="34"/>
      <c r="BM11" s="34"/>
      <c r="BN11" s="34">
        <f t="shared" ref="BN11:BN25" si="22">BL11-BM11</f>
        <v>0</v>
      </c>
      <c r="BO11" s="34"/>
      <c r="BP11" s="34"/>
      <c r="BQ11" s="35">
        <f t="shared" ref="BQ11:BQ25" si="23">BO11-BP11</f>
        <v>0</v>
      </c>
      <c r="BR11" s="35"/>
      <c r="BS11" s="10"/>
      <c r="BT11" s="56">
        <f t="shared" ref="BT11:BT25" si="24">BR11-BS11</f>
        <v>0</v>
      </c>
      <c r="BU11" s="56"/>
      <c r="BV11" s="56"/>
      <c r="BW11" s="56">
        <f t="shared" ref="BW11:BW25" si="25">BU11-BV11</f>
        <v>0</v>
      </c>
      <c r="BX11" s="56">
        <f t="shared" ref="BX11:BX25" si="26">CA11+CB11+CC11+CD11+CE11+CH11</f>
        <v>0</v>
      </c>
      <c r="BY11" s="56">
        <f t="shared" ref="BY11:BY25" si="27">CA11+CB11+CC11+CD11+CF11+CH11</f>
        <v>0</v>
      </c>
      <c r="BZ11" s="56">
        <f t="shared" ref="BZ11:BZ25" si="28">CG11</f>
        <v>0</v>
      </c>
      <c r="CA11" s="56"/>
      <c r="CB11" s="57"/>
      <c r="CC11" s="57"/>
      <c r="CD11" s="57"/>
      <c r="CE11" s="57"/>
      <c r="CF11" s="57"/>
      <c r="CG11" s="57">
        <f t="shared" ref="CG11:CG25" si="29">CE11-CF11</f>
        <v>0</v>
      </c>
      <c r="CH11" s="57"/>
      <c r="CI11" s="11">
        <f t="shared" ref="CI11:CI25" si="30">-CK11+CO11+CS11+CU11+CY11</f>
        <v>2</v>
      </c>
      <c r="CJ11" s="11">
        <f t="shared" ref="CJ11:CJ25" si="31">CL11+CP11+CT11+CV11+CZ11</f>
        <v>2</v>
      </c>
      <c r="CK11" s="11"/>
      <c r="CL11" s="11"/>
      <c r="CM11" s="11"/>
      <c r="CN11" s="11"/>
      <c r="CO11" s="11"/>
      <c r="CP11" s="11"/>
      <c r="CQ11" s="11"/>
      <c r="CR11" s="11"/>
      <c r="CS11" s="11">
        <v>2</v>
      </c>
      <c r="CT11" s="11">
        <v>2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4.75" customHeight="1">
      <c r="A12" s="90" t="s">
        <v>241</v>
      </c>
      <c r="B12" s="18">
        <f t="shared" si="8"/>
        <v>1</v>
      </c>
      <c r="C12" s="18">
        <f t="shared" si="9"/>
        <v>1</v>
      </c>
      <c r="D12" s="18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18"/>
      <c r="P12" s="18"/>
      <c r="Q12" s="4"/>
      <c r="R12" s="4">
        <f t="shared" si="10"/>
        <v>0</v>
      </c>
      <c r="S12" s="4"/>
      <c r="T12" s="4"/>
      <c r="U12" s="4"/>
      <c r="V12" s="19"/>
      <c r="W12" s="19"/>
      <c r="X12" s="19"/>
      <c r="Y12" s="42">
        <f t="shared" si="0"/>
        <v>395</v>
      </c>
      <c r="Z12" s="42">
        <f t="shared" si="1"/>
        <v>49.37</v>
      </c>
      <c r="AA12" s="42">
        <f t="shared" si="2"/>
        <v>345.63</v>
      </c>
      <c r="AB12" s="42">
        <f t="shared" si="3"/>
        <v>395</v>
      </c>
      <c r="AC12" s="10">
        <f t="shared" si="4"/>
        <v>49.37</v>
      </c>
      <c r="AD12" s="10">
        <f t="shared" si="11"/>
        <v>345.63</v>
      </c>
      <c r="AE12" s="10">
        <f t="shared" si="5"/>
        <v>0</v>
      </c>
      <c r="AF12" s="10">
        <f t="shared" si="6"/>
        <v>0</v>
      </c>
      <c r="AG12" s="19">
        <f t="shared" si="7"/>
        <v>0</v>
      </c>
      <c r="AH12" s="10"/>
      <c r="AI12" s="10"/>
      <c r="AJ12" s="19">
        <f t="shared" si="12"/>
        <v>0</v>
      </c>
      <c r="AK12" s="19"/>
      <c r="AL12" s="19"/>
      <c r="AM12" s="19">
        <f t="shared" si="13"/>
        <v>0</v>
      </c>
      <c r="AN12" s="19"/>
      <c r="AO12" s="19"/>
      <c r="AP12" s="19">
        <f t="shared" si="14"/>
        <v>0</v>
      </c>
      <c r="AQ12" s="19"/>
      <c r="AR12" s="19"/>
      <c r="AS12" s="19">
        <f t="shared" si="15"/>
        <v>0</v>
      </c>
      <c r="AT12" s="19"/>
      <c r="AU12" s="19"/>
      <c r="AV12" s="19">
        <f t="shared" si="16"/>
        <v>0</v>
      </c>
      <c r="AW12" s="19"/>
      <c r="AX12" s="19"/>
      <c r="AY12" s="19">
        <f t="shared" si="17"/>
        <v>0</v>
      </c>
      <c r="AZ12" s="19"/>
      <c r="BA12" s="19"/>
      <c r="BB12" s="19">
        <f t="shared" si="18"/>
        <v>0</v>
      </c>
      <c r="BC12" s="19"/>
      <c r="BD12" s="19"/>
      <c r="BE12" s="19">
        <f t="shared" si="19"/>
        <v>0</v>
      </c>
      <c r="BF12" s="19">
        <v>395</v>
      </c>
      <c r="BG12" s="19">
        <v>49.37</v>
      </c>
      <c r="BH12" s="19">
        <f t="shared" si="20"/>
        <v>345.63</v>
      </c>
      <c r="BI12" s="34"/>
      <c r="BJ12" s="34"/>
      <c r="BK12" s="34">
        <f t="shared" si="21"/>
        <v>0</v>
      </c>
      <c r="BL12" s="34"/>
      <c r="BM12" s="34"/>
      <c r="BN12" s="34">
        <f t="shared" si="22"/>
        <v>0</v>
      </c>
      <c r="BO12" s="34"/>
      <c r="BP12" s="34"/>
      <c r="BQ12" s="35">
        <f t="shared" si="23"/>
        <v>0</v>
      </c>
      <c r="BR12" s="35"/>
      <c r="BS12" s="10"/>
      <c r="BT12" s="56">
        <f t="shared" si="24"/>
        <v>0</v>
      </c>
      <c r="BU12" s="56"/>
      <c r="BV12" s="56"/>
      <c r="BW12" s="56">
        <f t="shared" si="25"/>
        <v>0</v>
      </c>
      <c r="BX12" s="56">
        <f t="shared" si="26"/>
        <v>0</v>
      </c>
      <c r="BY12" s="56">
        <f t="shared" si="27"/>
        <v>0</v>
      </c>
      <c r="BZ12" s="56">
        <f t="shared" si="28"/>
        <v>0</v>
      </c>
      <c r="CA12" s="56"/>
      <c r="CB12" s="57"/>
      <c r="CC12" s="57"/>
      <c r="CD12" s="57"/>
      <c r="CE12" s="57"/>
      <c r="CF12" s="57"/>
      <c r="CG12" s="57">
        <f t="shared" si="29"/>
        <v>0</v>
      </c>
      <c r="CH12" s="57"/>
      <c r="CI12" s="11">
        <f t="shared" si="30"/>
        <v>13</v>
      </c>
      <c r="CJ12" s="11">
        <f t="shared" si="31"/>
        <v>7</v>
      </c>
      <c r="CK12" s="11"/>
      <c r="CL12" s="11"/>
      <c r="CM12" s="11"/>
      <c r="CN12" s="11"/>
      <c r="CO12" s="11"/>
      <c r="CP12" s="11"/>
      <c r="CQ12" s="11"/>
      <c r="CR12" s="11"/>
      <c r="CS12" s="11">
        <v>13</v>
      </c>
      <c r="CT12" s="11">
        <v>7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3.25" customHeight="1">
      <c r="A13" s="124" t="s">
        <v>242</v>
      </c>
      <c r="B13" s="18">
        <f t="shared" si="8"/>
        <v>1</v>
      </c>
      <c r="C13" s="18">
        <f t="shared" si="9"/>
        <v>0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18"/>
      <c r="P13" s="18"/>
      <c r="Q13" s="4"/>
      <c r="R13" s="4">
        <f t="shared" si="10"/>
        <v>1</v>
      </c>
      <c r="S13" s="4"/>
      <c r="T13" s="4"/>
      <c r="U13" s="4"/>
      <c r="V13" s="19"/>
      <c r="W13" s="19">
        <v>1</v>
      </c>
      <c r="X13" s="19"/>
      <c r="Y13" s="42">
        <f t="shared" si="0"/>
        <v>2885.12</v>
      </c>
      <c r="Z13" s="42">
        <f t="shared" si="1"/>
        <v>2885.12</v>
      </c>
      <c r="AA13" s="42">
        <f t="shared" si="2"/>
        <v>0</v>
      </c>
      <c r="AB13" s="42">
        <f t="shared" si="3"/>
        <v>0</v>
      </c>
      <c r="AC13" s="10">
        <f t="shared" si="4"/>
        <v>0</v>
      </c>
      <c r="AD13" s="10">
        <f t="shared" si="11"/>
        <v>0</v>
      </c>
      <c r="AE13" s="10">
        <f t="shared" si="5"/>
        <v>0</v>
      </c>
      <c r="AF13" s="10">
        <f t="shared" si="6"/>
        <v>0</v>
      </c>
      <c r="AG13" s="19">
        <f t="shared" si="7"/>
        <v>0</v>
      </c>
      <c r="AH13" s="10"/>
      <c r="AI13" s="10"/>
      <c r="AJ13" s="19">
        <f t="shared" si="12"/>
        <v>0</v>
      </c>
      <c r="AK13" s="19"/>
      <c r="AL13" s="19"/>
      <c r="AM13" s="19">
        <f t="shared" si="13"/>
        <v>0</v>
      </c>
      <c r="AN13" s="19"/>
      <c r="AO13" s="19"/>
      <c r="AP13" s="19">
        <f t="shared" si="14"/>
        <v>0</v>
      </c>
      <c r="AQ13" s="19"/>
      <c r="AR13" s="19"/>
      <c r="AS13" s="19">
        <f t="shared" si="15"/>
        <v>0</v>
      </c>
      <c r="AT13" s="19"/>
      <c r="AU13" s="19"/>
      <c r="AV13" s="19">
        <f t="shared" si="16"/>
        <v>0</v>
      </c>
      <c r="AW13" s="19"/>
      <c r="AX13" s="19"/>
      <c r="AY13" s="19">
        <f t="shared" si="17"/>
        <v>0</v>
      </c>
      <c r="AZ13" s="19"/>
      <c r="BA13" s="19"/>
      <c r="BB13" s="19">
        <f t="shared" si="18"/>
        <v>0</v>
      </c>
      <c r="BC13" s="19"/>
      <c r="BD13" s="19"/>
      <c r="BE13" s="19">
        <f t="shared" si="19"/>
        <v>0</v>
      </c>
      <c r="BF13" s="19"/>
      <c r="BG13" s="19"/>
      <c r="BH13" s="19">
        <f t="shared" si="20"/>
        <v>0</v>
      </c>
      <c r="BI13" s="34"/>
      <c r="BJ13" s="34"/>
      <c r="BK13" s="34">
        <f t="shared" si="21"/>
        <v>0</v>
      </c>
      <c r="BL13" s="34"/>
      <c r="BM13" s="34"/>
      <c r="BN13" s="34">
        <f t="shared" si="22"/>
        <v>0</v>
      </c>
      <c r="BO13" s="34"/>
      <c r="BP13" s="34"/>
      <c r="BQ13" s="35">
        <f t="shared" si="23"/>
        <v>0</v>
      </c>
      <c r="BR13" s="35"/>
      <c r="BS13" s="10"/>
      <c r="BT13" s="56">
        <f t="shared" si="24"/>
        <v>0</v>
      </c>
      <c r="BU13" s="56"/>
      <c r="BV13" s="56"/>
      <c r="BW13" s="56">
        <f t="shared" si="25"/>
        <v>0</v>
      </c>
      <c r="BX13" s="56">
        <f t="shared" si="26"/>
        <v>2885.12</v>
      </c>
      <c r="BY13" s="56">
        <f t="shared" si="27"/>
        <v>2885.12</v>
      </c>
      <c r="BZ13" s="56">
        <f t="shared" si="28"/>
        <v>0</v>
      </c>
      <c r="CA13" s="56"/>
      <c r="CB13" s="57"/>
      <c r="CC13" s="57"/>
      <c r="CD13" s="57"/>
      <c r="CE13" s="57">
        <v>2885.12</v>
      </c>
      <c r="CF13" s="57">
        <v>2885.12</v>
      </c>
      <c r="CG13" s="57">
        <f t="shared" si="29"/>
        <v>0</v>
      </c>
      <c r="CH13" s="57"/>
      <c r="CI13" s="11">
        <f t="shared" si="30"/>
        <v>1</v>
      </c>
      <c r="CJ13" s="11">
        <f t="shared" si="31"/>
        <v>1</v>
      </c>
      <c r="CK13" s="11"/>
      <c r="CL13" s="11"/>
      <c r="CM13" s="11"/>
      <c r="CN13" s="11"/>
      <c r="CO13" s="11"/>
      <c r="CP13" s="11"/>
      <c r="CQ13" s="11"/>
      <c r="CR13" s="11"/>
      <c r="CS13" s="11">
        <v>1</v>
      </c>
      <c r="CT13" s="11">
        <v>1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1" customHeight="1">
      <c r="A14" s="91" t="s">
        <v>243</v>
      </c>
      <c r="B14" s="18">
        <f t="shared" si="8"/>
        <v>1</v>
      </c>
      <c r="C14" s="18">
        <f t="shared" si="9"/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si="10"/>
        <v>1</v>
      </c>
      <c r="S14" s="4"/>
      <c r="T14" s="4"/>
      <c r="U14" s="4"/>
      <c r="V14" s="19"/>
      <c r="W14" s="19">
        <v>1</v>
      </c>
      <c r="X14" s="19"/>
      <c r="Y14" s="42">
        <f t="shared" si="0"/>
        <v>157.22999999999999</v>
      </c>
      <c r="Z14" s="42">
        <f t="shared" si="1"/>
        <v>157.22999999999999</v>
      </c>
      <c r="AA14" s="42">
        <f t="shared" si="2"/>
        <v>0</v>
      </c>
      <c r="AB14" s="42">
        <f t="shared" si="3"/>
        <v>0</v>
      </c>
      <c r="AC14" s="10">
        <f t="shared" si="4"/>
        <v>0</v>
      </c>
      <c r="AD14" s="10">
        <f t="shared" si="11"/>
        <v>0</v>
      </c>
      <c r="AE14" s="10">
        <f t="shared" si="5"/>
        <v>0</v>
      </c>
      <c r="AF14" s="10">
        <f t="shared" si="6"/>
        <v>0</v>
      </c>
      <c r="AG14" s="19">
        <f t="shared" si="7"/>
        <v>0</v>
      </c>
      <c r="AH14" s="10"/>
      <c r="AI14" s="10"/>
      <c r="AJ14" s="19">
        <f t="shared" si="12"/>
        <v>0</v>
      </c>
      <c r="AK14" s="19"/>
      <c r="AL14" s="19"/>
      <c r="AM14" s="19">
        <f t="shared" si="13"/>
        <v>0</v>
      </c>
      <c r="AN14" s="19"/>
      <c r="AO14" s="19"/>
      <c r="AP14" s="19">
        <f t="shared" si="14"/>
        <v>0</v>
      </c>
      <c r="AQ14" s="19"/>
      <c r="AR14" s="19"/>
      <c r="AS14" s="19">
        <f t="shared" si="15"/>
        <v>0</v>
      </c>
      <c r="AT14" s="19"/>
      <c r="AU14" s="19"/>
      <c r="AV14" s="19">
        <f t="shared" si="16"/>
        <v>0</v>
      </c>
      <c r="AW14" s="19"/>
      <c r="AX14" s="19"/>
      <c r="AY14" s="19">
        <f t="shared" si="17"/>
        <v>0</v>
      </c>
      <c r="AZ14" s="19"/>
      <c r="BA14" s="19"/>
      <c r="BB14" s="19">
        <f t="shared" si="18"/>
        <v>0</v>
      </c>
      <c r="BC14" s="19"/>
      <c r="BD14" s="19"/>
      <c r="BE14" s="19">
        <f t="shared" si="19"/>
        <v>0</v>
      </c>
      <c r="BF14" s="19"/>
      <c r="BG14" s="19"/>
      <c r="BH14" s="19">
        <f t="shared" si="20"/>
        <v>0</v>
      </c>
      <c r="BI14" s="34"/>
      <c r="BJ14" s="34"/>
      <c r="BK14" s="34">
        <f t="shared" si="21"/>
        <v>0</v>
      </c>
      <c r="BL14" s="34"/>
      <c r="BM14" s="34"/>
      <c r="BN14" s="34">
        <f t="shared" si="22"/>
        <v>0</v>
      </c>
      <c r="BO14" s="34"/>
      <c r="BP14" s="34"/>
      <c r="BQ14" s="35">
        <f t="shared" si="23"/>
        <v>0</v>
      </c>
      <c r="BR14" s="35"/>
      <c r="BS14" s="10"/>
      <c r="BT14" s="56">
        <f t="shared" si="24"/>
        <v>0</v>
      </c>
      <c r="BU14" s="56"/>
      <c r="BV14" s="56"/>
      <c r="BW14" s="56">
        <f t="shared" si="25"/>
        <v>0</v>
      </c>
      <c r="BX14" s="56">
        <f t="shared" si="26"/>
        <v>157.22999999999999</v>
      </c>
      <c r="BY14" s="56">
        <f t="shared" si="27"/>
        <v>157.22999999999999</v>
      </c>
      <c r="BZ14" s="56">
        <f t="shared" si="28"/>
        <v>0</v>
      </c>
      <c r="CA14" s="56"/>
      <c r="CB14" s="57"/>
      <c r="CC14" s="57"/>
      <c r="CD14" s="57"/>
      <c r="CE14" s="57">
        <v>157.22999999999999</v>
      </c>
      <c r="CF14" s="57">
        <v>157.22999999999999</v>
      </c>
      <c r="CG14" s="57">
        <f t="shared" si="29"/>
        <v>0</v>
      </c>
      <c r="CH14" s="57"/>
      <c r="CI14" s="11">
        <f t="shared" si="30"/>
        <v>1</v>
      </c>
      <c r="CJ14" s="11">
        <f t="shared" si="31"/>
        <v>1</v>
      </c>
      <c r="CK14" s="11"/>
      <c r="CL14" s="11"/>
      <c r="CM14" s="11"/>
      <c r="CN14" s="11"/>
      <c r="CO14" s="11"/>
      <c r="CP14" s="11"/>
      <c r="CQ14" s="11"/>
      <c r="CR14" s="11"/>
      <c r="CS14" s="11">
        <v>1</v>
      </c>
      <c r="CT14" s="11">
        <v>1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17.25" customHeight="1">
      <c r="A15" s="80" t="s">
        <v>244</v>
      </c>
      <c r="B15" s="18">
        <f t="shared" si="8"/>
        <v>1</v>
      </c>
      <c r="C15" s="18">
        <f t="shared" si="9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10"/>
        <v>0</v>
      </c>
      <c r="S15" s="4"/>
      <c r="T15" s="4"/>
      <c r="U15" s="4"/>
      <c r="V15" s="19"/>
      <c r="W15" s="19"/>
      <c r="X15" s="19"/>
      <c r="Y15" s="42">
        <f t="shared" si="0"/>
        <v>46.33</v>
      </c>
      <c r="Z15" s="42">
        <f t="shared" si="1"/>
        <v>45.4</v>
      </c>
      <c r="AA15" s="42">
        <f t="shared" si="2"/>
        <v>0.92999999999999972</v>
      </c>
      <c r="AB15" s="42">
        <f t="shared" si="3"/>
        <v>46.33</v>
      </c>
      <c r="AC15" s="10">
        <f t="shared" si="4"/>
        <v>45.4</v>
      </c>
      <c r="AD15" s="10">
        <f t="shared" si="11"/>
        <v>0.92999999999999972</v>
      </c>
      <c r="AE15" s="10">
        <f t="shared" si="5"/>
        <v>0</v>
      </c>
      <c r="AF15" s="10">
        <f t="shared" si="6"/>
        <v>0</v>
      </c>
      <c r="AG15" s="19">
        <f t="shared" si="7"/>
        <v>0</v>
      </c>
      <c r="AH15" s="10"/>
      <c r="AI15" s="10"/>
      <c r="AJ15" s="19">
        <f t="shared" si="12"/>
        <v>0</v>
      </c>
      <c r="AK15" s="19"/>
      <c r="AL15" s="19"/>
      <c r="AM15" s="19">
        <f t="shared" si="13"/>
        <v>0</v>
      </c>
      <c r="AN15" s="19"/>
      <c r="AO15" s="19"/>
      <c r="AP15" s="19">
        <f t="shared" si="14"/>
        <v>0</v>
      </c>
      <c r="AQ15" s="19"/>
      <c r="AR15" s="19"/>
      <c r="AS15" s="19">
        <f t="shared" si="15"/>
        <v>0</v>
      </c>
      <c r="AT15" s="19"/>
      <c r="AU15" s="19"/>
      <c r="AV15" s="19">
        <f t="shared" si="16"/>
        <v>0</v>
      </c>
      <c r="AW15" s="19"/>
      <c r="AX15" s="19"/>
      <c r="AY15" s="19">
        <f t="shared" si="17"/>
        <v>0</v>
      </c>
      <c r="AZ15" s="19"/>
      <c r="BA15" s="19"/>
      <c r="BB15" s="19">
        <f t="shared" si="18"/>
        <v>0</v>
      </c>
      <c r="BC15" s="19"/>
      <c r="BD15" s="19"/>
      <c r="BE15" s="19">
        <f t="shared" si="19"/>
        <v>0</v>
      </c>
      <c r="BF15" s="19">
        <v>46.33</v>
      </c>
      <c r="BG15" s="19">
        <v>45.4</v>
      </c>
      <c r="BH15" s="19">
        <f t="shared" si="20"/>
        <v>0.92999999999999972</v>
      </c>
      <c r="BI15" s="34"/>
      <c r="BJ15" s="34"/>
      <c r="BK15" s="34">
        <f t="shared" si="21"/>
        <v>0</v>
      </c>
      <c r="BL15" s="34"/>
      <c r="BM15" s="34"/>
      <c r="BN15" s="34">
        <f t="shared" si="22"/>
        <v>0</v>
      </c>
      <c r="BO15" s="34"/>
      <c r="BP15" s="34"/>
      <c r="BQ15" s="35">
        <f t="shared" si="23"/>
        <v>0</v>
      </c>
      <c r="BR15" s="35"/>
      <c r="BS15" s="10"/>
      <c r="BT15" s="56">
        <f t="shared" si="24"/>
        <v>0</v>
      </c>
      <c r="BU15" s="56"/>
      <c r="BV15" s="56"/>
      <c r="BW15" s="56">
        <f t="shared" si="25"/>
        <v>0</v>
      </c>
      <c r="BX15" s="56">
        <f t="shared" si="26"/>
        <v>0</v>
      </c>
      <c r="BY15" s="56">
        <f t="shared" si="27"/>
        <v>0</v>
      </c>
      <c r="BZ15" s="56">
        <f t="shared" si="28"/>
        <v>0</v>
      </c>
      <c r="CA15" s="56"/>
      <c r="CB15" s="57"/>
      <c r="CC15" s="57"/>
      <c r="CD15" s="57"/>
      <c r="CE15" s="57"/>
      <c r="CF15" s="57"/>
      <c r="CG15" s="57">
        <f t="shared" si="29"/>
        <v>0</v>
      </c>
      <c r="CH15" s="57"/>
      <c r="CI15" s="11">
        <f t="shared" si="30"/>
        <v>3</v>
      </c>
      <c r="CJ15" s="11">
        <f t="shared" si="31"/>
        <v>2</v>
      </c>
      <c r="CK15" s="11"/>
      <c r="CL15" s="11"/>
      <c r="CM15" s="11"/>
      <c r="CN15" s="11"/>
      <c r="CO15" s="11"/>
      <c r="CP15" s="11"/>
      <c r="CQ15" s="11"/>
      <c r="CR15" s="11"/>
      <c r="CS15" s="11">
        <v>3</v>
      </c>
      <c r="CT15" s="11">
        <v>2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32.25" customHeight="1">
      <c r="A16" s="91" t="s">
        <v>245</v>
      </c>
      <c r="B16" s="18">
        <f t="shared" si="8"/>
        <v>1</v>
      </c>
      <c r="C16" s="18">
        <f t="shared" si="9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si="10"/>
        <v>0</v>
      </c>
      <c r="S16" s="4"/>
      <c r="T16" s="4"/>
      <c r="U16" s="4"/>
      <c r="V16" s="19"/>
      <c r="W16" s="19"/>
      <c r="X16" s="19"/>
      <c r="Y16" s="42">
        <f t="shared" si="0"/>
        <v>648.17999999999995</v>
      </c>
      <c r="Z16" s="42">
        <f t="shared" si="1"/>
        <v>398.63</v>
      </c>
      <c r="AA16" s="42">
        <f t="shared" si="2"/>
        <v>249.54999999999995</v>
      </c>
      <c r="AB16" s="42">
        <f t="shared" si="3"/>
        <v>648.17999999999995</v>
      </c>
      <c r="AC16" s="10">
        <f t="shared" si="4"/>
        <v>398.63</v>
      </c>
      <c r="AD16" s="10">
        <f t="shared" si="11"/>
        <v>249.54999999999995</v>
      </c>
      <c r="AE16" s="10">
        <f t="shared" si="5"/>
        <v>0</v>
      </c>
      <c r="AF16" s="10">
        <f t="shared" si="6"/>
        <v>0</v>
      </c>
      <c r="AG16" s="19">
        <f t="shared" si="7"/>
        <v>0</v>
      </c>
      <c r="AH16" s="10"/>
      <c r="AI16" s="10"/>
      <c r="AJ16" s="19">
        <f t="shared" si="12"/>
        <v>0</v>
      </c>
      <c r="AK16" s="19"/>
      <c r="AL16" s="19"/>
      <c r="AM16" s="19">
        <f t="shared" si="13"/>
        <v>0</v>
      </c>
      <c r="AN16" s="19"/>
      <c r="AO16" s="19"/>
      <c r="AP16" s="19">
        <f t="shared" si="14"/>
        <v>0</v>
      </c>
      <c r="AQ16" s="19"/>
      <c r="AR16" s="19"/>
      <c r="AS16" s="19">
        <f t="shared" si="15"/>
        <v>0</v>
      </c>
      <c r="AT16" s="19"/>
      <c r="AU16" s="19"/>
      <c r="AV16" s="19">
        <f t="shared" si="16"/>
        <v>0</v>
      </c>
      <c r="AW16" s="19"/>
      <c r="AX16" s="19"/>
      <c r="AY16" s="19">
        <f t="shared" si="17"/>
        <v>0</v>
      </c>
      <c r="AZ16" s="19"/>
      <c r="BA16" s="19"/>
      <c r="BB16" s="19">
        <f t="shared" si="18"/>
        <v>0</v>
      </c>
      <c r="BC16" s="19"/>
      <c r="BD16" s="19"/>
      <c r="BE16" s="19">
        <f t="shared" si="19"/>
        <v>0</v>
      </c>
      <c r="BF16" s="19">
        <v>648.17999999999995</v>
      </c>
      <c r="BG16" s="19">
        <v>398.63</v>
      </c>
      <c r="BH16" s="19">
        <f t="shared" si="20"/>
        <v>249.54999999999995</v>
      </c>
      <c r="BI16" s="34"/>
      <c r="BJ16" s="34"/>
      <c r="BK16" s="34">
        <f t="shared" si="21"/>
        <v>0</v>
      </c>
      <c r="BL16" s="34"/>
      <c r="BM16" s="34"/>
      <c r="BN16" s="34">
        <f t="shared" si="22"/>
        <v>0</v>
      </c>
      <c r="BO16" s="34"/>
      <c r="BP16" s="34"/>
      <c r="BQ16" s="35">
        <f t="shared" si="23"/>
        <v>0</v>
      </c>
      <c r="BR16" s="35"/>
      <c r="BS16" s="10"/>
      <c r="BT16" s="56">
        <f t="shared" si="24"/>
        <v>0</v>
      </c>
      <c r="BU16" s="56"/>
      <c r="BV16" s="56"/>
      <c r="BW16" s="56">
        <f t="shared" si="25"/>
        <v>0</v>
      </c>
      <c r="BX16" s="56">
        <f t="shared" si="26"/>
        <v>0</v>
      </c>
      <c r="BY16" s="56">
        <f t="shared" si="27"/>
        <v>0</v>
      </c>
      <c r="BZ16" s="56">
        <f t="shared" si="28"/>
        <v>0</v>
      </c>
      <c r="CA16" s="56"/>
      <c r="CB16" s="57"/>
      <c r="CC16" s="57"/>
      <c r="CD16" s="57"/>
      <c r="CE16" s="57"/>
      <c r="CF16" s="57"/>
      <c r="CG16" s="57">
        <f t="shared" si="29"/>
        <v>0</v>
      </c>
      <c r="CH16" s="57"/>
      <c r="CI16" s="11">
        <f t="shared" si="30"/>
        <v>3</v>
      </c>
      <c r="CJ16" s="11">
        <f t="shared" si="31"/>
        <v>3</v>
      </c>
      <c r="CK16" s="11"/>
      <c r="CL16" s="11"/>
      <c r="CM16" s="11"/>
      <c r="CN16" s="11"/>
      <c r="CO16" s="11"/>
      <c r="CP16" s="11"/>
      <c r="CQ16" s="11"/>
      <c r="CR16" s="11"/>
      <c r="CS16" s="11">
        <v>3</v>
      </c>
      <c r="CT16" s="11">
        <v>3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18" customHeight="1">
      <c r="A17" s="3" t="s">
        <v>246</v>
      </c>
      <c r="B17" s="18">
        <f t="shared" ref="B17:B24" si="32">C17+R17</f>
        <v>1</v>
      </c>
      <c r="C17" s="18">
        <f t="shared" ref="C17:C24" si="33">D17+H17+L17+N17+P17</f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ref="R17:R24" si="34">SUM(S17:X17)</f>
        <v>0</v>
      </c>
      <c r="S17" s="4"/>
      <c r="T17" s="4"/>
      <c r="U17" s="4"/>
      <c r="V17" s="19"/>
      <c r="W17" s="19"/>
      <c r="X17" s="19"/>
      <c r="Y17" s="42">
        <f t="shared" si="0"/>
        <v>2536.56</v>
      </c>
      <c r="Z17" s="42">
        <f t="shared" si="1"/>
        <v>1895.82</v>
      </c>
      <c r="AA17" s="42">
        <f t="shared" si="2"/>
        <v>640.74</v>
      </c>
      <c r="AB17" s="42">
        <f t="shared" si="3"/>
        <v>2536.56</v>
      </c>
      <c r="AC17" s="10">
        <f t="shared" si="4"/>
        <v>1895.82</v>
      </c>
      <c r="AD17" s="10">
        <f t="shared" ref="AD17:AD24" si="35">AJ17+AV17+BH17+BT17</f>
        <v>640.74</v>
      </c>
      <c r="AE17" s="10">
        <f t="shared" si="5"/>
        <v>0</v>
      </c>
      <c r="AF17" s="10">
        <f t="shared" si="6"/>
        <v>0</v>
      </c>
      <c r="AG17" s="19">
        <f t="shared" si="7"/>
        <v>0</v>
      </c>
      <c r="AH17" s="10"/>
      <c r="AI17" s="10"/>
      <c r="AJ17" s="19">
        <f t="shared" ref="AJ17:AJ24" si="36">AH17-AI17</f>
        <v>0</v>
      </c>
      <c r="AK17" s="19"/>
      <c r="AL17" s="19"/>
      <c r="AM17" s="19">
        <f t="shared" ref="AM17:AM24" si="37">AK17-AL17</f>
        <v>0</v>
      </c>
      <c r="AN17" s="19"/>
      <c r="AO17" s="19"/>
      <c r="AP17" s="19">
        <f t="shared" ref="AP17:AP24" si="38">AN17-AO17</f>
        <v>0</v>
      </c>
      <c r="AQ17" s="19"/>
      <c r="AR17" s="19"/>
      <c r="AS17" s="19">
        <f t="shared" ref="AS17:AS24" si="39">AQ17-AR17</f>
        <v>0</v>
      </c>
      <c r="AT17" s="19"/>
      <c r="AU17" s="19"/>
      <c r="AV17" s="19">
        <f t="shared" ref="AV17:AV24" si="40">AT17-AU17</f>
        <v>0</v>
      </c>
      <c r="AW17" s="19"/>
      <c r="AX17" s="19"/>
      <c r="AY17" s="19">
        <f t="shared" ref="AY17:AY24" si="41">AW17-AX17</f>
        <v>0</v>
      </c>
      <c r="AZ17" s="19"/>
      <c r="BA17" s="19"/>
      <c r="BB17" s="19">
        <f t="shared" ref="BB17:BB24" si="42">AZ17-BA17</f>
        <v>0</v>
      </c>
      <c r="BC17" s="19"/>
      <c r="BD17" s="19"/>
      <c r="BE17" s="19">
        <f t="shared" ref="BE17:BE24" si="43">BC17-BD17</f>
        <v>0</v>
      </c>
      <c r="BF17" s="19">
        <v>2536.56</v>
      </c>
      <c r="BG17" s="19">
        <v>1895.82</v>
      </c>
      <c r="BH17" s="19">
        <f t="shared" ref="BH17:BH24" si="44">BF17-BG17</f>
        <v>640.74</v>
      </c>
      <c r="BI17" s="34"/>
      <c r="BJ17" s="34"/>
      <c r="BK17" s="34">
        <f t="shared" ref="BK17:BK24" si="45">BI17-BJ17</f>
        <v>0</v>
      </c>
      <c r="BL17" s="34"/>
      <c r="BM17" s="34"/>
      <c r="BN17" s="34">
        <f t="shared" ref="BN17:BN24" si="46">BL17-BM17</f>
        <v>0</v>
      </c>
      <c r="BO17" s="34"/>
      <c r="BP17" s="34"/>
      <c r="BQ17" s="35">
        <f t="shared" ref="BQ17:BQ24" si="47">BO17-BP17</f>
        <v>0</v>
      </c>
      <c r="BR17" s="35"/>
      <c r="BS17" s="10"/>
      <c r="BT17" s="56">
        <f t="shared" ref="BT17:BT24" si="48">BR17-BS17</f>
        <v>0</v>
      </c>
      <c r="BU17" s="56"/>
      <c r="BV17" s="56"/>
      <c r="BW17" s="56">
        <f t="shared" ref="BW17:BW24" si="49">BU17-BV17</f>
        <v>0</v>
      </c>
      <c r="BX17" s="56">
        <f t="shared" ref="BX17:BX24" si="50">CA17+CB17+CC17+CD17+CE17+CH17</f>
        <v>0</v>
      </c>
      <c r="BY17" s="56">
        <f t="shared" ref="BY17:BY24" si="51">CA17+CB17+CC17+CD17+CF17+CH17</f>
        <v>0</v>
      </c>
      <c r="BZ17" s="56">
        <f t="shared" ref="BZ17:BZ24" si="52">CG17</f>
        <v>0</v>
      </c>
      <c r="CA17" s="56"/>
      <c r="CB17" s="57"/>
      <c r="CC17" s="57"/>
      <c r="CD17" s="57"/>
      <c r="CE17" s="57"/>
      <c r="CF17" s="57"/>
      <c r="CG17" s="57">
        <f t="shared" ref="CG17:CG24" si="53">CE17-CF17</f>
        <v>0</v>
      </c>
      <c r="CH17" s="57"/>
      <c r="CI17" s="11">
        <f t="shared" ref="CI17:CI24" si="54">-CK17+CO17+CS17+CU17+CY17</f>
        <v>5</v>
      </c>
      <c r="CJ17" s="11">
        <f t="shared" ref="CJ17:CJ24" si="55">CL17+CP17+CT17+CV17+CZ17</f>
        <v>3</v>
      </c>
      <c r="CK17" s="11"/>
      <c r="CL17" s="11"/>
      <c r="CM17" s="11"/>
      <c r="CN17" s="11"/>
      <c r="CO17" s="11"/>
      <c r="CP17" s="11"/>
      <c r="CQ17" s="11"/>
      <c r="CR17" s="11"/>
      <c r="CS17" s="11">
        <v>5</v>
      </c>
      <c r="CT17" s="11">
        <v>3</v>
      </c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18" customHeight="1">
      <c r="A18" s="3" t="s">
        <v>247</v>
      </c>
      <c r="B18" s="18">
        <f t="shared" si="32"/>
        <v>1</v>
      </c>
      <c r="C18" s="18">
        <f t="shared" si="33"/>
        <v>1</v>
      </c>
      <c r="D18" s="18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18"/>
      <c r="P18" s="18"/>
      <c r="Q18" s="4"/>
      <c r="R18" s="4">
        <f t="shared" si="34"/>
        <v>0</v>
      </c>
      <c r="S18" s="4"/>
      <c r="T18" s="4"/>
      <c r="U18" s="4"/>
      <c r="V18" s="19"/>
      <c r="W18" s="19"/>
      <c r="X18" s="19"/>
      <c r="Y18" s="42">
        <f t="shared" si="0"/>
        <v>188.04</v>
      </c>
      <c r="Z18" s="42">
        <f t="shared" si="1"/>
        <v>102.48</v>
      </c>
      <c r="AA18" s="42">
        <f t="shared" si="2"/>
        <v>85.559999999999988</v>
      </c>
      <c r="AB18" s="42">
        <f t="shared" si="3"/>
        <v>188.04</v>
      </c>
      <c r="AC18" s="10">
        <f t="shared" si="4"/>
        <v>102.48</v>
      </c>
      <c r="AD18" s="10">
        <f t="shared" si="35"/>
        <v>85.559999999999988</v>
      </c>
      <c r="AE18" s="10">
        <f t="shared" si="5"/>
        <v>0</v>
      </c>
      <c r="AF18" s="10">
        <f t="shared" si="6"/>
        <v>0</v>
      </c>
      <c r="AG18" s="19">
        <f t="shared" si="7"/>
        <v>0</v>
      </c>
      <c r="AH18" s="10"/>
      <c r="AI18" s="10"/>
      <c r="AJ18" s="19">
        <f t="shared" si="36"/>
        <v>0</v>
      </c>
      <c r="AK18" s="19"/>
      <c r="AL18" s="19"/>
      <c r="AM18" s="19">
        <f t="shared" si="37"/>
        <v>0</v>
      </c>
      <c r="AN18" s="19"/>
      <c r="AO18" s="19"/>
      <c r="AP18" s="19">
        <f t="shared" si="38"/>
        <v>0</v>
      </c>
      <c r="AQ18" s="19"/>
      <c r="AR18" s="19"/>
      <c r="AS18" s="19">
        <f t="shared" si="39"/>
        <v>0</v>
      </c>
      <c r="AT18" s="19"/>
      <c r="AU18" s="19"/>
      <c r="AV18" s="19">
        <f t="shared" si="40"/>
        <v>0</v>
      </c>
      <c r="AW18" s="19"/>
      <c r="AX18" s="19"/>
      <c r="AY18" s="19">
        <f t="shared" si="41"/>
        <v>0</v>
      </c>
      <c r="AZ18" s="19"/>
      <c r="BA18" s="19"/>
      <c r="BB18" s="19">
        <f t="shared" si="42"/>
        <v>0</v>
      </c>
      <c r="BC18" s="19"/>
      <c r="BD18" s="19"/>
      <c r="BE18" s="19">
        <f t="shared" si="43"/>
        <v>0</v>
      </c>
      <c r="BF18" s="19">
        <v>188.04</v>
      </c>
      <c r="BG18" s="19">
        <v>102.48</v>
      </c>
      <c r="BH18" s="19">
        <f t="shared" si="44"/>
        <v>85.559999999999988</v>
      </c>
      <c r="BI18" s="34"/>
      <c r="BJ18" s="34"/>
      <c r="BK18" s="34">
        <f t="shared" si="45"/>
        <v>0</v>
      </c>
      <c r="BL18" s="34"/>
      <c r="BM18" s="34"/>
      <c r="BN18" s="34">
        <f t="shared" si="46"/>
        <v>0</v>
      </c>
      <c r="BO18" s="34"/>
      <c r="BP18" s="34"/>
      <c r="BQ18" s="35">
        <f t="shared" si="47"/>
        <v>0</v>
      </c>
      <c r="BR18" s="35"/>
      <c r="BS18" s="10"/>
      <c r="BT18" s="56">
        <f t="shared" si="48"/>
        <v>0</v>
      </c>
      <c r="BU18" s="56"/>
      <c r="BV18" s="56"/>
      <c r="BW18" s="56">
        <f t="shared" si="49"/>
        <v>0</v>
      </c>
      <c r="BX18" s="56">
        <f t="shared" si="50"/>
        <v>0</v>
      </c>
      <c r="BY18" s="56">
        <f t="shared" si="51"/>
        <v>0</v>
      </c>
      <c r="BZ18" s="56">
        <f t="shared" si="52"/>
        <v>0</v>
      </c>
      <c r="CA18" s="56"/>
      <c r="CB18" s="57"/>
      <c r="CC18" s="57"/>
      <c r="CD18" s="57"/>
      <c r="CE18" s="57"/>
      <c r="CF18" s="57"/>
      <c r="CG18" s="57">
        <f t="shared" si="53"/>
        <v>0</v>
      </c>
      <c r="CH18" s="57"/>
      <c r="CI18" s="11">
        <f t="shared" si="54"/>
        <v>10</v>
      </c>
      <c r="CJ18" s="11">
        <f t="shared" si="55"/>
        <v>10</v>
      </c>
      <c r="CK18" s="11"/>
      <c r="CL18" s="11"/>
      <c r="CM18" s="11"/>
      <c r="CN18" s="11"/>
      <c r="CO18" s="11"/>
      <c r="CP18" s="11"/>
      <c r="CQ18" s="11"/>
      <c r="CR18" s="11"/>
      <c r="CS18" s="11">
        <v>10</v>
      </c>
      <c r="CT18" s="11">
        <v>10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18" customHeight="1">
      <c r="A19" s="3" t="s">
        <v>248</v>
      </c>
      <c r="B19" s="18">
        <f t="shared" si="32"/>
        <v>1</v>
      </c>
      <c r="C19" s="18">
        <f t="shared" si="33"/>
        <v>1</v>
      </c>
      <c r="D19" s="18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18"/>
      <c r="P19" s="18"/>
      <c r="Q19" s="4"/>
      <c r="R19" s="4">
        <f t="shared" si="34"/>
        <v>0</v>
      </c>
      <c r="S19" s="4"/>
      <c r="T19" s="4"/>
      <c r="U19" s="4"/>
      <c r="V19" s="19"/>
      <c r="W19" s="19"/>
      <c r="X19" s="19"/>
      <c r="Y19" s="42">
        <f t="shared" si="0"/>
        <v>19.66</v>
      </c>
      <c r="Z19" s="42">
        <f t="shared" si="1"/>
        <v>17.7</v>
      </c>
      <c r="AA19" s="42">
        <f t="shared" si="2"/>
        <v>1.9600000000000009</v>
      </c>
      <c r="AB19" s="42">
        <f t="shared" si="3"/>
        <v>19.66</v>
      </c>
      <c r="AC19" s="10">
        <f t="shared" si="4"/>
        <v>17.7</v>
      </c>
      <c r="AD19" s="10">
        <f t="shared" si="35"/>
        <v>1.9600000000000009</v>
      </c>
      <c r="AE19" s="10">
        <f t="shared" si="5"/>
        <v>0</v>
      </c>
      <c r="AF19" s="10">
        <f t="shared" si="6"/>
        <v>0</v>
      </c>
      <c r="AG19" s="19">
        <f t="shared" si="7"/>
        <v>0</v>
      </c>
      <c r="AH19" s="10"/>
      <c r="AI19" s="10"/>
      <c r="AJ19" s="19">
        <f t="shared" si="36"/>
        <v>0</v>
      </c>
      <c r="AK19" s="19"/>
      <c r="AL19" s="19"/>
      <c r="AM19" s="19">
        <f t="shared" si="37"/>
        <v>0</v>
      </c>
      <c r="AN19" s="19"/>
      <c r="AO19" s="19"/>
      <c r="AP19" s="19">
        <f t="shared" si="38"/>
        <v>0</v>
      </c>
      <c r="AQ19" s="19"/>
      <c r="AR19" s="19"/>
      <c r="AS19" s="19">
        <f t="shared" si="39"/>
        <v>0</v>
      </c>
      <c r="AT19" s="19"/>
      <c r="AU19" s="19"/>
      <c r="AV19" s="19">
        <f t="shared" si="40"/>
        <v>0</v>
      </c>
      <c r="AW19" s="19"/>
      <c r="AX19" s="19"/>
      <c r="AY19" s="19">
        <f t="shared" si="41"/>
        <v>0</v>
      </c>
      <c r="AZ19" s="19"/>
      <c r="BA19" s="19"/>
      <c r="BB19" s="19">
        <f t="shared" si="42"/>
        <v>0</v>
      </c>
      <c r="BC19" s="19"/>
      <c r="BD19" s="19"/>
      <c r="BE19" s="19">
        <f t="shared" si="43"/>
        <v>0</v>
      </c>
      <c r="BF19" s="19">
        <v>19.66</v>
      </c>
      <c r="BG19" s="19">
        <v>17.7</v>
      </c>
      <c r="BH19" s="19">
        <f t="shared" si="44"/>
        <v>1.9600000000000009</v>
      </c>
      <c r="BI19" s="34"/>
      <c r="BJ19" s="34"/>
      <c r="BK19" s="34">
        <f t="shared" si="45"/>
        <v>0</v>
      </c>
      <c r="BL19" s="34"/>
      <c r="BM19" s="34"/>
      <c r="BN19" s="34">
        <f t="shared" si="46"/>
        <v>0</v>
      </c>
      <c r="BO19" s="34"/>
      <c r="BP19" s="34"/>
      <c r="BQ19" s="35">
        <f t="shared" si="47"/>
        <v>0</v>
      </c>
      <c r="BR19" s="35"/>
      <c r="BS19" s="10"/>
      <c r="BT19" s="56">
        <f t="shared" si="48"/>
        <v>0</v>
      </c>
      <c r="BU19" s="56"/>
      <c r="BV19" s="56"/>
      <c r="BW19" s="56">
        <f t="shared" si="49"/>
        <v>0</v>
      </c>
      <c r="BX19" s="56">
        <f t="shared" si="50"/>
        <v>0</v>
      </c>
      <c r="BY19" s="56">
        <f t="shared" si="51"/>
        <v>0</v>
      </c>
      <c r="BZ19" s="56">
        <f t="shared" si="52"/>
        <v>0</v>
      </c>
      <c r="CA19" s="56"/>
      <c r="CB19" s="57"/>
      <c r="CC19" s="57"/>
      <c r="CD19" s="57"/>
      <c r="CE19" s="57"/>
      <c r="CF19" s="57"/>
      <c r="CG19" s="57">
        <f t="shared" si="53"/>
        <v>0</v>
      </c>
      <c r="CH19" s="57"/>
      <c r="CI19" s="11">
        <f t="shared" si="54"/>
        <v>3</v>
      </c>
      <c r="CJ19" s="11">
        <f t="shared" si="55"/>
        <v>3</v>
      </c>
      <c r="CK19" s="11"/>
      <c r="CL19" s="11"/>
      <c r="CM19" s="11"/>
      <c r="CN19" s="11"/>
      <c r="CO19" s="11"/>
      <c r="CP19" s="11"/>
      <c r="CQ19" s="11"/>
      <c r="CR19" s="11"/>
      <c r="CS19" s="11">
        <v>3</v>
      </c>
      <c r="CT19" s="11">
        <v>3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18" customHeight="1">
      <c r="A20" s="3" t="s">
        <v>265</v>
      </c>
      <c r="B20" s="18">
        <f t="shared" si="32"/>
        <v>1</v>
      </c>
      <c r="C20" s="18">
        <f t="shared" si="33"/>
        <v>1</v>
      </c>
      <c r="D20" s="18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18"/>
      <c r="P20" s="18"/>
      <c r="Q20" s="4"/>
      <c r="R20" s="4">
        <f t="shared" si="34"/>
        <v>0</v>
      </c>
      <c r="S20" s="4"/>
      <c r="T20" s="4"/>
      <c r="U20" s="4"/>
      <c r="V20" s="19"/>
      <c r="W20" s="19"/>
      <c r="X20" s="19"/>
      <c r="Y20" s="42">
        <f t="shared" si="0"/>
        <v>976.11</v>
      </c>
      <c r="Z20" s="42">
        <f t="shared" si="1"/>
        <v>719.46</v>
      </c>
      <c r="AA20" s="42">
        <f t="shared" si="2"/>
        <v>256.64999999999998</v>
      </c>
      <c r="AB20" s="42">
        <f t="shared" si="3"/>
        <v>976.11</v>
      </c>
      <c r="AC20" s="10">
        <f t="shared" si="4"/>
        <v>719.46</v>
      </c>
      <c r="AD20" s="10">
        <f t="shared" si="35"/>
        <v>256.64999999999998</v>
      </c>
      <c r="AE20" s="10">
        <f t="shared" si="5"/>
        <v>0</v>
      </c>
      <c r="AF20" s="10">
        <f t="shared" si="6"/>
        <v>0</v>
      </c>
      <c r="AG20" s="19">
        <f t="shared" si="7"/>
        <v>0</v>
      </c>
      <c r="AH20" s="10"/>
      <c r="AI20" s="10"/>
      <c r="AJ20" s="19">
        <f t="shared" si="36"/>
        <v>0</v>
      </c>
      <c r="AK20" s="19"/>
      <c r="AL20" s="19"/>
      <c r="AM20" s="19">
        <f t="shared" si="37"/>
        <v>0</v>
      </c>
      <c r="AN20" s="19"/>
      <c r="AO20" s="19"/>
      <c r="AP20" s="19">
        <f t="shared" si="38"/>
        <v>0</v>
      </c>
      <c r="AQ20" s="19"/>
      <c r="AR20" s="19"/>
      <c r="AS20" s="19">
        <f t="shared" si="39"/>
        <v>0</v>
      </c>
      <c r="AT20" s="19"/>
      <c r="AU20" s="19"/>
      <c r="AV20" s="19">
        <f t="shared" si="40"/>
        <v>0</v>
      </c>
      <c r="AW20" s="19"/>
      <c r="AX20" s="19"/>
      <c r="AY20" s="19">
        <f t="shared" si="41"/>
        <v>0</v>
      </c>
      <c r="AZ20" s="19"/>
      <c r="BA20" s="19"/>
      <c r="BB20" s="19">
        <f t="shared" si="42"/>
        <v>0</v>
      </c>
      <c r="BC20" s="19"/>
      <c r="BD20" s="19"/>
      <c r="BE20" s="19">
        <f t="shared" si="43"/>
        <v>0</v>
      </c>
      <c r="BF20" s="19">
        <v>976.11</v>
      </c>
      <c r="BG20" s="19">
        <v>719.46</v>
      </c>
      <c r="BH20" s="19">
        <f t="shared" si="44"/>
        <v>256.64999999999998</v>
      </c>
      <c r="BI20" s="34"/>
      <c r="BJ20" s="34"/>
      <c r="BK20" s="34">
        <f t="shared" si="45"/>
        <v>0</v>
      </c>
      <c r="BL20" s="34"/>
      <c r="BM20" s="34"/>
      <c r="BN20" s="34">
        <f t="shared" si="46"/>
        <v>0</v>
      </c>
      <c r="BO20" s="34"/>
      <c r="BP20" s="34"/>
      <c r="BQ20" s="35">
        <f t="shared" si="47"/>
        <v>0</v>
      </c>
      <c r="BR20" s="35"/>
      <c r="BS20" s="10"/>
      <c r="BT20" s="56">
        <f t="shared" si="48"/>
        <v>0</v>
      </c>
      <c r="BU20" s="56"/>
      <c r="BV20" s="56"/>
      <c r="BW20" s="56">
        <f t="shared" si="49"/>
        <v>0</v>
      </c>
      <c r="BX20" s="56">
        <f t="shared" si="50"/>
        <v>0</v>
      </c>
      <c r="BY20" s="56">
        <f t="shared" si="51"/>
        <v>0</v>
      </c>
      <c r="BZ20" s="56">
        <f t="shared" si="52"/>
        <v>0</v>
      </c>
      <c r="CA20" s="56"/>
      <c r="CB20" s="57"/>
      <c r="CC20" s="57"/>
      <c r="CD20" s="57"/>
      <c r="CE20" s="57"/>
      <c r="CF20" s="57"/>
      <c r="CG20" s="57">
        <f t="shared" si="53"/>
        <v>0</v>
      </c>
      <c r="CH20" s="57"/>
      <c r="CI20" s="11">
        <f t="shared" si="54"/>
        <v>5</v>
      </c>
      <c r="CJ20" s="11">
        <f t="shared" si="55"/>
        <v>5</v>
      </c>
      <c r="CK20" s="11"/>
      <c r="CL20" s="11"/>
      <c r="CM20" s="11"/>
      <c r="CN20" s="11"/>
      <c r="CO20" s="11"/>
      <c r="CP20" s="11"/>
      <c r="CQ20" s="11"/>
      <c r="CR20" s="11"/>
      <c r="CS20" s="11">
        <v>5</v>
      </c>
      <c r="CT20" s="11">
        <v>5</v>
      </c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18" customHeight="1">
      <c r="B21" s="18">
        <f t="shared" si="32"/>
        <v>0</v>
      </c>
      <c r="C21" s="18">
        <f t="shared" si="33"/>
        <v>0</v>
      </c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18"/>
      <c r="Q21" s="4"/>
      <c r="R21" s="4">
        <f t="shared" si="34"/>
        <v>0</v>
      </c>
      <c r="S21" s="4"/>
      <c r="T21" s="4"/>
      <c r="U21" s="4"/>
      <c r="V21" s="19"/>
      <c r="W21" s="19"/>
      <c r="X21" s="19"/>
      <c r="Y21" s="42">
        <f t="shared" si="0"/>
        <v>0</v>
      </c>
      <c r="Z21" s="42">
        <f t="shared" si="1"/>
        <v>0</v>
      </c>
      <c r="AA21" s="42">
        <f t="shared" si="2"/>
        <v>0</v>
      </c>
      <c r="AB21" s="42">
        <f t="shared" si="3"/>
        <v>0</v>
      </c>
      <c r="AC21" s="10">
        <f t="shared" si="4"/>
        <v>0</v>
      </c>
      <c r="AD21" s="10">
        <f t="shared" si="35"/>
        <v>0</v>
      </c>
      <c r="AE21" s="10">
        <f t="shared" si="5"/>
        <v>0</v>
      </c>
      <c r="AF21" s="10">
        <f t="shared" si="6"/>
        <v>0</v>
      </c>
      <c r="AG21" s="19">
        <f t="shared" si="7"/>
        <v>0</v>
      </c>
      <c r="AH21" s="10"/>
      <c r="AI21" s="10"/>
      <c r="AJ21" s="19">
        <f t="shared" si="36"/>
        <v>0</v>
      </c>
      <c r="AK21" s="19"/>
      <c r="AL21" s="19"/>
      <c r="AM21" s="19">
        <f t="shared" si="37"/>
        <v>0</v>
      </c>
      <c r="AN21" s="19"/>
      <c r="AO21" s="19"/>
      <c r="AP21" s="19">
        <f t="shared" si="38"/>
        <v>0</v>
      </c>
      <c r="AQ21" s="19"/>
      <c r="AR21" s="19"/>
      <c r="AS21" s="19">
        <f t="shared" si="39"/>
        <v>0</v>
      </c>
      <c r="AT21" s="19"/>
      <c r="AU21" s="19"/>
      <c r="AV21" s="19">
        <f t="shared" si="40"/>
        <v>0</v>
      </c>
      <c r="AW21" s="19"/>
      <c r="AX21" s="19"/>
      <c r="AY21" s="19">
        <f t="shared" si="41"/>
        <v>0</v>
      </c>
      <c r="AZ21" s="19"/>
      <c r="BA21" s="19"/>
      <c r="BB21" s="19">
        <f t="shared" si="42"/>
        <v>0</v>
      </c>
      <c r="BC21" s="19"/>
      <c r="BD21" s="19"/>
      <c r="BE21" s="19">
        <f t="shared" si="43"/>
        <v>0</v>
      </c>
      <c r="BF21" s="19"/>
      <c r="BG21" s="19"/>
      <c r="BH21" s="19">
        <f t="shared" si="44"/>
        <v>0</v>
      </c>
      <c r="BI21" s="34"/>
      <c r="BJ21" s="34"/>
      <c r="BK21" s="34">
        <f t="shared" si="45"/>
        <v>0</v>
      </c>
      <c r="BL21" s="34"/>
      <c r="BM21" s="34"/>
      <c r="BN21" s="34">
        <f t="shared" si="46"/>
        <v>0</v>
      </c>
      <c r="BO21" s="34"/>
      <c r="BP21" s="34"/>
      <c r="BQ21" s="35">
        <f t="shared" si="47"/>
        <v>0</v>
      </c>
      <c r="BR21" s="35"/>
      <c r="BS21" s="10"/>
      <c r="BT21" s="56">
        <f t="shared" si="48"/>
        <v>0</v>
      </c>
      <c r="BU21" s="56"/>
      <c r="BV21" s="56"/>
      <c r="BW21" s="56">
        <f t="shared" si="49"/>
        <v>0</v>
      </c>
      <c r="BX21" s="56">
        <f t="shared" si="50"/>
        <v>0</v>
      </c>
      <c r="BY21" s="56">
        <f t="shared" si="51"/>
        <v>0</v>
      </c>
      <c r="BZ21" s="56">
        <f t="shared" si="52"/>
        <v>0</v>
      </c>
      <c r="CA21" s="56"/>
      <c r="CB21" s="57"/>
      <c r="CC21" s="57"/>
      <c r="CD21" s="57"/>
      <c r="CE21" s="57"/>
      <c r="CF21" s="57"/>
      <c r="CG21" s="57">
        <f t="shared" si="53"/>
        <v>0</v>
      </c>
      <c r="CH21" s="57"/>
      <c r="CI21" s="11">
        <f t="shared" si="54"/>
        <v>0</v>
      </c>
      <c r="CJ21" s="11">
        <f t="shared" si="55"/>
        <v>0</v>
      </c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18" customHeight="1">
      <c r="A22" s="3"/>
      <c r="B22" s="18">
        <f t="shared" si="32"/>
        <v>0</v>
      </c>
      <c r="C22" s="18">
        <f t="shared" si="33"/>
        <v>0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4"/>
      <c r="R22" s="4">
        <f t="shared" si="34"/>
        <v>0</v>
      </c>
      <c r="S22" s="4"/>
      <c r="T22" s="4"/>
      <c r="U22" s="4"/>
      <c r="V22" s="19"/>
      <c r="W22" s="19"/>
      <c r="X22" s="19"/>
      <c r="Y22" s="42">
        <f t="shared" si="0"/>
        <v>0</v>
      </c>
      <c r="Z22" s="42">
        <f t="shared" si="1"/>
        <v>0</v>
      </c>
      <c r="AA22" s="42">
        <f t="shared" si="2"/>
        <v>0</v>
      </c>
      <c r="AB22" s="42">
        <f t="shared" si="3"/>
        <v>0</v>
      </c>
      <c r="AC22" s="10">
        <f t="shared" si="4"/>
        <v>0</v>
      </c>
      <c r="AD22" s="10">
        <f t="shared" si="35"/>
        <v>0</v>
      </c>
      <c r="AE22" s="10">
        <f t="shared" si="5"/>
        <v>0</v>
      </c>
      <c r="AF22" s="10">
        <f t="shared" si="6"/>
        <v>0</v>
      </c>
      <c r="AG22" s="19">
        <f t="shared" si="7"/>
        <v>0</v>
      </c>
      <c r="AH22" s="10"/>
      <c r="AI22" s="10"/>
      <c r="AJ22" s="19">
        <f t="shared" si="36"/>
        <v>0</v>
      </c>
      <c r="AK22" s="19"/>
      <c r="AL22" s="19"/>
      <c r="AM22" s="19">
        <f t="shared" si="37"/>
        <v>0</v>
      </c>
      <c r="AN22" s="19"/>
      <c r="AO22" s="19"/>
      <c r="AP22" s="19">
        <f t="shared" si="38"/>
        <v>0</v>
      </c>
      <c r="AQ22" s="19"/>
      <c r="AR22" s="19"/>
      <c r="AS22" s="19">
        <f t="shared" si="39"/>
        <v>0</v>
      </c>
      <c r="AT22" s="19"/>
      <c r="AU22" s="19"/>
      <c r="AV22" s="19">
        <f t="shared" si="40"/>
        <v>0</v>
      </c>
      <c r="AW22" s="19"/>
      <c r="AX22" s="19"/>
      <c r="AY22" s="19">
        <f t="shared" si="41"/>
        <v>0</v>
      </c>
      <c r="AZ22" s="19"/>
      <c r="BA22" s="19"/>
      <c r="BB22" s="19">
        <f t="shared" si="42"/>
        <v>0</v>
      </c>
      <c r="BC22" s="19"/>
      <c r="BD22" s="19"/>
      <c r="BE22" s="19">
        <f t="shared" si="43"/>
        <v>0</v>
      </c>
      <c r="BF22" s="19"/>
      <c r="BG22" s="19"/>
      <c r="BH22" s="19">
        <f t="shared" si="44"/>
        <v>0</v>
      </c>
      <c r="BI22" s="34"/>
      <c r="BJ22" s="34"/>
      <c r="BK22" s="34">
        <f t="shared" si="45"/>
        <v>0</v>
      </c>
      <c r="BL22" s="34"/>
      <c r="BM22" s="34"/>
      <c r="BN22" s="34">
        <f t="shared" si="46"/>
        <v>0</v>
      </c>
      <c r="BO22" s="34"/>
      <c r="BP22" s="34"/>
      <c r="BQ22" s="35">
        <f t="shared" si="47"/>
        <v>0</v>
      </c>
      <c r="BR22" s="35"/>
      <c r="BS22" s="10"/>
      <c r="BT22" s="56">
        <f t="shared" si="48"/>
        <v>0</v>
      </c>
      <c r="BU22" s="56"/>
      <c r="BV22" s="56"/>
      <c r="BW22" s="56">
        <f t="shared" si="49"/>
        <v>0</v>
      </c>
      <c r="BX22" s="56">
        <f t="shared" si="50"/>
        <v>0</v>
      </c>
      <c r="BY22" s="56">
        <f t="shared" si="51"/>
        <v>0</v>
      </c>
      <c r="BZ22" s="56">
        <f t="shared" si="52"/>
        <v>0</v>
      </c>
      <c r="CA22" s="56"/>
      <c r="CB22" s="57"/>
      <c r="CC22" s="57"/>
      <c r="CD22" s="57"/>
      <c r="CE22" s="57"/>
      <c r="CF22" s="57"/>
      <c r="CG22" s="57">
        <f t="shared" si="53"/>
        <v>0</v>
      </c>
      <c r="CH22" s="57"/>
      <c r="CI22" s="11">
        <f t="shared" si="54"/>
        <v>0</v>
      </c>
      <c r="CJ22" s="11">
        <f t="shared" si="55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24" customFormat="1" ht="18" customHeight="1">
      <c r="A23" s="3"/>
      <c r="B23" s="18">
        <f t="shared" si="32"/>
        <v>0</v>
      </c>
      <c r="C23" s="18">
        <f t="shared" si="33"/>
        <v>0</v>
      </c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  <c r="P23" s="18"/>
      <c r="Q23" s="4"/>
      <c r="R23" s="4">
        <f t="shared" si="34"/>
        <v>0</v>
      </c>
      <c r="S23" s="4"/>
      <c r="T23" s="4"/>
      <c r="U23" s="4"/>
      <c r="V23" s="19"/>
      <c r="W23" s="19"/>
      <c r="X23" s="19"/>
      <c r="Y23" s="42">
        <f t="shared" si="0"/>
        <v>0</v>
      </c>
      <c r="Z23" s="42">
        <f t="shared" si="1"/>
        <v>0</v>
      </c>
      <c r="AA23" s="42">
        <f t="shared" si="2"/>
        <v>0</v>
      </c>
      <c r="AB23" s="42">
        <f t="shared" si="3"/>
        <v>0</v>
      </c>
      <c r="AC23" s="10">
        <f t="shared" si="4"/>
        <v>0</v>
      </c>
      <c r="AD23" s="10">
        <f t="shared" si="35"/>
        <v>0</v>
      </c>
      <c r="AE23" s="10">
        <f t="shared" si="5"/>
        <v>0</v>
      </c>
      <c r="AF23" s="10">
        <f t="shared" si="6"/>
        <v>0</v>
      </c>
      <c r="AG23" s="19">
        <f t="shared" si="7"/>
        <v>0</v>
      </c>
      <c r="AH23" s="10"/>
      <c r="AI23" s="10"/>
      <c r="AJ23" s="19">
        <f t="shared" si="36"/>
        <v>0</v>
      </c>
      <c r="AK23" s="19"/>
      <c r="AL23" s="19"/>
      <c r="AM23" s="19">
        <f t="shared" si="37"/>
        <v>0</v>
      </c>
      <c r="AN23" s="19"/>
      <c r="AO23" s="19"/>
      <c r="AP23" s="19">
        <f t="shared" si="38"/>
        <v>0</v>
      </c>
      <c r="AQ23" s="19"/>
      <c r="AR23" s="19"/>
      <c r="AS23" s="19">
        <f t="shared" si="39"/>
        <v>0</v>
      </c>
      <c r="AT23" s="19"/>
      <c r="AU23" s="19"/>
      <c r="AV23" s="19">
        <f t="shared" si="40"/>
        <v>0</v>
      </c>
      <c r="AW23" s="19"/>
      <c r="AX23" s="19"/>
      <c r="AY23" s="19">
        <f t="shared" si="41"/>
        <v>0</v>
      </c>
      <c r="AZ23" s="19"/>
      <c r="BA23" s="19"/>
      <c r="BB23" s="19">
        <f t="shared" si="42"/>
        <v>0</v>
      </c>
      <c r="BC23" s="19"/>
      <c r="BD23" s="19"/>
      <c r="BE23" s="19">
        <f t="shared" si="43"/>
        <v>0</v>
      </c>
      <c r="BF23" s="19"/>
      <c r="BG23" s="19"/>
      <c r="BH23" s="19">
        <f t="shared" si="44"/>
        <v>0</v>
      </c>
      <c r="BI23" s="34"/>
      <c r="BJ23" s="34"/>
      <c r="BK23" s="34">
        <f t="shared" si="45"/>
        <v>0</v>
      </c>
      <c r="BL23" s="34"/>
      <c r="BM23" s="34"/>
      <c r="BN23" s="34">
        <f t="shared" si="46"/>
        <v>0</v>
      </c>
      <c r="BO23" s="34"/>
      <c r="BP23" s="34"/>
      <c r="BQ23" s="35">
        <f t="shared" si="47"/>
        <v>0</v>
      </c>
      <c r="BR23" s="35"/>
      <c r="BS23" s="10"/>
      <c r="BT23" s="56">
        <f t="shared" si="48"/>
        <v>0</v>
      </c>
      <c r="BU23" s="56"/>
      <c r="BV23" s="56"/>
      <c r="BW23" s="56">
        <f t="shared" si="49"/>
        <v>0</v>
      </c>
      <c r="BX23" s="56">
        <f t="shared" si="50"/>
        <v>0</v>
      </c>
      <c r="BY23" s="56">
        <f t="shared" si="51"/>
        <v>0</v>
      </c>
      <c r="BZ23" s="56">
        <f t="shared" si="52"/>
        <v>0</v>
      </c>
      <c r="CA23" s="56"/>
      <c r="CB23" s="57"/>
      <c r="CC23" s="57"/>
      <c r="CD23" s="57"/>
      <c r="CE23" s="57"/>
      <c r="CF23" s="57"/>
      <c r="CG23" s="57">
        <f t="shared" si="53"/>
        <v>0</v>
      </c>
      <c r="CH23" s="57"/>
      <c r="CI23" s="11">
        <f t="shared" si="54"/>
        <v>0</v>
      </c>
      <c r="CJ23" s="11">
        <f t="shared" si="55"/>
        <v>0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24" customFormat="1" ht="18" customHeight="1">
      <c r="A24" s="73" t="s">
        <v>107</v>
      </c>
      <c r="B24" s="18">
        <f t="shared" si="32"/>
        <v>22</v>
      </c>
      <c r="C24" s="18">
        <f t="shared" si="33"/>
        <v>0</v>
      </c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18"/>
      <c r="P24" s="18"/>
      <c r="Q24" s="4"/>
      <c r="R24" s="4">
        <f t="shared" si="34"/>
        <v>22</v>
      </c>
      <c r="S24" s="4"/>
      <c r="T24" s="4">
        <v>22</v>
      </c>
      <c r="U24" s="4"/>
      <c r="V24" s="19"/>
      <c r="W24" s="19"/>
      <c r="X24" s="19"/>
      <c r="Y24" s="42">
        <f t="shared" si="0"/>
        <v>1044.44</v>
      </c>
      <c r="Z24" s="42">
        <f t="shared" si="1"/>
        <v>1044.44</v>
      </c>
      <c r="AA24" s="42">
        <f t="shared" si="2"/>
        <v>0</v>
      </c>
      <c r="AB24" s="42">
        <f t="shared" si="3"/>
        <v>0</v>
      </c>
      <c r="AC24" s="10">
        <f t="shared" si="4"/>
        <v>0</v>
      </c>
      <c r="AD24" s="10">
        <f t="shared" si="35"/>
        <v>0</v>
      </c>
      <c r="AE24" s="10">
        <f t="shared" si="5"/>
        <v>0</v>
      </c>
      <c r="AF24" s="10">
        <f t="shared" si="6"/>
        <v>0</v>
      </c>
      <c r="AG24" s="19">
        <f t="shared" si="7"/>
        <v>0</v>
      </c>
      <c r="AH24" s="10"/>
      <c r="AI24" s="10"/>
      <c r="AJ24" s="19">
        <f t="shared" si="36"/>
        <v>0</v>
      </c>
      <c r="AK24" s="19"/>
      <c r="AL24" s="19"/>
      <c r="AM24" s="19">
        <f t="shared" si="37"/>
        <v>0</v>
      </c>
      <c r="AN24" s="19"/>
      <c r="AO24" s="19"/>
      <c r="AP24" s="19">
        <f t="shared" si="38"/>
        <v>0</v>
      </c>
      <c r="AQ24" s="19"/>
      <c r="AR24" s="19"/>
      <c r="AS24" s="19">
        <f t="shared" si="39"/>
        <v>0</v>
      </c>
      <c r="AT24" s="19"/>
      <c r="AU24" s="19"/>
      <c r="AV24" s="19">
        <f t="shared" si="40"/>
        <v>0</v>
      </c>
      <c r="AW24" s="19"/>
      <c r="AX24" s="19"/>
      <c r="AY24" s="19">
        <f t="shared" si="41"/>
        <v>0</v>
      </c>
      <c r="AZ24" s="19"/>
      <c r="BA24" s="19"/>
      <c r="BB24" s="19">
        <f t="shared" si="42"/>
        <v>0</v>
      </c>
      <c r="BC24" s="19"/>
      <c r="BD24" s="19"/>
      <c r="BE24" s="19">
        <f t="shared" si="43"/>
        <v>0</v>
      </c>
      <c r="BF24" s="19"/>
      <c r="BG24" s="19"/>
      <c r="BH24" s="19">
        <f t="shared" si="44"/>
        <v>0</v>
      </c>
      <c r="BI24" s="34"/>
      <c r="BJ24" s="34"/>
      <c r="BK24" s="34">
        <f t="shared" si="45"/>
        <v>0</v>
      </c>
      <c r="BL24" s="34"/>
      <c r="BM24" s="34"/>
      <c r="BN24" s="34">
        <f t="shared" si="46"/>
        <v>0</v>
      </c>
      <c r="BO24" s="34"/>
      <c r="BP24" s="34"/>
      <c r="BQ24" s="35">
        <f t="shared" si="47"/>
        <v>0</v>
      </c>
      <c r="BR24" s="35"/>
      <c r="BS24" s="10"/>
      <c r="BT24" s="56">
        <f t="shared" si="48"/>
        <v>0</v>
      </c>
      <c r="BU24" s="56"/>
      <c r="BV24" s="56"/>
      <c r="BW24" s="56">
        <f t="shared" si="49"/>
        <v>0</v>
      </c>
      <c r="BX24" s="56">
        <f t="shared" si="50"/>
        <v>1044.44</v>
      </c>
      <c r="BY24" s="56">
        <f t="shared" si="51"/>
        <v>1044.44</v>
      </c>
      <c r="BZ24" s="56">
        <f t="shared" si="52"/>
        <v>0</v>
      </c>
      <c r="CA24" s="56"/>
      <c r="CB24" s="57">
        <v>1044.44</v>
      </c>
      <c r="CC24" s="57"/>
      <c r="CD24" s="57"/>
      <c r="CE24" s="57"/>
      <c r="CF24" s="57"/>
      <c r="CG24" s="57">
        <f t="shared" si="53"/>
        <v>0</v>
      </c>
      <c r="CH24" s="57"/>
      <c r="CI24" s="11">
        <f t="shared" si="54"/>
        <v>0</v>
      </c>
      <c r="CJ24" s="11">
        <f t="shared" si="55"/>
        <v>0</v>
      </c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24" customFormat="1" ht="18" customHeight="1">
      <c r="A25" s="3"/>
      <c r="B25" s="18">
        <f t="shared" si="8"/>
        <v>194</v>
      </c>
      <c r="C25" s="18">
        <f t="shared" si="9"/>
        <v>0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18"/>
      <c r="P25" s="18"/>
      <c r="Q25" s="4"/>
      <c r="R25" s="4">
        <f t="shared" si="10"/>
        <v>194</v>
      </c>
      <c r="S25" s="4">
        <v>16</v>
      </c>
      <c r="T25" s="4">
        <v>135</v>
      </c>
      <c r="U25" s="4">
        <v>34</v>
      </c>
      <c r="V25" s="19"/>
      <c r="W25" s="19"/>
      <c r="X25" s="19">
        <v>9</v>
      </c>
      <c r="Y25" s="42">
        <f t="shared" si="0"/>
        <v>14138.44</v>
      </c>
      <c r="Z25" s="42">
        <f t="shared" si="1"/>
        <v>14138.44</v>
      </c>
      <c r="AA25" s="42">
        <f t="shared" si="2"/>
        <v>0</v>
      </c>
      <c r="AB25" s="42">
        <f t="shared" si="3"/>
        <v>0</v>
      </c>
      <c r="AC25" s="10">
        <f t="shared" si="4"/>
        <v>0</v>
      </c>
      <c r="AD25" s="10">
        <f t="shared" si="11"/>
        <v>0</v>
      </c>
      <c r="AE25" s="10">
        <f t="shared" si="5"/>
        <v>0</v>
      </c>
      <c r="AF25" s="10">
        <f t="shared" si="6"/>
        <v>0</v>
      </c>
      <c r="AG25" s="19">
        <f t="shared" si="7"/>
        <v>0</v>
      </c>
      <c r="AH25" s="10"/>
      <c r="AI25" s="10"/>
      <c r="AJ25" s="19">
        <f t="shared" si="12"/>
        <v>0</v>
      </c>
      <c r="AK25" s="19"/>
      <c r="AL25" s="19"/>
      <c r="AM25" s="19">
        <f t="shared" si="13"/>
        <v>0</v>
      </c>
      <c r="AN25" s="19"/>
      <c r="AO25" s="19"/>
      <c r="AP25" s="19">
        <f t="shared" si="14"/>
        <v>0</v>
      </c>
      <c r="AQ25" s="19"/>
      <c r="AR25" s="19"/>
      <c r="AS25" s="19">
        <f t="shared" si="15"/>
        <v>0</v>
      </c>
      <c r="AT25" s="19"/>
      <c r="AU25" s="19"/>
      <c r="AV25" s="19">
        <f t="shared" si="16"/>
        <v>0</v>
      </c>
      <c r="AW25" s="19"/>
      <c r="AX25" s="19"/>
      <c r="AY25" s="19">
        <f t="shared" si="17"/>
        <v>0</v>
      </c>
      <c r="AZ25" s="19"/>
      <c r="BA25" s="19"/>
      <c r="BB25" s="19">
        <f t="shared" si="18"/>
        <v>0</v>
      </c>
      <c r="BC25" s="19"/>
      <c r="BD25" s="19"/>
      <c r="BE25" s="19">
        <f t="shared" si="19"/>
        <v>0</v>
      </c>
      <c r="BF25" s="19"/>
      <c r="BG25" s="19"/>
      <c r="BH25" s="19">
        <f t="shared" si="20"/>
        <v>0</v>
      </c>
      <c r="BI25" s="34"/>
      <c r="BJ25" s="34"/>
      <c r="BK25" s="34">
        <f t="shared" si="21"/>
        <v>0</v>
      </c>
      <c r="BL25" s="34"/>
      <c r="BM25" s="34"/>
      <c r="BN25" s="34">
        <f t="shared" si="22"/>
        <v>0</v>
      </c>
      <c r="BO25" s="34"/>
      <c r="BP25" s="34"/>
      <c r="BQ25" s="35">
        <f t="shared" si="23"/>
        <v>0</v>
      </c>
      <c r="BR25" s="35"/>
      <c r="BS25" s="10"/>
      <c r="BT25" s="56">
        <f t="shared" si="24"/>
        <v>0</v>
      </c>
      <c r="BU25" s="56"/>
      <c r="BV25" s="56"/>
      <c r="BW25" s="56">
        <f t="shared" si="25"/>
        <v>0</v>
      </c>
      <c r="BX25" s="56">
        <f t="shared" si="26"/>
        <v>14138.44</v>
      </c>
      <c r="BY25" s="56">
        <f t="shared" si="27"/>
        <v>14138.44</v>
      </c>
      <c r="BZ25" s="56">
        <f t="shared" si="28"/>
        <v>0</v>
      </c>
      <c r="CA25" s="56">
        <v>6365.92</v>
      </c>
      <c r="CB25" s="57">
        <v>5062.76</v>
      </c>
      <c r="CC25" s="57">
        <v>2415.9499999999998</v>
      </c>
      <c r="CD25" s="57"/>
      <c r="CE25" s="57"/>
      <c r="CF25" s="57"/>
      <c r="CG25" s="57">
        <f t="shared" si="29"/>
        <v>0</v>
      </c>
      <c r="CH25" s="57">
        <v>293.81</v>
      </c>
      <c r="CI25" s="11">
        <f t="shared" si="30"/>
        <v>0</v>
      </c>
      <c r="CJ25" s="11">
        <f t="shared" si="31"/>
        <v>0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32" customFormat="1" ht="19.5" customHeight="1">
      <c r="A26" s="7" t="s">
        <v>1</v>
      </c>
      <c r="B26" s="38">
        <f>SUM(B10:B25)</f>
        <v>227</v>
      </c>
      <c r="C26" s="38">
        <f t="shared" ref="C26:BN26" si="56">SUM(C10:C25)</f>
        <v>9</v>
      </c>
      <c r="D26" s="38">
        <f t="shared" si="56"/>
        <v>0</v>
      </c>
      <c r="E26" s="38">
        <f t="shared" si="56"/>
        <v>0</v>
      </c>
      <c r="F26" s="38">
        <f t="shared" si="56"/>
        <v>0</v>
      </c>
      <c r="G26" s="38">
        <f t="shared" si="56"/>
        <v>0</v>
      </c>
      <c r="H26" s="38">
        <f t="shared" si="56"/>
        <v>0</v>
      </c>
      <c r="I26" s="38">
        <f t="shared" si="56"/>
        <v>0</v>
      </c>
      <c r="J26" s="38">
        <f t="shared" si="56"/>
        <v>0</v>
      </c>
      <c r="K26" s="38">
        <f t="shared" si="56"/>
        <v>0</v>
      </c>
      <c r="L26" s="38">
        <f t="shared" si="56"/>
        <v>9</v>
      </c>
      <c r="M26" s="38">
        <f t="shared" si="56"/>
        <v>0</v>
      </c>
      <c r="N26" s="38">
        <f t="shared" si="56"/>
        <v>0</v>
      </c>
      <c r="O26" s="38">
        <f t="shared" si="56"/>
        <v>0</v>
      </c>
      <c r="P26" s="38">
        <f t="shared" si="56"/>
        <v>0</v>
      </c>
      <c r="Q26" s="38">
        <f t="shared" si="56"/>
        <v>0</v>
      </c>
      <c r="R26" s="38">
        <f t="shared" si="56"/>
        <v>218</v>
      </c>
      <c r="S26" s="38">
        <f t="shared" si="56"/>
        <v>16</v>
      </c>
      <c r="T26" s="38">
        <f t="shared" si="56"/>
        <v>157</v>
      </c>
      <c r="U26" s="38">
        <f t="shared" si="56"/>
        <v>34</v>
      </c>
      <c r="V26" s="20">
        <f t="shared" si="56"/>
        <v>0</v>
      </c>
      <c r="W26" s="20">
        <f t="shared" si="56"/>
        <v>2</v>
      </c>
      <c r="X26" s="20">
        <f t="shared" si="56"/>
        <v>9</v>
      </c>
      <c r="Y26" s="20">
        <f t="shared" si="56"/>
        <v>23505.77</v>
      </c>
      <c r="Z26" s="20">
        <f t="shared" si="56"/>
        <v>21559.43</v>
      </c>
      <c r="AA26" s="20">
        <f t="shared" si="56"/>
        <v>1946.3400000000001</v>
      </c>
      <c r="AB26" s="20">
        <f t="shared" si="56"/>
        <v>5280.5399999999991</v>
      </c>
      <c r="AC26" s="20">
        <f t="shared" si="56"/>
        <v>3334.2</v>
      </c>
      <c r="AD26" s="20">
        <f t="shared" si="56"/>
        <v>1946.3400000000001</v>
      </c>
      <c r="AE26" s="20">
        <f t="shared" si="56"/>
        <v>0</v>
      </c>
      <c r="AF26" s="20">
        <f t="shared" si="56"/>
        <v>0</v>
      </c>
      <c r="AG26" s="20">
        <f t="shared" si="56"/>
        <v>0</v>
      </c>
      <c r="AH26" s="20">
        <f t="shared" si="56"/>
        <v>0</v>
      </c>
      <c r="AI26" s="20">
        <f t="shared" si="56"/>
        <v>0</v>
      </c>
      <c r="AJ26" s="20">
        <f t="shared" si="56"/>
        <v>0</v>
      </c>
      <c r="AK26" s="20">
        <f t="shared" si="56"/>
        <v>0</v>
      </c>
      <c r="AL26" s="20">
        <f t="shared" si="56"/>
        <v>0</v>
      </c>
      <c r="AM26" s="20">
        <f t="shared" si="56"/>
        <v>0</v>
      </c>
      <c r="AN26" s="20">
        <f t="shared" si="56"/>
        <v>0</v>
      </c>
      <c r="AO26" s="20">
        <f t="shared" si="56"/>
        <v>0</v>
      </c>
      <c r="AP26" s="20">
        <f t="shared" si="56"/>
        <v>0</v>
      </c>
      <c r="AQ26" s="20">
        <f t="shared" si="56"/>
        <v>0</v>
      </c>
      <c r="AR26" s="20">
        <f t="shared" si="56"/>
        <v>0</v>
      </c>
      <c r="AS26" s="20">
        <f t="shared" si="56"/>
        <v>0</v>
      </c>
      <c r="AT26" s="20">
        <f t="shared" si="56"/>
        <v>0</v>
      </c>
      <c r="AU26" s="20">
        <f t="shared" si="56"/>
        <v>0</v>
      </c>
      <c r="AV26" s="20">
        <f t="shared" si="56"/>
        <v>0</v>
      </c>
      <c r="AW26" s="20">
        <f t="shared" si="56"/>
        <v>0</v>
      </c>
      <c r="AX26" s="20">
        <f t="shared" si="56"/>
        <v>0</v>
      </c>
      <c r="AY26" s="20">
        <f t="shared" si="56"/>
        <v>0</v>
      </c>
      <c r="AZ26" s="20">
        <f t="shared" si="56"/>
        <v>0</v>
      </c>
      <c r="BA26" s="20">
        <f t="shared" si="56"/>
        <v>0</v>
      </c>
      <c r="BB26" s="20">
        <f t="shared" si="56"/>
        <v>0</v>
      </c>
      <c r="BC26" s="20">
        <f t="shared" si="56"/>
        <v>0</v>
      </c>
      <c r="BD26" s="20">
        <f t="shared" si="56"/>
        <v>0</v>
      </c>
      <c r="BE26" s="20">
        <f t="shared" si="56"/>
        <v>0</v>
      </c>
      <c r="BF26" s="20">
        <f t="shared" si="56"/>
        <v>5280.5399999999991</v>
      </c>
      <c r="BG26" s="20">
        <f t="shared" si="56"/>
        <v>3334.2</v>
      </c>
      <c r="BH26" s="20">
        <f t="shared" si="56"/>
        <v>1946.3400000000001</v>
      </c>
      <c r="BI26" s="20">
        <f t="shared" si="56"/>
        <v>0</v>
      </c>
      <c r="BJ26" s="20">
        <f t="shared" si="56"/>
        <v>0</v>
      </c>
      <c r="BK26" s="20">
        <f t="shared" si="56"/>
        <v>0</v>
      </c>
      <c r="BL26" s="20">
        <f t="shared" si="56"/>
        <v>0</v>
      </c>
      <c r="BM26" s="20">
        <f t="shared" si="56"/>
        <v>0</v>
      </c>
      <c r="BN26" s="20">
        <f t="shared" si="56"/>
        <v>0</v>
      </c>
      <c r="BO26" s="20">
        <f t="shared" ref="BO26:DB26" si="57">SUM(BO10:BO25)</f>
        <v>0</v>
      </c>
      <c r="BP26" s="20">
        <f t="shared" si="57"/>
        <v>0</v>
      </c>
      <c r="BQ26" s="20">
        <f t="shared" si="57"/>
        <v>0</v>
      </c>
      <c r="BR26" s="20">
        <f t="shared" si="57"/>
        <v>0</v>
      </c>
      <c r="BS26" s="20">
        <f t="shared" si="57"/>
        <v>0</v>
      </c>
      <c r="BT26" s="58">
        <f t="shared" si="57"/>
        <v>0</v>
      </c>
      <c r="BU26" s="58">
        <f t="shared" si="57"/>
        <v>0</v>
      </c>
      <c r="BV26" s="58">
        <f t="shared" si="57"/>
        <v>0</v>
      </c>
      <c r="BW26" s="58">
        <f t="shared" si="57"/>
        <v>0</v>
      </c>
      <c r="BX26" s="58">
        <f t="shared" si="57"/>
        <v>18225.23</v>
      </c>
      <c r="BY26" s="58">
        <f t="shared" si="57"/>
        <v>18225.23</v>
      </c>
      <c r="BZ26" s="58">
        <f t="shared" si="57"/>
        <v>0</v>
      </c>
      <c r="CA26" s="58">
        <f t="shared" si="57"/>
        <v>6365.92</v>
      </c>
      <c r="CB26" s="58">
        <f t="shared" si="57"/>
        <v>6107.2000000000007</v>
      </c>
      <c r="CC26" s="58">
        <f t="shared" si="57"/>
        <v>2415.9499999999998</v>
      </c>
      <c r="CD26" s="58">
        <f t="shared" si="57"/>
        <v>0</v>
      </c>
      <c r="CE26" s="58">
        <f t="shared" si="57"/>
        <v>3042.35</v>
      </c>
      <c r="CF26" s="58">
        <f t="shared" si="57"/>
        <v>3042.35</v>
      </c>
      <c r="CG26" s="58">
        <f t="shared" si="57"/>
        <v>0</v>
      </c>
      <c r="CH26" s="58">
        <f t="shared" si="57"/>
        <v>293.81</v>
      </c>
      <c r="CI26" s="38">
        <f t="shared" si="57"/>
        <v>55</v>
      </c>
      <c r="CJ26" s="38">
        <f t="shared" si="57"/>
        <v>43</v>
      </c>
      <c r="CK26" s="38">
        <f t="shared" si="57"/>
        <v>0</v>
      </c>
      <c r="CL26" s="38">
        <f t="shared" si="57"/>
        <v>0</v>
      </c>
      <c r="CM26" s="38">
        <f t="shared" si="57"/>
        <v>0</v>
      </c>
      <c r="CN26" s="38">
        <f t="shared" si="57"/>
        <v>0</v>
      </c>
      <c r="CO26" s="38">
        <f t="shared" si="57"/>
        <v>0</v>
      </c>
      <c r="CP26" s="38">
        <f t="shared" si="57"/>
        <v>0</v>
      </c>
      <c r="CQ26" s="38">
        <f t="shared" si="57"/>
        <v>0</v>
      </c>
      <c r="CR26" s="38">
        <f t="shared" si="57"/>
        <v>0</v>
      </c>
      <c r="CS26" s="38">
        <f t="shared" si="57"/>
        <v>55</v>
      </c>
      <c r="CT26" s="38">
        <f t="shared" si="57"/>
        <v>43</v>
      </c>
      <c r="CU26" s="38">
        <f t="shared" si="57"/>
        <v>0</v>
      </c>
      <c r="CV26" s="38">
        <f t="shared" si="57"/>
        <v>0</v>
      </c>
      <c r="CW26" s="38">
        <f t="shared" si="57"/>
        <v>0</v>
      </c>
      <c r="CX26" s="38">
        <f t="shared" si="57"/>
        <v>0</v>
      </c>
      <c r="CY26" s="38">
        <f t="shared" si="57"/>
        <v>0</v>
      </c>
      <c r="CZ26" s="38">
        <f t="shared" si="57"/>
        <v>0</v>
      </c>
      <c r="DA26" s="38">
        <f t="shared" si="57"/>
        <v>0</v>
      </c>
      <c r="DB26" s="38">
        <f t="shared" si="57"/>
        <v>0</v>
      </c>
    </row>
    <row r="27" spans="1:106" s="6" customFormat="1">
      <c r="A27" s="28"/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4"/>
      <c r="BB27" s="24"/>
      <c r="BC27" s="24"/>
      <c r="BD27" s="24"/>
      <c r="BE27" s="24"/>
      <c r="BF27" s="24"/>
      <c r="BG27" s="24"/>
      <c r="BH27" s="24"/>
    </row>
    <row r="28" spans="1:106" s="6" customFormat="1">
      <c r="A28" s="28"/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4"/>
      <c r="AY28" s="24"/>
      <c r="AZ28" s="24"/>
      <c r="BA28" s="24"/>
      <c r="BB28" s="24"/>
      <c r="BC28" s="24"/>
      <c r="BD28" s="24"/>
      <c r="BE28" s="24"/>
    </row>
    <row r="29" spans="1:106" s="6" customFormat="1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7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4"/>
      <c r="BB29" s="24"/>
      <c r="BC29" s="24"/>
      <c r="BD29" s="24"/>
      <c r="BE29" s="24"/>
      <c r="BF29" s="24"/>
      <c r="BG29" s="24"/>
      <c r="BH29" s="24"/>
    </row>
    <row r="30" spans="1:106" s="6" customFormat="1">
      <c r="A30" s="28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7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4"/>
      <c r="BB30" s="24"/>
      <c r="BC30" s="24"/>
      <c r="BD30" s="24"/>
      <c r="BE30" s="24"/>
      <c r="BF30" s="24"/>
      <c r="BG30" s="24"/>
      <c r="BH30" s="24"/>
    </row>
    <row r="31" spans="1:106" s="6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106" s="6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73" s="6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73" s="6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73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73" s="6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73" s="6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73" s="6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73" s="6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73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73">
      <c r="A41" s="8"/>
      <c r="B41" s="8"/>
      <c r="C41" s="8"/>
      <c r="D41" s="8"/>
      <c r="E41" s="8"/>
      <c r="F41" s="8"/>
      <c r="G41" s="8"/>
      <c r="H41" s="8"/>
      <c r="I41" s="8"/>
      <c r="AU41" s="8"/>
      <c r="AV41" s="8"/>
      <c r="AW41" s="8"/>
      <c r="AX41" s="8"/>
      <c r="AY41" s="8"/>
      <c r="AZ41" s="8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>
      <c r="A42" s="8"/>
      <c r="B42" s="8"/>
      <c r="C42" s="8"/>
      <c r="D42" s="8"/>
      <c r="E42" s="8"/>
      <c r="F42" s="8"/>
      <c r="G42" s="8"/>
      <c r="H42" s="8"/>
      <c r="I42" s="8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>
      <c r="A43" s="8"/>
      <c r="B43" s="8"/>
      <c r="C43" s="8"/>
      <c r="D43" s="8"/>
      <c r="E43" s="8"/>
      <c r="F43" s="8"/>
      <c r="G43" s="8"/>
      <c r="H43" s="8"/>
      <c r="I43" s="8"/>
      <c r="AU43" s="8"/>
      <c r="AV43" s="8"/>
      <c r="AW43" s="8"/>
      <c r="AX43" s="8"/>
      <c r="AY43" s="8"/>
      <c r="AZ43" s="8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57:73"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57:73"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57:73"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57:73"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57:73"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57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57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57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57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57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57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57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57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57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57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57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57:73"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57:73"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57:73"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57:73"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57:73"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57:73"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57:73"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57:73"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57:73"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57:73"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57:73"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57:73"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57:73"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57:73"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57:73"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57:73"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57:73"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57:73"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57:73"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57:73"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57:73"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57:73"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57:73"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57:73"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57:73"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57:73"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57:73"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57:73"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57:73"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57:73"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57:73"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57:73"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57:73"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57:73"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57:73"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57:73"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57:73"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57:73"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57:73"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57:73"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57:73"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57:73"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57:73"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57:73"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57:73"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57:73"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57:73"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201" spans="1:73">
      <c r="A201" s="8"/>
      <c r="B201" s="8"/>
      <c r="C201" s="8"/>
      <c r="D201" s="8"/>
      <c r="E201" s="8"/>
      <c r="F201" s="8"/>
      <c r="G201" s="8"/>
      <c r="H201" s="8"/>
      <c r="I201" s="8"/>
      <c r="AU201" s="8"/>
      <c r="AV201" s="8"/>
      <c r="AW201" s="8"/>
      <c r="AX201" s="8"/>
      <c r="AY201" s="8"/>
      <c r="AZ201" s="8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>
      <c r="A202" s="8"/>
      <c r="B202" s="8"/>
      <c r="C202" s="8"/>
      <c r="D202" s="8"/>
      <c r="E202" s="8"/>
      <c r="F202" s="8"/>
      <c r="G202" s="8"/>
      <c r="H202" s="8"/>
      <c r="I202" s="8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>
      <c r="A203" s="8"/>
      <c r="B203" s="8"/>
      <c r="C203" s="8"/>
      <c r="D203" s="8"/>
      <c r="E203" s="8"/>
      <c r="F203" s="8"/>
      <c r="G203" s="8"/>
      <c r="H203" s="8"/>
      <c r="I203" s="8"/>
      <c r="AU203" s="8"/>
      <c r="AV203" s="8"/>
      <c r="AW203" s="8"/>
      <c r="AX203" s="8"/>
      <c r="AY203" s="8"/>
      <c r="AZ203" s="8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57:73"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57:73"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57:73"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57:73"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57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57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57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57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57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57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57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57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57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57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57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57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57:73"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57:73"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57:73"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57:73"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57:73"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57:73"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57:73"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57:73"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57:73"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57:73"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57:73"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57:73"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57:73"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57:73"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57:73"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57:73"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57:73"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57:73"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57:73"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57:73"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57:73"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57:73"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57:73"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57:73"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57:73"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57:73"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57:73"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57:73"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57:73"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57:73"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57:73"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57:73"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57:73"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57:73"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57:73"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57:73"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57:73"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57:73"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57:73"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57:73"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57:73"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57:73"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57:73"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57:73"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57:73"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57:73"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57:73"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</sheetData>
  <mergeCells count="122">
    <mergeCell ref="CH7:CH8"/>
    <mergeCell ref="CI7:CI8"/>
    <mergeCell ref="CJ7:CJ8"/>
    <mergeCell ref="CK7:CK8"/>
    <mergeCell ref="CL7:CL8"/>
    <mergeCell ref="CO7:CO8"/>
    <mergeCell ref="BZ7:BZ8"/>
    <mergeCell ref="CA7:CA8"/>
    <mergeCell ref="CB7:CB8"/>
    <mergeCell ref="CC7:CC8"/>
    <mergeCell ref="CD7:CD8"/>
    <mergeCell ref="CE7:CG7"/>
    <mergeCell ref="AH7:AJ7"/>
    <mergeCell ref="AK7:AM7"/>
    <mergeCell ref="BP7:BP8"/>
    <mergeCell ref="BQ7:BQ8"/>
    <mergeCell ref="BR7:BR8"/>
    <mergeCell ref="BS7:BS8"/>
    <mergeCell ref="BT7:BT8"/>
    <mergeCell ref="BU7:BU8"/>
    <mergeCell ref="BF7:BH7"/>
    <mergeCell ref="BI7:BK7"/>
    <mergeCell ref="BL7:BL8"/>
    <mergeCell ref="BM7:BM8"/>
    <mergeCell ref="BN7:BN8"/>
    <mergeCell ref="BO7:BO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X7:BX8"/>
    <mergeCell ref="BY7:BY8"/>
    <mergeCell ref="CK4:CL6"/>
    <mergeCell ref="CM4:CN5"/>
    <mergeCell ref="AE6:AG6"/>
    <mergeCell ref="AH6:AM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Z7:CZ8"/>
    <mergeCell ref="U4:U8"/>
    <mergeCell ref="V4:V8"/>
    <mergeCell ref="W4:W8"/>
    <mergeCell ref="X4:X8"/>
    <mergeCell ref="CK3:DB3"/>
    <mergeCell ref="CO4:CP6"/>
    <mergeCell ref="CQ4:CR5"/>
    <mergeCell ref="CS4:CT6"/>
    <mergeCell ref="CU4:CV6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AZ6:BE6"/>
    <mergeCell ref="BF6:BK6"/>
    <mergeCell ref="BL6:BN6"/>
    <mergeCell ref="BO6:BQ6"/>
    <mergeCell ref="AN7:AP7"/>
    <mergeCell ref="AQ7:AS7"/>
    <mergeCell ref="AT7:AV7"/>
    <mergeCell ref="AW7:AY7"/>
    <mergeCell ref="AZ7:BB7"/>
    <mergeCell ref="BC7:BE7"/>
    <mergeCell ref="AD7:AD8"/>
    <mergeCell ref="AE7:AE8"/>
    <mergeCell ref="AF7:AF8"/>
    <mergeCell ref="AG7:AG8"/>
  </mergeCells>
  <pageMargins left="0.75" right="0.75" top="1" bottom="1" header="0.5" footer="0.5"/>
  <pageSetup paperSize="9" orientation="landscape" r:id="rId1"/>
  <headerFooter alignWithMargins="0"/>
  <ignoredErrors>
    <ignoredError sqref="R25 R10:R16" unlockedFormula="1"/>
    <ignoredError sqref="D26:DB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B227"/>
  <sheetViews>
    <sheetView topLeftCell="A7" workbookViewId="0">
      <selection activeCell="CB15" sqref="CB15"/>
    </sheetView>
  </sheetViews>
  <sheetFormatPr defaultRowHeight="12.75"/>
  <cols>
    <col min="1" max="1" width="29.42578125" style="2" customWidth="1"/>
    <col min="2" max="2" width="16.28515625" style="2" customWidth="1"/>
    <col min="3" max="3" width="12.140625" style="2" customWidth="1"/>
    <col min="4" max="4" width="15.5703125" style="2" customWidth="1"/>
    <col min="5" max="5" width="11.140625" style="2" customWidth="1"/>
    <col min="6" max="6" width="10.42578125" style="2" customWidth="1"/>
    <col min="7" max="7" width="8.5703125" style="2" customWidth="1"/>
    <col min="8" max="8" width="9.85546875" style="2" customWidth="1"/>
    <col min="9" max="9" width="9.7109375" style="2" customWidth="1"/>
    <col min="10" max="10" width="10.85546875" style="8" customWidth="1"/>
    <col min="11" max="11" width="10" style="8" customWidth="1"/>
    <col min="12" max="12" width="11.140625" style="8" customWidth="1"/>
    <col min="13" max="13" width="12.42578125" style="8" customWidth="1"/>
    <col min="14" max="14" width="12.7109375" style="8" customWidth="1"/>
    <col min="15" max="15" width="14" style="8" customWidth="1"/>
    <col min="16" max="16" width="10" style="8" customWidth="1"/>
    <col min="17" max="18" width="10.28515625" style="8" customWidth="1"/>
    <col min="19" max="19" width="14.42578125" style="8" customWidth="1"/>
    <col min="20" max="20" width="12.7109375" style="8" customWidth="1"/>
    <col min="21" max="21" width="16.85546875" style="8" customWidth="1"/>
    <col min="22" max="22" width="15.7109375" style="8" customWidth="1"/>
    <col min="23" max="23" width="14" style="8" customWidth="1"/>
    <col min="24" max="24" width="15.5703125" style="8" customWidth="1"/>
    <col min="25" max="25" width="13.42578125" style="8" customWidth="1"/>
    <col min="26" max="26" width="13" style="8" customWidth="1"/>
    <col min="27" max="27" width="14.28515625" style="8" customWidth="1"/>
    <col min="28" max="28" width="12.5703125" style="8" customWidth="1"/>
    <col min="29" max="29" width="11.7109375" style="8" customWidth="1"/>
    <col min="30" max="30" width="11.85546875" style="8" customWidth="1"/>
    <col min="31" max="31" width="11.28515625" style="8" customWidth="1"/>
    <col min="32" max="32" width="12.140625" style="8" customWidth="1"/>
    <col min="33" max="33" width="13.5703125" style="8" customWidth="1"/>
    <col min="34" max="34" width="8.85546875" style="8" customWidth="1"/>
    <col min="35" max="35" width="9.5703125" style="8" customWidth="1"/>
    <col min="36" max="36" width="13.28515625" style="8" customWidth="1"/>
    <col min="37" max="38" width="9.28515625" style="8" customWidth="1"/>
    <col min="39" max="39" width="11.5703125" style="8" customWidth="1"/>
    <col min="40" max="40" width="9.5703125" style="8" customWidth="1"/>
    <col min="41" max="41" width="10" style="8" customWidth="1"/>
    <col min="42" max="42" width="13.42578125" style="6" customWidth="1"/>
    <col min="43" max="43" width="10" style="8" customWidth="1"/>
    <col min="44" max="44" width="10.28515625" style="8" customWidth="1"/>
    <col min="45" max="45" width="11.28515625" style="8" customWidth="1"/>
    <col min="46" max="46" width="10" style="8" customWidth="1"/>
    <col min="47" max="47" width="8.85546875" style="2" customWidth="1"/>
    <col min="48" max="48" width="11.42578125" style="2" customWidth="1"/>
    <col min="49" max="49" width="8.85546875" style="2" customWidth="1"/>
    <col min="50" max="50" width="9.28515625" style="2" customWidth="1"/>
    <col min="51" max="51" width="12.140625" style="2" customWidth="1"/>
    <col min="52" max="52" width="9.28515625" style="2" customWidth="1"/>
    <col min="53" max="53" width="10.5703125" style="2" customWidth="1"/>
    <col min="54" max="54" width="12.85546875" style="2" customWidth="1"/>
    <col min="55" max="55" width="12.140625" style="2" customWidth="1"/>
    <col min="56" max="56" width="10.85546875" style="2" customWidth="1"/>
    <col min="57" max="57" width="13" style="2" customWidth="1"/>
    <col min="58" max="59" width="12.140625" style="2" customWidth="1"/>
    <col min="60" max="60" width="14" style="2" customWidth="1"/>
    <col min="61" max="61" width="13" style="2" customWidth="1"/>
    <col min="62" max="65" width="9.140625" style="2"/>
    <col min="66" max="66" width="12.7109375" style="2" customWidth="1"/>
    <col min="67" max="67" width="11.140625" style="2" customWidth="1"/>
    <col min="68" max="75" width="9.140625" style="2"/>
    <col min="76" max="76" width="10.7109375" style="2" customWidth="1"/>
    <col min="77" max="77" width="10.42578125" style="2" customWidth="1"/>
    <col min="78" max="79" width="9.140625" style="2"/>
    <col min="80" max="80" width="11.28515625" style="2" customWidth="1"/>
    <col min="81" max="16384" width="9.140625" style="2"/>
  </cols>
  <sheetData>
    <row r="1" spans="1:106" s="24" customFormat="1" ht="47.25" customHeight="1">
      <c r="A1" s="265" t="s">
        <v>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7"/>
    </row>
    <row r="2" spans="1:106" s="24" customFormat="1" ht="34.5" customHeight="1">
      <c r="A2" s="138" t="s">
        <v>105</v>
      </c>
      <c r="B2" s="140" t="s">
        <v>41</v>
      </c>
      <c r="C2" s="143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5" t="s">
        <v>43</v>
      </c>
      <c r="Z2" s="145"/>
      <c r="AA2" s="145"/>
      <c r="AB2" s="146" t="s">
        <v>44</v>
      </c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8"/>
      <c r="CI2" s="149" t="s">
        <v>45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1:106" s="24" customFormat="1" ht="27.75" customHeight="1">
      <c r="A3" s="139"/>
      <c r="B3" s="141"/>
      <c r="C3" s="150" t="s">
        <v>46</v>
      </c>
      <c r="D3" s="153" t="s">
        <v>47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48</v>
      </c>
      <c r="S3" s="158" t="s">
        <v>49</v>
      </c>
      <c r="T3" s="159"/>
      <c r="U3" s="159"/>
      <c r="V3" s="159"/>
      <c r="W3" s="159"/>
      <c r="X3" s="160"/>
      <c r="Y3" s="177" t="s">
        <v>50</v>
      </c>
      <c r="Z3" s="180" t="s">
        <v>51</v>
      </c>
      <c r="AA3" s="180" t="s">
        <v>52</v>
      </c>
      <c r="AB3" s="181" t="s">
        <v>53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3"/>
      <c r="BX3" s="187" t="s">
        <v>54</v>
      </c>
      <c r="BY3" s="188"/>
      <c r="BZ3" s="188"/>
      <c r="CA3" s="188"/>
      <c r="CB3" s="188"/>
      <c r="CC3" s="188"/>
      <c r="CD3" s="188"/>
      <c r="CE3" s="188"/>
      <c r="CF3" s="188"/>
      <c r="CG3" s="188"/>
      <c r="CH3" s="189"/>
      <c r="CI3" s="193" t="s">
        <v>2</v>
      </c>
      <c r="CJ3" s="193"/>
      <c r="CK3" s="161" t="s">
        <v>55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s="24" customFormat="1" ht="23.25" customHeight="1">
      <c r="A4" s="139"/>
      <c r="B4" s="141"/>
      <c r="C4" s="151"/>
      <c r="D4" s="163" t="s">
        <v>56</v>
      </c>
      <c r="E4" s="164"/>
      <c r="F4" s="169" t="s">
        <v>57</v>
      </c>
      <c r="G4" s="170"/>
      <c r="H4" s="163" t="s">
        <v>58</v>
      </c>
      <c r="I4" s="164"/>
      <c r="J4" s="169" t="s">
        <v>57</v>
      </c>
      <c r="K4" s="170"/>
      <c r="L4" s="163" t="s">
        <v>59</v>
      </c>
      <c r="M4" s="164"/>
      <c r="N4" s="171" t="s">
        <v>24</v>
      </c>
      <c r="O4" s="48" t="s">
        <v>28</v>
      </c>
      <c r="P4" s="171" t="s">
        <v>27</v>
      </c>
      <c r="Q4" s="48" t="s">
        <v>60</v>
      </c>
      <c r="R4" s="156"/>
      <c r="S4" s="174" t="s">
        <v>61</v>
      </c>
      <c r="T4" s="174" t="s">
        <v>62</v>
      </c>
      <c r="U4" s="174" t="s">
        <v>63</v>
      </c>
      <c r="V4" s="174" t="s">
        <v>64</v>
      </c>
      <c r="W4" s="174" t="s">
        <v>65</v>
      </c>
      <c r="X4" s="174" t="s">
        <v>25</v>
      </c>
      <c r="Y4" s="178"/>
      <c r="Z4" s="180"/>
      <c r="AA4" s="180"/>
      <c r="AB4" s="184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90"/>
      <c r="BY4" s="191"/>
      <c r="BZ4" s="191"/>
      <c r="CA4" s="191"/>
      <c r="CB4" s="191"/>
      <c r="CC4" s="191"/>
      <c r="CD4" s="191"/>
      <c r="CE4" s="191"/>
      <c r="CF4" s="191"/>
      <c r="CG4" s="191"/>
      <c r="CH4" s="192"/>
      <c r="CI4" s="193"/>
      <c r="CJ4" s="193"/>
      <c r="CK4" s="212" t="s">
        <v>56</v>
      </c>
      <c r="CL4" s="213"/>
      <c r="CM4" s="218" t="s">
        <v>57</v>
      </c>
      <c r="CN4" s="219"/>
      <c r="CO4" s="212" t="s">
        <v>58</v>
      </c>
      <c r="CP4" s="213"/>
      <c r="CQ4" s="241" t="s">
        <v>57</v>
      </c>
      <c r="CR4" s="227"/>
      <c r="CS4" s="212" t="s">
        <v>59</v>
      </c>
      <c r="CT4" s="213"/>
      <c r="CU4" s="212" t="s">
        <v>24</v>
      </c>
      <c r="CV4" s="213"/>
      <c r="CW4" s="241" t="s">
        <v>57</v>
      </c>
      <c r="CX4" s="227"/>
      <c r="CY4" s="212" t="s">
        <v>27</v>
      </c>
      <c r="CZ4" s="243"/>
      <c r="DA4" s="226" t="s">
        <v>57</v>
      </c>
      <c r="DB4" s="227"/>
    </row>
    <row r="5" spans="1:106" s="24" customFormat="1" ht="21" customHeight="1">
      <c r="A5" s="139"/>
      <c r="B5" s="141"/>
      <c r="C5" s="151"/>
      <c r="D5" s="165"/>
      <c r="E5" s="166"/>
      <c r="F5" s="230" t="s">
        <v>22</v>
      </c>
      <c r="G5" s="233" t="s">
        <v>66</v>
      </c>
      <c r="H5" s="165"/>
      <c r="I5" s="166"/>
      <c r="J5" s="230" t="s">
        <v>22</v>
      </c>
      <c r="K5" s="233" t="s">
        <v>66</v>
      </c>
      <c r="L5" s="165"/>
      <c r="M5" s="166"/>
      <c r="N5" s="172"/>
      <c r="O5" s="236" t="s">
        <v>67</v>
      </c>
      <c r="P5" s="172"/>
      <c r="Q5" s="236" t="s">
        <v>67</v>
      </c>
      <c r="R5" s="156"/>
      <c r="S5" s="175"/>
      <c r="T5" s="175"/>
      <c r="U5" s="175"/>
      <c r="V5" s="175"/>
      <c r="W5" s="175"/>
      <c r="X5" s="175"/>
      <c r="Y5" s="178"/>
      <c r="Z5" s="180"/>
      <c r="AA5" s="180"/>
      <c r="AB5" s="194" t="s">
        <v>26</v>
      </c>
      <c r="AC5" s="195"/>
      <c r="AD5" s="195"/>
      <c r="AE5" s="49" t="s">
        <v>55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0"/>
      <c r="BX5" s="198" t="s">
        <v>26</v>
      </c>
      <c r="BY5" s="199"/>
      <c r="BZ5" s="199"/>
      <c r="CA5" s="202" t="s">
        <v>68</v>
      </c>
      <c r="CB5" s="203"/>
      <c r="CC5" s="203"/>
      <c r="CD5" s="203"/>
      <c r="CE5" s="203"/>
      <c r="CF5" s="203"/>
      <c r="CG5" s="203"/>
      <c r="CH5" s="204"/>
      <c r="CI5" s="193"/>
      <c r="CJ5" s="193"/>
      <c r="CK5" s="214"/>
      <c r="CL5" s="215"/>
      <c r="CM5" s="220"/>
      <c r="CN5" s="221"/>
      <c r="CO5" s="214"/>
      <c r="CP5" s="215"/>
      <c r="CQ5" s="242"/>
      <c r="CR5" s="229"/>
      <c r="CS5" s="214"/>
      <c r="CT5" s="215"/>
      <c r="CU5" s="214"/>
      <c r="CV5" s="215"/>
      <c r="CW5" s="242"/>
      <c r="CX5" s="229"/>
      <c r="CY5" s="214"/>
      <c r="CZ5" s="244"/>
      <c r="DA5" s="228"/>
      <c r="DB5" s="229"/>
    </row>
    <row r="6" spans="1:106" s="24" customFormat="1" ht="21" customHeight="1">
      <c r="A6" s="139"/>
      <c r="B6" s="141"/>
      <c r="C6" s="151"/>
      <c r="D6" s="167"/>
      <c r="E6" s="168"/>
      <c r="F6" s="231"/>
      <c r="G6" s="234"/>
      <c r="H6" s="167"/>
      <c r="I6" s="168"/>
      <c r="J6" s="231"/>
      <c r="K6" s="234"/>
      <c r="L6" s="167"/>
      <c r="M6" s="168"/>
      <c r="N6" s="172"/>
      <c r="O6" s="237"/>
      <c r="P6" s="172"/>
      <c r="Q6" s="237"/>
      <c r="R6" s="156"/>
      <c r="S6" s="175"/>
      <c r="T6" s="175"/>
      <c r="U6" s="175"/>
      <c r="V6" s="175"/>
      <c r="W6" s="175"/>
      <c r="X6" s="175"/>
      <c r="Y6" s="178"/>
      <c r="Z6" s="180"/>
      <c r="AA6" s="180"/>
      <c r="AB6" s="196"/>
      <c r="AC6" s="197"/>
      <c r="AD6" s="197"/>
      <c r="AE6" s="208" t="s">
        <v>69</v>
      </c>
      <c r="AF6" s="208"/>
      <c r="AG6" s="208"/>
      <c r="AH6" s="180" t="s">
        <v>70</v>
      </c>
      <c r="AI6" s="180"/>
      <c r="AJ6" s="180"/>
      <c r="AK6" s="180"/>
      <c r="AL6" s="180"/>
      <c r="AM6" s="180"/>
      <c r="AN6" s="222" t="s">
        <v>71</v>
      </c>
      <c r="AO6" s="223"/>
      <c r="AP6" s="223"/>
      <c r="AQ6" s="223"/>
      <c r="AR6" s="223"/>
      <c r="AS6" s="224"/>
      <c r="AT6" s="180" t="s">
        <v>72</v>
      </c>
      <c r="AU6" s="180"/>
      <c r="AV6" s="180"/>
      <c r="AW6" s="180"/>
      <c r="AX6" s="180"/>
      <c r="AY6" s="180"/>
      <c r="AZ6" s="222" t="s">
        <v>73</v>
      </c>
      <c r="BA6" s="223"/>
      <c r="BB6" s="223"/>
      <c r="BC6" s="223"/>
      <c r="BD6" s="223"/>
      <c r="BE6" s="224"/>
      <c r="BF6" s="239" t="s">
        <v>74</v>
      </c>
      <c r="BG6" s="180"/>
      <c r="BH6" s="180"/>
      <c r="BI6" s="180"/>
      <c r="BJ6" s="180"/>
      <c r="BK6" s="180"/>
      <c r="BL6" s="180" t="s">
        <v>75</v>
      </c>
      <c r="BM6" s="180"/>
      <c r="BN6" s="180"/>
      <c r="BO6" s="240" t="s">
        <v>76</v>
      </c>
      <c r="BP6" s="240"/>
      <c r="BQ6" s="240"/>
      <c r="BR6" s="180" t="s">
        <v>77</v>
      </c>
      <c r="BS6" s="180"/>
      <c r="BT6" s="180"/>
      <c r="BU6" s="225" t="s">
        <v>78</v>
      </c>
      <c r="BV6" s="225"/>
      <c r="BW6" s="225"/>
      <c r="BX6" s="200"/>
      <c r="BY6" s="201"/>
      <c r="BZ6" s="201"/>
      <c r="CA6" s="205"/>
      <c r="CB6" s="206"/>
      <c r="CC6" s="206"/>
      <c r="CD6" s="206"/>
      <c r="CE6" s="206"/>
      <c r="CF6" s="206"/>
      <c r="CG6" s="206"/>
      <c r="CH6" s="207"/>
      <c r="CI6" s="193"/>
      <c r="CJ6" s="193"/>
      <c r="CK6" s="216"/>
      <c r="CL6" s="217"/>
      <c r="CM6" s="209" t="s">
        <v>0</v>
      </c>
      <c r="CN6" s="209" t="s">
        <v>21</v>
      </c>
      <c r="CO6" s="216"/>
      <c r="CP6" s="217"/>
      <c r="CQ6" s="209" t="s">
        <v>0</v>
      </c>
      <c r="CR6" s="209" t="s">
        <v>21</v>
      </c>
      <c r="CS6" s="216"/>
      <c r="CT6" s="217"/>
      <c r="CU6" s="216"/>
      <c r="CV6" s="217"/>
      <c r="CW6" s="209" t="s">
        <v>0</v>
      </c>
      <c r="CX6" s="209" t="s">
        <v>21</v>
      </c>
      <c r="CY6" s="216"/>
      <c r="CZ6" s="245"/>
      <c r="DA6" s="209" t="s">
        <v>0</v>
      </c>
      <c r="DB6" s="209" t="s">
        <v>21</v>
      </c>
    </row>
    <row r="7" spans="1:106" s="24" customFormat="1" ht="33" customHeight="1">
      <c r="A7" s="139"/>
      <c r="B7" s="141"/>
      <c r="C7" s="151"/>
      <c r="D7" s="246" t="s">
        <v>22</v>
      </c>
      <c r="E7" s="246" t="s">
        <v>66</v>
      </c>
      <c r="F7" s="231"/>
      <c r="G7" s="234"/>
      <c r="H7" s="246" t="s">
        <v>22</v>
      </c>
      <c r="I7" s="246" t="s">
        <v>29</v>
      </c>
      <c r="J7" s="231"/>
      <c r="K7" s="234"/>
      <c r="L7" s="246" t="s">
        <v>22</v>
      </c>
      <c r="M7" s="247" t="s">
        <v>29</v>
      </c>
      <c r="N7" s="172"/>
      <c r="O7" s="237"/>
      <c r="P7" s="172"/>
      <c r="Q7" s="237"/>
      <c r="R7" s="156"/>
      <c r="S7" s="175"/>
      <c r="T7" s="175"/>
      <c r="U7" s="175"/>
      <c r="V7" s="175"/>
      <c r="W7" s="175"/>
      <c r="X7" s="175"/>
      <c r="Y7" s="178"/>
      <c r="Z7" s="180"/>
      <c r="AA7" s="180"/>
      <c r="AB7" s="253" t="s">
        <v>79</v>
      </c>
      <c r="AC7" s="253" t="s">
        <v>80</v>
      </c>
      <c r="AD7" s="253" t="s">
        <v>81</v>
      </c>
      <c r="AE7" s="254" t="s">
        <v>82</v>
      </c>
      <c r="AF7" s="254" t="s">
        <v>83</v>
      </c>
      <c r="AG7" s="254" t="s">
        <v>84</v>
      </c>
      <c r="AH7" s="180" t="s">
        <v>22</v>
      </c>
      <c r="AI7" s="180"/>
      <c r="AJ7" s="180"/>
      <c r="AK7" s="248" t="s">
        <v>23</v>
      </c>
      <c r="AL7" s="249"/>
      <c r="AM7" s="250"/>
      <c r="AN7" s="240" t="s">
        <v>22</v>
      </c>
      <c r="AO7" s="240"/>
      <c r="AP7" s="240"/>
      <c r="AQ7" s="251" t="s">
        <v>30</v>
      </c>
      <c r="AR7" s="251"/>
      <c r="AS7" s="251"/>
      <c r="AT7" s="180" t="s">
        <v>22</v>
      </c>
      <c r="AU7" s="180"/>
      <c r="AV7" s="180"/>
      <c r="AW7" s="252" t="s">
        <v>23</v>
      </c>
      <c r="AX7" s="252"/>
      <c r="AY7" s="252"/>
      <c r="AZ7" s="240" t="s">
        <v>22</v>
      </c>
      <c r="BA7" s="240"/>
      <c r="BB7" s="240"/>
      <c r="BC7" s="251" t="s">
        <v>30</v>
      </c>
      <c r="BD7" s="251"/>
      <c r="BE7" s="251"/>
      <c r="BF7" s="180" t="s">
        <v>22</v>
      </c>
      <c r="BG7" s="180"/>
      <c r="BH7" s="180"/>
      <c r="BI7" s="252" t="s">
        <v>30</v>
      </c>
      <c r="BJ7" s="252"/>
      <c r="BK7" s="252"/>
      <c r="BL7" s="180" t="s">
        <v>85</v>
      </c>
      <c r="BM7" s="180" t="s">
        <v>86</v>
      </c>
      <c r="BN7" s="180" t="s">
        <v>87</v>
      </c>
      <c r="BO7" s="225" t="s">
        <v>85</v>
      </c>
      <c r="BP7" s="225" t="s">
        <v>86</v>
      </c>
      <c r="BQ7" s="225" t="s">
        <v>87</v>
      </c>
      <c r="BR7" s="180" t="s">
        <v>85</v>
      </c>
      <c r="BS7" s="180" t="s">
        <v>86</v>
      </c>
      <c r="BT7" s="180" t="s">
        <v>87</v>
      </c>
      <c r="BU7" s="225" t="s">
        <v>85</v>
      </c>
      <c r="BV7" s="225" t="s">
        <v>86</v>
      </c>
      <c r="BW7" s="225" t="s">
        <v>87</v>
      </c>
      <c r="BX7" s="253" t="s">
        <v>88</v>
      </c>
      <c r="BY7" s="253" t="s">
        <v>89</v>
      </c>
      <c r="BZ7" s="253" t="s">
        <v>90</v>
      </c>
      <c r="CA7" s="180" t="s">
        <v>91</v>
      </c>
      <c r="CB7" s="180" t="s">
        <v>92</v>
      </c>
      <c r="CC7" s="180" t="s">
        <v>93</v>
      </c>
      <c r="CD7" s="261" t="s">
        <v>64</v>
      </c>
      <c r="CE7" s="180" t="s">
        <v>94</v>
      </c>
      <c r="CF7" s="180"/>
      <c r="CG7" s="180"/>
      <c r="CH7" s="180" t="s">
        <v>25</v>
      </c>
      <c r="CI7" s="263" t="s">
        <v>95</v>
      </c>
      <c r="CJ7" s="263" t="s">
        <v>96</v>
      </c>
      <c r="CK7" s="255" t="s">
        <v>0</v>
      </c>
      <c r="CL7" s="255" t="s">
        <v>21</v>
      </c>
      <c r="CM7" s="210"/>
      <c r="CN7" s="210"/>
      <c r="CO7" s="255" t="s">
        <v>0</v>
      </c>
      <c r="CP7" s="255" t="s">
        <v>21</v>
      </c>
      <c r="CQ7" s="210"/>
      <c r="CR7" s="210"/>
      <c r="CS7" s="255" t="s">
        <v>0</v>
      </c>
      <c r="CT7" s="255" t="s">
        <v>21</v>
      </c>
      <c r="CU7" s="255" t="s">
        <v>0</v>
      </c>
      <c r="CV7" s="255" t="s">
        <v>21</v>
      </c>
      <c r="CW7" s="210"/>
      <c r="CX7" s="210"/>
      <c r="CY7" s="255" t="s">
        <v>0</v>
      </c>
      <c r="CZ7" s="256" t="s">
        <v>21</v>
      </c>
      <c r="DA7" s="210"/>
      <c r="DB7" s="210"/>
    </row>
    <row r="8" spans="1:106" s="24" customFormat="1" ht="53.25" customHeight="1">
      <c r="A8" s="139"/>
      <c r="B8" s="142"/>
      <c r="C8" s="152"/>
      <c r="D8" s="246"/>
      <c r="E8" s="246"/>
      <c r="F8" s="232"/>
      <c r="G8" s="235"/>
      <c r="H8" s="246"/>
      <c r="I8" s="246"/>
      <c r="J8" s="232"/>
      <c r="K8" s="235"/>
      <c r="L8" s="246"/>
      <c r="M8" s="247"/>
      <c r="N8" s="173"/>
      <c r="O8" s="238"/>
      <c r="P8" s="173"/>
      <c r="Q8" s="238"/>
      <c r="R8" s="157"/>
      <c r="S8" s="176"/>
      <c r="T8" s="176"/>
      <c r="U8" s="176"/>
      <c r="V8" s="176"/>
      <c r="W8" s="176"/>
      <c r="X8" s="176"/>
      <c r="Y8" s="179"/>
      <c r="Z8" s="180"/>
      <c r="AA8" s="180"/>
      <c r="AB8" s="253"/>
      <c r="AC8" s="253"/>
      <c r="AD8" s="253"/>
      <c r="AE8" s="254"/>
      <c r="AF8" s="254"/>
      <c r="AG8" s="254"/>
      <c r="AH8" s="51" t="s">
        <v>97</v>
      </c>
      <c r="AI8" s="51" t="s">
        <v>98</v>
      </c>
      <c r="AJ8" s="51" t="s">
        <v>99</v>
      </c>
      <c r="AK8" s="52" t="s">
        <v>97</v>
      </c>
      <c r="AL8" s="52" t="s">
        <v>98</v>
      </c>
      <c r="AM8" s="52" t="s">
        <v>99</v>
      </c>
      <c r="AN8" s="53" t="s">
        <v>100</v>
      </c>
      <c r="AO8" s="53" t="s">
        <v>98</v>
      </c>
      <c r="AP8" s="53" t="s">
        <v>99</v>
      </c>
      <c r="AQ8" s="54" t="s">
        <v>97</v>
      </c>
      <c r="AR8" s="54" t="s">
        <v>98</v>
      </c>
      <c r="AS8" s="54" t="s">
        <v>99</v>
      </c>
      <c r="AT8" s="51" t="s">
        <v>97</v>
      </c>
      <c r="AU8" s="51" t="s">
        <v>98</v>
      </c>
      <c r="AV8" s="51" t="s">
        <v>99</v>
      </c>
      <c r="AW8" s="52" t="s">
        <v>97</v>
      </c>
      <c r="AX8" s="52" t="s">
        <v>98</v>
      </c>
      <c r="AY8" s="52" t="s">
        <v>99</v>
      </c>
      <c r="AZ8" s="53" t="s">
        <v>97</v>
      </c>
      <c r="BA8" s="53" t="s">
        <v>98</v>
      </c>
      <c r="BB8" s="53" t="s">
        <v>99</v>
      </c>
      <c r="BC8" s="54" t="s">
        <v>97</v>
      </c>
      <c r="BD8" s="54" t="s">
        <v>98</v>
      </c>
      <c r="BE8" s="54" t="s">
        <v>99</v>
      </c>
      <c r="BF8" s="51" t="s">
        <v>97</v>
      </c>
      <c r="BG8" s="51" t="s">
        <v>98</v>
      </c>
      <c r="BH8" s="51" t="s">
        <v>99</v>
      </c>
      <c r="BI8" s="52" t="s">
        <v>97</v>
      </c>
      <c r="BJ8" s="52" t="s">
        <v>98</v>
      </c>
      <c r="BK8" s="52" t="s">
        <v>99</v>
      </c>
      <c r="BL8" s="180"/>
      <c r="BM8" s="180"/>
      <c r="BN8" s="180"/>
      <c r="BO8" s="225"/>
      <c r="BP8" s="225"/>
      <c r="BQ8" s="225"/>
      <c r="BR8" s="180"/>
      <c r="BS8" s="180"/>
      <c r="BT8" s="180"/>
      <c r="BU8" s="225"/>
      <c r="BV8" s="225"/>
      <c r="BW8" s="225"/>
      <c r="BX8" s="253"/>
      <c r="BY8" s="253"/>
      <c r="BZ8" s="253"/>
      <c r="CA8" s="180"/>
      <c r="CB8" s="180"/>
      <c r="CC8" s="180"/>
      <c r="CD8" s="262"/>
      <c r="CE8" s="51" t="s">
        <v>101</v>
      </c>
      <c r="CF8" s="51" t="s">
        <v>98</v>
      </c>
      <c r="CG8" s="51" t="s">
        <v>99</v>
      </c>
      <c r="CH8" s="180"/>
      <c r="CI8" s="264"/>
      <c r="CJ8" s="264"/>
      <c r="CK8" s="255"/>
      <c r="CL8" s="255"/>
      <c r="CM8" s="211"/>
      <c r="CN8" s="211"/>
      <c r="CO8" s="255"/>
      <c r="CP8" s="255"/>
      <c r="CQ8" s="211"/>
      <c r="CR8" s="211"/>
      <c r="CS8" s="255"/>
      <c r="CT8" s="255"/>
      <c r="CU8" s="255"/>
      <c r="CV8" s="255"/>
      <c r="CW8" s="211"/>
      <c r="CX8" s="211"/>
      <c r="CY8" s="255"/>
      <c r="CZ8" s="256"/>
      <c r="DA8" s="211"/>
      <c r="DB8" s="211"/>
    </row>
    <row r="9" spans="1:106" s="24" customFormat="1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55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55">
        <v>45</v>
      </c>
      <c r="AT9" s="55">
        <v>46</v>
      </c>
      <c r="AU9" s="55">
        <v>47</v>
      </c>
      <c r="AV9" s="55">
        <v>48</v>
      </c>
      <c r="AW9" s="55">
        <v>49</v>
      </c>
      <c r="AX9" s="55">
        <v>50</v>
      </c>
      <c r="AY9" s="55">
        <v>51</v>
      </c>
      <c r="AZ9" s="55">
        <v>52</v>
      </c>
      <c r="BA9" s="55">
        <v>53</v>
      </c>
      <c r="BB9" s="55">
        <v>54</v>
      </c>
      <c r="BC9" s="55">
        <v>55</v>
      </c>
      <c r="BD9" s="55">
        <v>56</v>
      </c>
      <c r="BE9" s="55">
        <v>57</v>
      </c>
      <c r="BF9" s="55">
        <v>58</v>
      </c>
      <c r="BG9" s="55">
        <v>59</v>
      </c>
      <c r="BH9" s="55">
        <v>60</v>
      </c>
      <c r="BI9" s="55">
        <v>61</v>
      </c>
      <c r="BJ9" s="55">
        <v>62</v>
      </c>
      <c r="BK9" s="55">
        <v>63</v>
      </c>
      <c r="BL9" s="55">
        <v>64</v>
      </c>
      <c r="BM9" s="55">
        <v>65</v>
      </c>
      <c r="BN9" s="55">
        <v>66</v>
      </c>
      <c r="BO9" s="55">
        <v>67</v>
      </c>
      <c r="BP9" s="55">
        <v>68</v>
      </c>
      <c r="BQ9" s="55">
        <v>69</v>
      </c>
      <c r="BR9" s="55">
        <v>70</v>
      </c>
      <c r="BS9" s="55">
        <v>71</v>
      </c>
      <c r="BT9" s="55">
        <v>72</v>
      </c>
      <c r="BU9" s="55">
        <v>73</v>
      </c>
      <c r="BV9" s="55">
        <v>74</v>
      </c>
      <c r="BW9" s="55">
        <v>75</v>
      </c>
      <c r="BX9" s="55">
        <v>76</v>
      </c>
      <c r="BY9" s="55">
        <v>77</v>
      </c>
      <c r="BZ9" s="55">
        <v>78</v>
      </c>
      <c r="CA9" s="55">
        <v>79</v>
      </c>
      <c r="CB9" s="55">
        <v>80</v>
      </c>
      <c r="CC9" s="55">
        <v>81</v>
      </c>
      <c r="CD9" s="55">
        <v>82</v>
      </c>
      <c r="CE9" s="55">
        <v>83</v>
      </c>
      <c r="CF9" s="55">
        <v>84</v>
      </c>
      <c r="CG9" s="55">
        <v>85</v>
      </c>
      <c r="CH9" s="55">
        <v>86</v>
      </c>
      <c r="CI9" s="55">
        <v>87</v>
      </c>
      <c r="CJ9" s="55">
        <v>88</v>
      </c>
      <c r="CK9" s="55">
        <v>89</v>
      </c>
      <c r="CL9" s="55">
        <v>90</v>
      </c>
      <c r="CM9" s="55">
        <v>91</v>
      </c>
      <c r="CN9" s="55">
        <v>92</v>
      </c>
      <c r="CO9" s="55">
        <v>93</v>
      </c>
      <c r="CP9" s="55">
        <v>94</v>
      </c>
      <c r="CQ9" s="55">
        <v>95</v>
      </c>
      <c r="CR9" s="55">
        <v>96</v>
      </c>
      <c r="CS9" s="55">
        <v>97</v>
      </c>
      <c r="CT9" s="55">
        <v>98</v>
      </c>
      <c r="CU9" s="55">
        <v>99</v>
      </c>
      <c r="CV9" s="55">
        <v>100</v>
      </c>
      <c r="CW9" s="55">
        <v>101</v>
      </c>
      <c r="CX9" s="55">
        <v>102</v>
      </c>
      <c r="CY9" s="55">
        <v>103</v>
      </c>
      <c r="CZ9" s="55">
        <v>104</v>
      </c>
      <c r="DA9" s="55">
        <v>105</v>
      </c>
      <c r="DB9" s="55">
        <v>106</v>
      </c>
    </row>
    <row r="10" spans="1:106" s="24" customFormat="1" ht="22.5" customHeight="1">
      <c r="A10" s="3" t="s">
        <v>256</v>
      </c>
      <c r="B10" s="18">
        <f>C10+R10</f>
        <v>1</v>
      </c>
      <c r="C10" s="18">
        <f>D10+H10+L10+N10+P10</f>
        <v>0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18"/>
      <c r="P10" s="18"/>
      <c r="Q10" s="4"/>
      <c r="R10" s="4">
        <f>SUM(S10:X10)</f>
        <v>1</v>
      </c>
      <c r="S10" s="4"/>
      <c r="T10" s="4"/>
      <c r="U10" s="4"/>
      <c r="V10" s="19"/>
      <c r="W10" s="19">
        <v>1</v>
      </c>
      <c r="X10" s="19"/>
      <c r="Y10" s="42">
        <f>AB10+BX10</f>
        <v>1578.24</v>
      </c>
      <c r="Z10" s="42">
        <f>AC10+BY10</f>
        <v>1578.24</v>
      </c>
      <c r="AA10" s="42">
        <f>AD10+BZ10</f>
        <v>0</v>
      </c>
      <c r="AB10" s="42">
        <f>AH10+AT10+BF10+BL10+BR10</f>
        <v>0</v>
      </c>
      <c r="AC10" s="10">
        <f>AI10+AU10+BG10+BM10+BS10</f>
        <v>0</v>
      </c>
      <c r="AD10" s="10">
        <f>AJ10+AV10+BH10+BT10</f>
        <v>0</v>
      </c>
      <c r="AE10" s="10">
        <f>AK10+AW10+BI10</f>
        <v>0</v>
      </c>
      <c r="AF10" s="10">
        <f>AL10+AX10+BJ10</f>
        <v>0</v>
      </c>
      <c r="AG10" s="19">
        <f>AM10+AY10+BK10</f>
        <v>0</v>
      </c>
      <c r="AH10" s="10"/>
      <c r="AI10" s="10"/>
      <c r="AJ10" s="19">
        <f>AH10-AI10</f>
        <v>0</v>
      </c>
      <c r="AK10" s="19"/>
      <c r="AL10" s="19"/>
      <c r="AM10" s="19">
        <f>AK10-AL10</f>
        <v>0</v>
      </c>
      <c r="AN10" s="19"/>
      <c r="AO10" s="19"/>
      <c r="AP10" s="19">
        <f>AN10-AO10</f>
        <v>0</v>
      </c>
      <c r="AQ10" s="19"/>
      <c r="AR10" s="19"/>
      <c r="AS10" s="19">
        <f>AQ10-AR10</f>
        <v>0</v>
      </c>
      <c r="AT10" s="19"/>
      <c r="AU10" s="19"/>
      <c r="AV10" s="19">
        <f>AT10-AU10</f>
        <v>0</v>
      </c>
      <c r="AW10" s="19"/>
      <c r="AX10" s="19"/>
      <c r="AY10" s="19">
        <f>AW10-AX10</f>
        <v>0</v>
      </c>
      <c r="AZ10" s="19"/>
      <c r="BA10" s="19"/>
      <c r="BB10" s="19">
        <f>AZ10-BA10</f>
        <v>0</v>
      </c>
      <c r="BC10" s="19"/>
      <c r="BD10" s="19"/>
      <c r="BE10" s="19">
        <f>BC10-BD10</f>
        <v>0</v>
      </c>
      <c r="BF10" s="19"/>
      <c r="BG10" s="19"/>
      <c r="BH10" s="19">
        <f>BF10-BG10</f>
        <v>0</v>
      </c>
      <c r="BI10" s="34"/>
      <c r="BJ10" s="34"/>
      <c r="BK10" s="34">
        <f>BI10-BJ10</f>
        <v>0</v>
      </c>
      <c r="BL10" s="34"/>
      <c r="BM10" s="34"/>
      <c r="BN10" s="34">
        <f>BL10-BM10</f>
        <v>0</v>
      </c>
      <c r="BO10" s="34"/>
      <c r="BP10" s="34"/>
      <c r="BQ10" s="35">
        <f>BO10-BP10</f>
        <v>0</v>
      </c>
      <c r="BR10" s="35"/>
      <c r="BS10" s="10"/>
      <c r="BT10" s="56">
        <f>BR10-BS10</f>
        <v>0</v>
      </c>
      <c r="BU10" s="56"/>
      <c r="BV10" s="56"/>
      <c r="BW10" s="56">
        <f>BU10-BV10</f>
        <v>0</v>
      </c>
      <c r="BX10" s="56">
        <f>CA10+CB10+CC10+CD10+CE10+CH10</f>
        <v>1578.24</v>
      </c>
      <c r="BY10" s="56">
        <f>CA10+CB10+CC10+CD10+CF10+CH10</f>
        <v>1578.24</v>
      </c>
      <c r="BZ10" s="56">
        <f>CG10</f>
        <v>0</v>
      </c>
      <c r="CA10" s="56"/>
      <c r="CB10" s="57"/>
      <c r="CC10" s="57"/>
      <c r="CD10" s="57"/>
      <c r="CE10" s="57">
        <v>1578.24</v>
      </c>
      <c r="CF10" s="57">
        <v>1578.24</v>
      </c>
      <c r="CG10" s="57">
        <f>CE10-CF10</f>
        <v>0</v>
      </c>
      <c r="CH10" s="57"/>
      <c r="CI10" s="11">
        <f>-CK10+CO10+CS10+CU10+CY10</f>
        <v>1</v>
      </c>
      <c r="CJ10" s="11">
        <f>CL10+CP10+CT10+CV10+CZ10</f>
        <v>1</v>
      </c>
      <c r="CK10" s="11"/>
      <c r="CL10" s="11"/>
      <c r="CM10" s="11"/>
      <c r="CN10" s="11"/>
      <c r="CO10" s="11"/>
      <c r="CP10" s="11"/>
      <c r="CQ10" s="11"/>
      <c r="CR10" s="11"/>
      <c r="CS10" s="11">
        <v>1</v>
      </c>
      <c r="CT10" s="11">
        <v>1</v>
      </c>
      <c r="CU10" s="11"/>
      <c r="CV10" s="11"/>
      <c r="CW10" s="11"/>
      <c r="CX10" s="11"/>
      <c r="CY10" s="11"/>
      <c r="CZ10" s="11"/>
      <c r="DA10" s="11"/>
      <c r="DB10" s="11"/>
    </row>
    <row r="11" spans="1:106" s="24" customFormat="1" ht="20.25" customHeight="1">
      <c r="A11" s="3" t="s">
        <v>266</v>
      </c>
      <c r="B11" s="18">
        <f t="shared" ref="B11:B22" si="0">C11+R11</f>
        <v>1</v>
      </c>
      <c r="C11" s="18">
        <f t="shared" ref="C11:C22" si="1">D11+H11+L11+N11+P11</f>
        <v>1</v>
      </c>
      <c r="D11" s="18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18"/>
      <c r="P11" s="18"/>
      <c r="Q11" s="4"/>
      <c r="R11" s="4">
        <f t="shared" ref="R11:R22" si="2">SUM(S11:X11)</f>
        <v>0</v>
      </c>
      <c r="S11" s="4"/>
      <c r="T11" s="4"/>
      <c r="U11" s="4"/>
      <c r="V11" s="19"/>
      <c r="W11" s="19"/>
      <c r="X11" s="19"/>
      <c r="Y11" s="42">
        <f t="shared" ref="Y11:AA22" si="3">AB11+BX11</f>
        <v>789.82</v>
      </c>
      <c r="Z11" s="42">
        <f t="shared" si="3"/>
        <v>595.71</v>
      </c>
      <c r="AA11" s="42">
        <f t="shared" si="3"/>
        <v>194.11</v>
      </c>
      <c r="AB11" s="42">
        <f t="shared" ref="AB11:AC22" si="4">AH11+AT11+BF11+BL11+BR11</f>
        <v>789.82</v>
      </c>
      <c r="AC11" s="10">
        <f t="shared" si="4"/>
        <v>595.71</v>
      </c>
      <c r="AD11" s="10">
        <f t="shared" ref="AD11:AD22" si="5">AJ11+AV11+BH11+BT11</f>
        <v>194.11</v>
      </c>
      <c r="AE11" s="10">
        <f t="shared" ref="AE11:AG22" si="6">AK11+AW11+BI11</f>
        <v>0</v>
      </c>
      <c r="AF11" s="10">
        <f t="shared" si="6"/>
        <v>0</v>
      </c>
      <c r="AG11" s="19">
        <f t="shared" si="6"/>
        <v>0</v>
      </c>
      <c r="AH11" s="10"/>
      <c r="AI11" s="10"/>
      <c r="AJ11" s="19">
        <f t="shared" ref="AJ11:AJ22" si="7">AH11-AI11</f>
        <v>0</v>
      </c>
      <c r="AK11" s="19"/>
      <c r="AL11" s="19"/>
      <c r="AM11" s="19">
        <f t="shared" ref="AM11:AM22" si="8">AK11-AL11</f>
        <v>0</v>
      </c>
      <c r="AN11" s="19"/>
      <c r="AO11" s="19"/>
      <c r="AP11" s="19">
        <f t="shared" ref="AP11:AP22" si="9">AN11-AO11</f>
        <v>0</v>
      </c>
      <c r="AQ11" s="19"/>
      <c r="AR11" s="19"/>
      <c r="AS11" s="19">
        <f t="shared" ref="AS11:AS22" si="10">AQ11-AR11</f>
        <v>0</v>
      </c>
      <c r="AT11" s="19"/>
      <c r="AU11" s="19"/>
      <c r="AV11" s="19">
        <f t="shared" ref="AV11:AV22" si="11">AT11-AU11</f>
        <v>0</v>
      </c>
      <c r="AW11" s="19"/>
      <c r="AX11" s="19"/>
      <c r="AY11" s="19">
        <f t="shared" ref="AY11:AY22" si="12">AW11-AX11</f>
        <v>0</v>
      </c>
      <c r="AZ11" s="19"/>
      <c r="BA11" s="19"/>
      <c r="BB11" s="19">
        <f t="shared" ref="BB11:BB22" si="13">AZ11-BA11</f>
        <v>0</v>
      </c>
      <c r="BC11" s="19"/>
      <c r="BD11" s="19"/>
      <c r="BE11" s="19">
        <f t="shared" ref="BE11:BE22" si="14">BC11-BD11</f>
        <v>0</v>
      </c>
      <c r="BF11" s="19">
        <v>789.82</v>
      </c>
      <c r="BG11" s="19">
        <v>595.71</v>
      </c>
      <c r="BH11" s="19">
        <f t="shared" ref="BH11:BH22" si="15">BF11-BG11</f>
        <v>194.11</v>
      </c>
      <c r="BI11" s="34"/>
      <c r="BJ11" s="34"/>
      <c r="BK11" s="34">
        <f t="shared" ref="BK11:BK22" si="16">BI11-BJ11</f>
        <v>0</v>
      </c>
      <c r="BL11" s="34"/>
      <c r="BM11" s="34"/>
      <c r="BN11" s="34">
        <f t="shared" ref="BN11:BN22" si="17">BL11-BM11</f>
        <v>0</v>
      </c>
      <c r="BO11" s="34"/>
      <c r="BP11" s="34"/>
      <c r="BQ11" s="35">
        <f t="shared" ref="BQ11:BQ22" si="18">BO11-BP11</f>
        <v>0</v>
      </c>
      <c r="BR11" s="35"/>
      <c r="BS11" s="10"/>
      <c r="BT11" s="56">
        <f t="shared" ref="BT11:BT22" si="19">BR11-BS11</f>
        <v>0</v>
      </c>
      <c r="BU11" s="56"/>
      <c r="BV11" s="56"/>
      <c r="BW11" s="56">
        <f t="shared" ref="BW11:BW22" si="20">BU11-BV11</f>
        <v>0</v>
      </c>
      <c r="BX11" s="56">
        <f t="shared" ref="BX11:BX22" si="21">CA11+CB11+CC11+CD11+CE11+CH11</f>
        <v>0</v>
      </c>
      <c r="BY11" s="56">
        <f t="shared" ref="BY11:BY22" si="22">CA11+CB11+CC11+CD11+CF11+CH11</f>
        <v>0</v>
      </c>
      <c r="BZ11" s="56">
        <f t="shared" ref="BZ11:BZ22" si="23">CG11</f>
        <v>0</v>
      </c>
      <c r="CA11" s="56"/>
      <c r="CB11" s="57"/>
      <c r="CC11" s="57"/>
      <c r="CD11" s="57"/>
      <c r="CE11" s="57"/>
      <c r="CF11" s="57"/>
      <c r="CG11" s="57">
        <f t="shared" ref="CG11:CG22" si="24">CE11-CF11</f>
        <v>0</v>
      </c>
      <c r="CH11" s="57"/>
      <c r="CI11" s="11">
        <f t="shared" ref="CI11:CI22" si="25">-CK11+CO11+CS11+CU11+CY11</f>
        <v>4</v>
      </c>
      <c r="CJ11" s="11">
        <f t="shared" ref="CJ11:CJ22" si="26">CL11+CP11+CT11+CV11+CZ11</f>
        <v>4</v>
      </c>
      <c r="CK11" s="11"/>
      <c r="CL11" s="11"/>
      <c r="CM11" s="11"/>
      <c r="CN11" s="11"/>
      <c r="CO11" s="11"/>
      <c r="CP11" s="11"/>
      <c r="CQ11" s="11"/>
      <c r="CR11" s="11"/>
      <c r="CS11" s="11">
        <v>4</v>
      </c>
      <c r="CT11" s="11">
        <v>4</v>
      </c>
      <c r="CU11" s="11"/>
      <c r="CV11" s="11"/>
      <c r="CW11" s="11"/>
      <c r="CX11" s="11"/>
      <c r="CY11" s="11"/>
      <c r="CZ11" s="11"/>
      <c r="DA11" s="11"/>
      <c r="DB11" s="11"/>
    </row>
    <row r="12" spans="1:106" s="24" customFormat="1" ht="24.75" customHeight="1">
      <c r="A12" s="3" t="s">
        <v>267</v>
      </c>
      <c r="B12" s="18">
        <f t="shared" si="0"/>
        <v>1</v>
      </c>
      <c r="C12" s="18">
        <f t="shared" si="1"/>
        <v>0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18"/>
      <c r="P12" s="18"/>
      <c r="Q12" s="4"/>
      <c r="R12" s="4">
        <f t="shared" si="2"/>
        <v>1</v>
      </c>
      <c r="S12" s="4"/>
      <c r="T12" s="4"/>
      <c r="U12" s="4"/>
      <c r="V12" s="19"/>
      <c r="W12" s="19">
        <v>1</v>
      </c>
      <c r="X12" s="19"/>
      <c r="Y12" s="42">
        <f t="shared" si="3"/>
        <v>156.35</v>
      </c>
      <c r="Z12" s="42">
        <f t="shared" si="3"/>
        <v>156.35</v>
      </c>
      <c r="AA12" s="42">
        <f t="shared" si="3"/>
        <v>0</v>
      </c>
      <c r="AB12" s="42">
        <f t="shared" si="4"/>
        <v>0</v>
      </c>
      <c r="AC12" s="10">
        <f t="shared" si="4"/>
        <v>0</v>
      </c>
      <c r="AD12" s="10">
        <f t="shared" si="5"/>
        <v>0</v>
      </c>
      <c r="AE12" s="10">
        <f t="shared" si="6"/>
        <v>0</v>
      </c>
      <c r="AF12" s="10">
        <f t="shared" si="6"/>
        <v>0</v>
      </c>
      <c r="AG12" s="19">
        <f t="shared" si="6"/>
        <v>0</v>
      </c>
      <c r="AH12" s="10"/>
      <c r="AI12" s="10"/>
      <c r="AJ12" s="19">
        <f t="shared" si="7"/>
        <v>0</v>
      </c>
      <c r="AK12" s="19"/>
      <c r="AL12" s="19"/>
      <c r="AM12" s="19">
        <f t="shared" si="8"/>
        <v>0</v>
      </c>
      <c r="AN12" s="19"/>
      <c r="AO12" s="19"/>
      <c r="AP12" s="19">
        <f t="shared" si="9"/>
        <v>0</v>
      </c>
      <c r="AQ12" s="19"/>
      <c r="AR12" s="19"/>
      <c r="AS12" s="19">
        <f t="shared" si="10"/>
        <v>0</v>
      </c>
      <c r="AT12" s="19"/>
      <c r="AU12" s="19"/>
      <c r="AV12" s="19">
        <f t="shared" si="11"/>
        <v>0</v>
      </c>
      <c r="AW12" s="19"/>
      <c r="AX12" s="19"/>
      <c r="AY12" s="19">
        <f t="shared" si="12"/>
        <v>0</v>
      </c>
      <c r="AZ12" s="19"/>
      <c r="BA12" s="19"/>
      <c r="BB12" s="19">
        <f t="shared" si="13"/>
        <v>0</v>
      </c>
      <c r="BC12" s="19"/>
      <c r="BD12" s="19"/>
      <c r="BE12" s="19">
        <f t="shared" si="14"/>
        <v>0</v>
      </c>
      <c r="BF12" s="19"/>
      <c r="BG12" s="19"/>
      <c r="BH12" s="19">
        <f t="shared" si="15"/>
        <v>0</v>
      </c>
      <c r="BI12" s="34"/>
      <c r="BJ12" s="34"/>
      <c r="BK12" s="34">
        <f t="shared" si="16"/>
        <v>0</v>
      </c>
      <c r="BL12" s="34"/>
      <c r="BM12" s="34"/>
      <c r="BN12" s="34">
        <f t="shared" si="17"/>
        <v>0</v>
      </c>
      <c r="BO12" s="34"/>
      <c r="BP12" s="34"/>
      <c r="BQ12" s="35">
        <f t="shared" si="18"/>
        <v>0</v>
      </c>
      <c r="BR12" s="35"/>
      <c r="BS12" s="10"/>
      <c r="BT12" s="56">
        <f t="shared" si="19"/>
        <v>0</v>
      </c>
      <c r="BU12" s="56"/>
      <c r="BV12" s="56"/>
      <c r="BW12" s="56">
        <f t="shared" si="20"/>
        <v>0</v>
      </c>
      <c r="BX12" s="56">
        <f t="shared" si="21"/>
        <v>156.35</v>
      </c>
      <c r="BY12" s="56">
        <f t="shared" si="22"/>
        <v>156.35</v>
      </c>
      <c r="BZ12" s="56">
        <f t="shared" si="23"/>
        <v>0</v>
      </c>
      <c r="CA12" s="56"/>
      <c r="CB12" s="57"/>
      <c r="CC12" s="57"/>
      <c r="CD12" s="57"/>
      <c r="CE12" s="57">
        <v>156.35</v>
      </c>
      <c r="CF12" s="57">
        <v>156.35</v>
      </c>
      <c r="CG12" s="57">
        <f t="shared" si="24"/>
        <v>0</v>
      </c>
      <c r="CH12" s="57"/>
      <c r="CI12" s="11">
        <f t="shared" si="25"/>
        <v>1</v>
      </c>
      <c r="CJ12" s="11">
        <f t="shared" si="26"/>
        <v>1</v>
      </c>
      <c r="CK12" s="11"/>
      <c r="CL12" s="11"/>
      <c r="CM12" s="11"/>
      <c r="CN12" s="11"/>
      <c r="CO12" s="11"/>
      <c r="CP12" s="11"/>
      <c r="CQ12" s="11"/>
      <c r="CR12" s="11"/>
      <c r="CS12" s="11">
        <v>1</v>
      </c>
      <c r="CT12" s="11">
        <v>1</v>
      </c>
      <c r="CU12" s="11"/>
      <c r="CV12" s="11"/>
      <c r="CW12" s="11"/>
      <c r="CX12" s="11"/>
      <c r="CY12" s="11"/>
      <c r="CZ12" s="11"/>
      <c r="DA12" s="11"/>
      <c r="DB12" s="11"/>
    </row>
    <row r="13" spans="1:106" s="24" customFormat="1" ht="23.25" customHeight="1">
      <c r="A13" s="3" t="s">
        <v>268</v>
      </c>
      <c r="B13" s="18">
        <f t="shared" si="0"/>
        <v>1</v>
      </c>
      <c r="C13" s="18">
        <f t="shared" si="1"/>
        <v>1</v>
      </c>
      <c r="D13" s="18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18"/>
      <c r="P13" s="18"/>
      <c r="Q13" s="4"/>
      <c r="R13" s="4">
        <f t="shared" si="2"/>
        <v>0</v>
      </c>
      <c r="S13" s="4"/>
      <c r="T13" s="4"/>
      <c r="U13" s="4"/>
      <c r="V13" s="19"/>
      <c r="W13" s="19"/>
      <c r="X13" s="19"/>
      <c r="Y13" s="42">
        <f t="shared" si="3"/>
        <v>868.56</v>
      </c>
      <c r="Z13" s="42">
        <f t="shared" si="3"/>
        <v>820.79</v>
      </c>
      <c r="AA13" s="42">
        <f t="shared" si="3"/>
        <v>47.769999999999982</v>
      </c>
      <c r="AB13" s="42">
        <f t="shared" si="4"/>
        <v>868.56</v>
      </c>
      <c r="AC13" s="10">
        <f t="shared" si="4"/>
        <v>820.79</v>
      </c>
      <c r="AD13" s="10">
        <f t="shared" si="5"/>
        <v>47.769999999999982</v>
      </c>
      <c r="AE13" s="10">
        <f t="shared" si="6"/>
        <v>0</v>
      </c>
      <c r="AF13" s="10">
        <f t="shared" si="6"/>
        <v>0</v>
      </c>
      <c r="AG13" s="19">
        <f t="shared" si="6"/>
        <v>0</v>
      </c>
      <c r="AH13" s="10"/>
      <c r="AI13" s="10"/>
      <c r="AJ13" s="19">
        <f t="shared" si="7"/>
        <v>0</v>
      </c>
      <c r="AK13" s="19"/>
      <c r="AL13" s="19"/>
      <c r="AM13" s="19">
        <f t="shared" si="8"/>
        <v>0</v>
      </c>
      <c r="AN13" s="19"/>
      <c r="AO13" s="19"/>
      <c r="AP13" s="19">
        <f t="shared" si="9"/>
        <v>0</v>
      </c>
      <c r="AQ13" s="19"/>
      <c r="AR13" s="19"/>
      <c r="AS13" s="19">
        <f t="shared" si="10"/>
        <v>0</v>
      </c>
      <c r="AT13" s="19"/>
      <c r="AU13" s="19"/>
      <c r="AV13" s="19">
        <f t="shared" si="11"/>
        <v>0</v>
      </c>
      <c r="AW13" s="19"/>
      <c r="AX13" s="19"/>
      <c r="AY13" s="19">
        <f t="shared" si="12"/>
        <v>0</v>
      </c>
      <c r="AZ13" s="19"/>
      <c r="BA13" s="19"/>
      <c r="BB13" s="19">
        <f t="shared" si="13"/>
        <v>0</v>
      </c>
      <c r="BC13" s="19"/>
      <c r="BD13" s="19"/>
      <c r="BE13" s="19">
        <f t="shared" si="14"/>
        <v>0</v>
      </c>
      <c r="BF13" s="19">
        <v>868.56</v>
      </c>
      <c r="BG13" s="19">
        <v>820.79</v>
      </c>
      <c r="BH13" s="19">
        <f t="shared" si="15"/>
        <v>47.769999999999982</v>
      </c>
      <c r="BI13" s="34"/>
      <c r="BJ13" s="34"/>
      <c r="BK13" s="34">
        <f t="shared" si="16"/>
        <v>0</v>
      </c>
      <c r="BL13" s="34"/>
      <c r="BM13" s="34"/>
      <c r="BN13" s="34">
        <f t="shared" si="17"/>
        <v>0</v>
      </c>
      <c r="BO13" s="34"/>
      <c r="BP13" s="34"/>
      <c r="BQ13" s="35">
        <f t="shared" si="18"/>
        <v>0</v>
      </c>
      <c r="BR13" s="35"/>
      <c r="BS13" s="10"/>
      <c r="BT13" s="56">
        <f t="shared" si="19"/>
        <v>0</v>
      </c>
      <c r="BU13" s="56"/>
      <c r="BV13" s="56"/>
      <c r="BW13" s="56">
        <f t="shared" si="20"/>
        <v>0</v>
      </c>
      <c r="BX13" s="56">
        <f t="shared" si="21"/>
        <v>0</v>
      </c>
      <c r="BY13" s="56">
        <f t="shared" si="22"/>
        <v>0</v>
      </c>
      <c r="BZ13" s="56">
        <f t="shared" si="23"/>
        <v>0</v>
      </c>
      <c r="CA13" s="56"/>
      <c r="CB13" s="57"/>
      <c r="CC13" s="57"/>
      <c r="CD13" s="57"/>
      <c r="CE13" s="57"/>
      <c r="CF13" s="57"/>
      <c r="CG13" s="57">
        <f t="shared" si="24"/>
        <v>0</v>
      </c>
      <c r="CH13" s="57"/>
      <c r="CI13" s="11">
        <f t="shared" si="25"/>
        <v>2</v>
      </c>
      <c r="CJ13" s="11">
        <f t="shared" si="26"/>
        <v>2</v>
      </c>
      <c r="CK13" s="11"/>
      <c r="CL13" s="11"/>
      <c r="CM13" s="11"/>
      <c r="CN13" s="11"/>
      <c r="CO13" s="11"/>
      <c r="CP13" s="11"/>
      <c r="CQ13" s="11"/>
      <c r="CR13" s="11"/>
      <c r="CS13" s="11">
        <v>2</v>
      </c>
      <c r="CT13" s="11">
        <v>2</v>
      </c>
      <c r="CU13" s="11"/>
      <c r="CV13" s="11"/>
      <c r="CW13" s="11"/>
      <c r="CX13" s="11"/>
      <c r="CY13" s="11"/>
      <c r="CZ13" s="11"/>
      <c r="DA13" s="11"/>
      <c r="DB13" s="11"/>
    </row>
    <row r="14" spans="1:106" s="24" customFormat="1" ht="27" customHeight="1">
      <c r="A14" s="111" t="s">
        <v>270</v>
      </c>
      <c r="B14" s="18">
        <f t="shared" ref="B14:B19" si="27">C14+R14</f>
        <v>1</v>
      </c>
      <c r="C14" s="18">
        <f t="shared" ref="C14:C19" si="28">D14+H14+L14+N14+P14</f>
        <v>0</v>
      </c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4"/>
      <c r="R14" s="4">
        <f t="shared" ref="R14:R19" si="29">SUM(S14:X14)</f>
        <v>1</v>
      </c>
      <c r="S14" s="4"/>
      <c r="T14" s="4"/>
      <c r="U14" s="4"/>
      <c r="V14" s="19"/>
      <c r="W14" s="19">
        <v>1</v>
      </c>
      <c r="X14" s="19"/>
      <c r="Y14" s="42">
        <f t="shared" ref="Y14:Y19" si="30">AB14+BX14</f>
        <v>987.43</v>
      </c>
      <c r="Z14" s="42">
        <f t="shared" ref="Z14:Z19" si="31">AC14+BY14</f>
        <v>0</v>
      </c>
      <c r="AA14" s="42">
        <f t="shared" ref="AA14:AA19" si="32">AD14+BZ14</f>
        <v>987.43</v>
      </c>
      <c r="AB14" s="42">
        <f t="shared" ref="AB14:AB19" si="33">AH14+AT14+BF14+BL14+BR14</f>
        <v>0</v>
      </c>
      <c r="AC14" s="10">
        <f t="shared" ref="AC14:AC19" si="34">AI14+AU14+BG14+BM14+BS14</f>
        <v>0</v>
      </c>
      <c r="AD14" s="10">
        <f t="shared" ref="AD14:AD19" si="35">AJ14+AV14+BH14+BT14</f>
        <v>0</v>
      </c>
      <c r="AE14" s="10">
        <f t="shared" ref="AE14:AE19" si="36">AK14+AW14+BI14</f>
        <v>0</v>
      </c>
      <c r="AF14" s="10">
        <f t="shared" ref="AF14:AF19" si="37">AL14+AX14+BJ14</f>
        <v>0</v>
      </c>
      <c r="AG14" s="19">
        <f t="shared" ref="AG14:AG19" si="38">AM14+AY14+BK14</f>
        <v>0</v>
      </c>
      <c r="AH14" s="10"/>
      <c r="AI14" s="10"/>
      <c r="AJ14" s="19">
        <f t="shared" ref="AJ14:AJ19" si="39">AH14-AI14</f>
        <v>0</v>
      </c>
      <c r="AK14" s="19"/>
      <c r="AL14" s="19"/>
      <c r="AM14" s="19">
        <f t="shared" ref="AM14:AM19" si="40">AK14-AL14</f>
        <v>0</v>
      </c>
      <c r="AN14" s="19"/>
      <c r="AO14" s="19"/>
      <c r="AP14" s="19">
        <f t="shared" ref="AP14:AP19" si="41">AN14-AO14</f>
        <v>0</v>
      </c>
      <c r="AQ14" s="19"/>
      <c r="AR14" s="19"/>
      <c r="AS14" s="19">
        <f t="shared" ref="AS14:AS19" si="42">AQ14-AR14</f>
        <v>0</v>
      </c>
      <c r="AT14" s="19"/>
      <c r="AU14" s="19"/>
      <c r="AV14" s="19">
        <f t="shared" ref="AV14:AV19" si="43">AT14-AU14</f>
        <v>0</v>
      </c>
      <c r="AW14" s="19"/>
      <c r="AX14" s="19"/>
      <c r="AY14" s="19">
        <f t="shared" ref="AY14:AY19" si="44">AW14-AX14</f>
        <v>0</v>
      </c>
      <c r="AZ14" s="19"/>
      <c r="BA14" s="19"/>
      <c r="BB14" s="19">
        <f t="shared" ref="BB14:BB19" si="45">AZ14-BA14</f>
        <v>0</v>
      </c>
      <c r="BC14" s="19"/>
      <c r="BD14" s="19"/>
      <c r="BE14" s="19">
        <f t="shared" ref="BE14:BE19" si="46">BC14-BD14</f>
        <v>0</v>
      </c>
      <c r="BF14" s="19"/>
      <c r="BG14" s="19"/>
      <c r="BH14" s="19">
        <f t="shared" ref="BH14:BH19" si="47">BF14-BG14</f>
        <v>0</v>
      </c>
      <c r="BI14" s="34"/>
      <c r="BJ14" s="34"/>
      <c r="BK14" s="34">
        <f t="shared" ref="BK14:BK19" si="48">BI14-BJ14</f>
        <v>0</v>
      </c>
      <c r="BL14" s="34"/>
      <c r="BM14" s="34"/>
      <c r="BN14" s="34">
        <f t="shared" ref="BN14:BN19" si="49">BL14-BM14</f>
        <v>0</v>
      </c>
      <c r="BO14" s="34"/>
      <c r="BP14" s="34"/>
      <c r="BQ14" s="35">
        <f t="shared" ref="BQ14:BQ19" si="50">BO14-BP14</f>
        <v>0</v>
      </c>
      <c r="BR14" s="35"/>
      <c r="BS14" s="10"/>
      <c r="BT14" s="56">
        <f t="shared" ref="BT14:BT19" si="51">BR14-BS14</f>
        <v>0</v>
      </c>
      <c r="BU14" s="56"/>
      <c r="BV14" s="56"/>
      <c r="BW14" s="56">
        <f t="shared" ref="BW14:BW19" si="52">BU14-BV14</f>
        <v>0</v>
      </c>
      <c r="BX14" s="56">
        <f t="shared" ref="BX14:BX19" si="53">CA14+CB14+CC14+CD14+CE14+CH14</f>
        <v>987.43</v>
      </c>
      <c r="BY14" s="56">
        <f t="shared" ref="BY14:BY19" si="54">CA14+CB14+CC14+CD14+CF14+CH14</f>
        <v>0</v>
      </c>
      <c r="BZ14" s="56">
        <f t="shared" ref="BZ14:BZ19" si="55">CG14</f>
        <v>987.43</v>
      </c>
      <c r="CA14" s="56"/>
      <c r="CB14" s="57"/>
      <c r="CC14" s="57"/>
      <c r="CD14" s="57"/>
      <c r="CE14" s="57">
        <v>987.43</v>
      </c>
      <c r="CF14" s="57"/>
      <c r="CG14" s="57">
        <f t="shared" ref="CG14:CG19" si="56">CE14-CF14</f>
        <v>987.43</v>
      </c>
      <c r="CH14" s="57"/>
      <c r="CI14" s="11">
        <f t="shared" ref="CI14:CI19" si="57">-CK14+CO14+CS14+CU14+CY14</f>
        <v>1</v>
      </c>
      <c r="CJ14" s="11">
        <f t="shared" ref="CJ14:CJ19" si="58">CL14+CP14+CT14+CV14+CZ14</f>
        <v>1</v>
      </c>
      <c r="CK14" s="11"/>
      <c r="CL14" s="11"/>
      <c r="CM14" s="11"/>
      <c r="CN14" s="11"/>
      <c r="CO14" s="11"/>
      <c r="CP14" s="11"/>
      <c r="CQ14" s="11"/>
      <c r="CR14" s="11"/>
      <c r="CS14" s="11">
        <v>1</v>
      </c>
      <c r="CT14" s="11">
        <v>1</v>
      </c>
      <c r="CU14" s="11"/>
      <c r="CV14" s="11"/>
      <c r="CW14" s="11"/>
      <c r="CX14" s="11"/>
      <c r="CY14" s="11"/>
      <c r="CZ14" s="11"/>
      <c r="DA14" s="11"/>
      <c r="DB14" s="11"/>
    </row>
    <row r="15" spans="1:106" s="24" customFormat="1" ht="25.5" customHeight="1">
      <c r="A15" s="111" t="s">
        <v>271</v>
      </c>
      <c r="B15" s="18">
        <f t="shared" si="27"/>
        <v>1</v>
      </c>
      <c r="C15" s="18">
        <f t="shared" si="28"/>
        <v>1</v>
      </c>
      <c r="D15" s="18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18"/>
      <c r="P15" s="18"/>
      <c r="Q15" s="4"/>
      <c r="R15" s="4">
        <f t="shared" si="29"/>
        <v>0</v>
      </c>
      <c r="S15" s="4"/>
      <c r="T15" s="4"/>
      <c r="U15" s="4"/>
      <c r="V15" s="19"/>
      <c r="W15" s="19"/>
      <c r="X15" s="19"/>
      <c r="Y15" s="42">
        <f t="shared" si="30"/>
        <v>13.33</v>
      </c>
      <c r="Z15" s="42">
        <f t="shared" si="31"/>
        <v>3.26</v>
      </c>
      <c r="AA15" s="42">
        <f t="shared" si="32"/>
        <v>10.07</v>
      </c>
      <c r="AB15" s="42">
        <f t="shared" si="33"/>
        <v>13.33</v>
      </c>
      <c r="AC15" s="10">
        <f t="shared" si="34"/>
        <v>3.26</v>
      </c>
      <c r="AD15" s="10">
        <f t="shared" si="35"/>
        <v>10.07</v>
      </c>
      <c r="AE15" s="10">
        <f t="shared" si="36"/>
        <v>0</v>
      </c>
      <c r="AF15" s="10">
        <f t="shared" si="37"/>
        <v>0</v>
      </c>
      <c r="AG15" s="19">
        <f t="shared" si="38"/>
        <v>0</v>
      </c>
      <c r="AH15" s="10"/>
      <c r="AI15" s="10"/>
      <c r="AJ15" s="19">
        <f t="shared" si="39"/>
        <v>0</v>
      </c>
      <c r="AK15" s="19"/>
      <c r="AL15" s="19"/>
      <c r="AM15" s="19">
        <f t="shared" si="40"/>
        <v>0</v>
      </c>
      <c r="AN15" s="19"/>
      <c r="AO15" s="19"/>
      <c r="AP15" s="19">
        <f t="shared" si="41"/>
        <v>0</v>
      </c>
      <c r="AQ15" s="19"/>
      <c r="AR15" s="19"/>
      <c r="AS15" s="19">
        <f t="shared" si="42"/>
        <v>0</v>
      </c>
      <c r="AT15" s="19"/>
      <c r="AU15" s="19"/>
      <c r="AV15" s="19">
        <f t="shared" si="43"/>
        <v>0</v>
      </c>
      <c r="AW15" s="19"/>
      <c r="AX15" s="19"/>
      <c r="AY15" s="19">
        <f t="shared" si="44"/>
        <v>0</v>
      </c>
      <c r="AZ15" s="19"/>
      <c r="BA15" s="19"/>
      <c r="BB15" s="19">
        <f t="shared" si="45"/>
        <v>0</v>
      </c>
      <c r="BC15" s="19"/>
      <c r="BD15" s="19"/>
      <c r="BE15" s="19">
        <f t="shared" si="46"/>
        <v>0</v>
      </c>
      <c r="BF15" s="19">
        <v>13.33</v>
      </c>
      <c r="BG15" s="19">
        <v>3.26</v>
      </c>
      <c r="BH15" s="19">
        <f t="shared" si="47"/>
        <v>10.07</v>
      </c>
      <c r="BI15" s="34"/>
      <c r="BJ15" s="34"/>
      <c r="BK15" s="34">
        <f t="shared" si="48"/>
        <v>0</v>
      </c>
      <c r="BL15" s="34"/>
      <c r="BM15" s="34"/>
      <c r="BN15" s="34">
        <f t="shared" si="49"/>
        <v>0</v>
      </c>
      <c r="BO15" s="34"/>
      <c r="BP15" s="34"/>
      <c r="BQ15" s="35">
        <f t="shared" si="50"/>
        <v>0</v>
      </c>
      <c r="BR15" s="35"/>
      <c r="BS15" s="10"/>
      <c r="BT15" s="56">
        <f t="shared" si="51"/>
        <v>0</v>
      </c>
      <c r="BU15" s="56"/>
      <c r="BV15" s="56"/>
      <c r="BW15" s="56">
        <f t="shared" si="52"/>
        <v>0</v>
      </c>
      <c r="BX15" s="56">
        <f t="shared" si="53"/>
        <v>0</v>
      </c>
      <c r="BY15" s="56">
        <f t="shared" si="54"/>
        <v>0</v>
      </c>
      <c r="BZ15" s="56">
        <f t="shared" si="55"/>
        <v>0</v>
      </c>
      <c r="CA15" s="56"/>
      <c r="CB15" s="57"/>
      <c r="CC15" s="57"/>
      <c r="CD15" s="57"/>
      <c r="CE15" s="57"/>
      <c r="CF15" s="57"/>
      <c r="CG15" s="57">
        <f t="shared" si="56"/>
        <v>0</v>
      </c>
      <c r="CH15" s="57"/>
      <c r="CI15" s="11">
        <f t="shared" si="57"/>
        <v>7</v>
      </c>
      <c r="CJ15" s="11">
        <f t="shared" si="58"/>
        <v>5</v>
      </c>
      <c r="CK15" s="11"/>
      <c r="CL15" s="11"/>
      <c r="CM15" s="11"/>
      <c r="CN15" s="11"/>
      <c r="CO15" s="11"/>
      <c r="CP15" s="11"/>
      <c r="CQ15" s="11"/>
      <c r="CR15" s="11"/>
      <c r="CS15" s="11">
        <v>7</v>
      </c>
      <c r="CT15" s="11">
        <v>5</v>
      </c>
      <c r="CU15" s="11"/>
      <c r="CV15" s="11"/>
      <c r="CW15" s="11"/>
      <c r="CX15" s="11"/>
      <c r="CY15" s="11"/>
      <c r="CZ15" s="11"/>
      <c r="DA15" s="11"/>
      <c r="DB15" s="11"/>
    </row>
    <row r="16" spans="1:106" s="24" customFormat="1" ht="31.5" customHeight="1">
      <c r="A16" s="111" t="s">
        <v>272</v>
      </c>
      <c r="B16" s="18">
        <f t="shared" si="27"/>
        <v>1</v>
      </c>
      <c r="C16" s="18">
        <f t="shared" si="28"/>
        <v>1</v>
      </c>
      <c r="D16" s="18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18"/>
      <c r="P16" s="18"/>
      <c r="Q16" s="4"/>
      <c r="R16" s="4">
        <f t="shared" si="29"/>
        <v>0</v>
      </c>
      <c r="S16" s="4"/>
      <c r="T16" s="4"/>
      <c r="U16" s="4"/>
      <c r="V16" s="19"/>
      <c r="W16" s="19"/>
      <c r="X16" s="19"/>
      <c r="Y16" s="42">
        <f t="shared" si="30"/>
        <v>29777.360000000001</v>
      </c>
      <c r="Z16" s="42">
        <f t="shared" si="31"/>
        <v>25012.98</v>
      </c>
      <c r="AA16" s="42">
        <f t="shared" si="32"/>
        <v>4764.380000000001</v>
      </c>
      <c r="AB16" s="42">
        <f t="shared" si="33"/>
        <v>29777.360000000001</v>
      </c>
      <c r="AC16" s="10">
        <f t="shared" si="34"/>
        <v>25012.98</v>
      </c>
      <c r="AD16" s="10">
        <f t="shared" si="35"/>
        <v>4764.380000000001</v>
      </c>
      <c r="AE16" s="10">
        <f t="shared" si="36"/>
        <v>0</v>
      </c>
      <c r="AF16" s="10">
        <f t="shared" si="37"/>
        <v>0</v>
      </c>
      <c r="AG16" s="19">
        <f t="shared" si="38"/>
        <v>0</v>
      </c>
      <c r="AH16" s="10"/>
      <c r="AI16" s="10"/>
      <c r="AJ16" s="19">
        <f t="shared" si="39"/>
        <v>0</v>
      </c>
      <c r="AK16" s="19"/>
      <c r="AL16" s="19"/>
      <c r="AM16" s="19">
        <f t="shared" si="40"/>
        <v>0</v>
      </c>
      <c r="AN16" s="19"/>
      <c r="AO16" s="19"/>
      <c r="AP16" s="19">
        <f t="shared" si="41"/>
        <v>0</v>
      </c>
      <c r="AQ16" s="19"/>
      <c r="AR16" s="19"/>
      <c r="AS16" s="19">
        <f t="shared" si="42"/>
        <v>0</v>
      </c>
      <c r="AT16" s="19"/>
      <c r="AU16" s="19"/>
      <c r="AV16" s="19">
        <f t="shared" si="43"/>
        <v>0</v>
      </c>
      <c r="AW16" s="19"/>
      <c r="AX16" s="19"/>
      <c r="AY16" s="19">
        <f t="shared" si="44"/>
        <v>0</v>
      </c>
      <c r="AZ16" s="19"/>
      <c r="BA16" s="19"/>
      <c r="BB16" s="19">
        <f t="shared" si="45"/>
        <v>0</v>
      </c>
      <c r="BC16" s="19"/>
      <c r="BD16" s="19"/>
      <c r="BE16" s="19">
        <f t="shared" si="46"/>
        <v>0</v>
      </c>
      <c r="BF16" s="19">
        <v>29777.360000000001</v>
      </c>
      <c r="BG16" s="19">
        <v>25012.98</v>
      </c>
      <c r="BH16" s="19">
        <f t="shared" si="47"/>
        <v>4764.380000000001</v>
      </c>
      <c r="BI16" s="34"/>
      <c r="BJ16" s="34"/>
      <c r="BK16" s="34">
        <f t="shared" si="48"/>
        <v>0</v>
      </c>
      <c r="BL16" s="34"/>
      <c r="BM16" s="34"/>
      <c r="BN16" s="34">
        <f t="shared" si="49"/>
        <v>0</v>
      </c>
      <c r="BO16" s="34"/>
      <c r="BP16" s="34"/>
      <c r="BQ16" s="35">
        <f t="shared" si="50"/>
        <v>0</v>
      </c>
      <c r="BR16" s="35"/>
      <c r="BS16" s="10"/>
      <c r="BT16" s="56">
        <f t="shared" si="51"/>
        <v>0</v>
      </c>
      <c r="BU16" s="56"/>
      <c r="BV16" s="56"/>
      <c r="BW16" s="56">
        <f t="shared" si="52"/>
        <v>0</v>
      </c>
      <c r="BX16" s="56">
        <f t="shared" si="53"/>
        <v>0</v>
      </c>
      <c r="BY16" s="56">
        <f t="shared" si="54"/>
        <v>0</v>
      </c>
      <c r="BZ16" s="56">
        <f t="shared" si="55"/>
        <v>0</v>
      </c>
      <c r="CA16" s="56"/>
      <c r="CB16" s="57"/>
      <c r="CC16" s="57"/>
      <c r="CD16" s="57"/>
      <c r="CE16" s="57"/>
      <c r="CF16" s="57"/>
      <c r="CG16" s="57">
        <f t="shared" si="56"/>
        <v>0</v>
      </c>
      <c r="CH16" s="57"/>
      <c r="CI16" s="11">
        <f t="shared" si="57"/>
        <v>4</v>
      </c>
      <c r="CJ16" s="11">
        <f t="shared" si="58"/>
        <v>3</v>
      </c>
      <c r="CK16" s="11"/>
      <c r="CL16" s="11"/>
      <c r="CM16" s="11"/>
      <c r="CN16" s="11"/>
      <c r="CO16" s="11"/>
      <c r="CP16" s="11"/>
      <c r="CQ16" s="11"/>
      <c r="CR16" s="11"/>
      <c r="CS16" s="11">
        <v>4</v>
      </c>
      <c r="CT16" s="11">
        <v>3</v>
      </c>
      <c r="CU16" s="11"/>
      <c r="CV16" s="11"/>
      <c r="CW16" s="11"/>
      <c r="CX16" s="11"/>
      <c r="CY16" s="11"/>
      <c r="CZ16" s="11"/>
      <c r="DA16" s="11"/>
      <c r="DB16" s="11"/>
    </row>
    <row r="17" spans="1:106" s="24" customFormat="1" ht="37.5" customHeight="1">
      <c r="A17" s="111" t="s">
        <v>273</v>
      </c>
      <c r="B17" s="18">
        <f t="shared" si="27"/>
        <v>1</v>
      </c>
      <c r="C17" s="18">
        <f t="shared" si="28"/>
        <v>1</v>
      </c>
      <c r="D17" s="18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18"/>
      <c r="P17" s="18"/>
      <c r="Q17" s="4"/>
      <c r="R17" s="4">
        <f t="shared" si="29"/>
        <v>0</v>
      </c>
      <c r="S17" s="4"/>
      <c r="T17" s="4"/>
      <c r="U17" s="4"/>
      <c r="V17" s="19"/>
      <c r="W17" s="19"/>
      <c r="X17" s="19"/>
      <c r="Y17" s="42">
        <f t="shared" si="30"/>
        <v>11348.5</v>
      </c>
      <c r="Z17" s="42">
        <f t="shared" si="31"/>
        <v>8903.86</v>
      </c>
      <c r="AA17" s="42">
        <f t="shared" si="32"/>
        <v>2444.6399999999994</v>
      </c>
      <c r="AB17" s="42">
        <f t="shared" si="33"/>
        <v>11348.5</v>
      </c>
      <c r="AC17" s="10">
        <f t="shared" si="34"/>
        <v>8903.86</v>
      </c>
      <c r="AD17" s="10">
        <f t="shared" si="35"/>
        <v>2444.6399999999994</v>
      </c>
      <c r="AE17" s="10">
        <f t="shared" si="36"/>
        <v>0</v>
      </c>
      <c r="AF17" s="10">
        <f t="shared" si="37"/>
        <v>0</v>
      </c>
      <c r="AG17" s="19">
        <f t="shared" si="38"/>
        <v>0</v>
      </c>
      <c r="AH17" s="10"/>
      <c r="AI17" s="10"/>
      <c r="AJ17" s="19">
        <f t="shared" si="39"/>
        <v>0</v>
      </c>
      <c r="AK17" s="19"/>
      <c r="AL17" s="19"/>
      <c r="AM17" s="19">
        <f t="shared" si="40"/>
        <v>0</v>
      </c>
      <c r="AN17" s="19"/>
      <c r="AO17" s="19"/>
      <c r="AP17" s="19">
        <f t="shared" si="41"/>
        <v>0</v>
      </c>
      <c r="AQ17" s="19"/>
      <c r="AR17" s="19"/>
      <c r="AS17" s="19">
        <f t="shared" si="42"/>
        <v>0</v>
      </c>
      <c r="AT17" s="19"/>
      <c r="AU17" s="19"/>
      <c r="AV17" s="19">
        <f t="shared" si="43"/>
        <v>0</v>
      </c>
      <c r="AW17" s="19"/>
      <c r="AX17" s="19"/>
      <c r="AY17" s="19">
        <f t="shared" si="44"/>
        <v>0</v>
      </c>
      <c r="AZ17" s="19"/>
      <c r="BA17" s="19"/>
      <c r="BB17" s="19">
        <f t="shared" si="45"/>
        <v>0</v>
      </c>
      <c r="BC17" s="19"/>
      <c r="BD17" s="19"/>
      <c r="BE17" s="19">
        <f t="shared" si="46"/>
        <v>0</v>
      </c>
      <c r="BF17" s="19">
        <v>11348.5</v>
      </c>
      <c r="BG17" s="19">
        <v>8903.86</v>
      </c>
      <c r="BH17" s="19">
        <f t="shared" si="47"/>
        <v>2444.6399999999994</v>
      </c>
      <c r="BI17" s="34"/>
      <c r="BJ17" s="34"/>
      <c r="BK17" s="34">
        <f t="shared" si="48"/>
        <v>0</v>
      </c>
      <c r="BL17" s="34"/>
      <c r="BM17" s="34"/>
      <c r="BN17" s="34">
        <f t="shared" si="49"/>
        <v>0</v>
      </c>
      <c r="BO17" s="34"/>
      <c r="BP17" s="34"/>
      <c r="BQ17" s="35">
        <f t="shared" si="50"/>
        <v>0</v>
      </c>
      <c r="BR17" s="35"/>
      <c r="BS17" s="10"/>
      <c r="BT17" s="56">
        <f t="shared" si="51"/>
        <v>0</v>
      </c>
      <c r="BU17" s="56"/>
      <c r="BV17" s="56"/>
      <c r="BW17" s="56">
        <f t="shared" si="52"/>
        <v>0</v>
      </c>
      <c r="BX17" s="56">
        <f t="shared" si="53"/>
        <v>0</v>
      </c>
      <c r="BY17" s="56">
        <f t="shared" si="54"/>
        <v>0</v>
      </c>
      <c r="BZ17" s="56">
        <f t="shared" si="55"/>
        <v>0</v>
      </c>
      <c r="CA17" s="56"/>
      <c r="CB17" s="57"/>
      <c r="CC17" s="57"/>
      <c r="CD17" s="57"/>
      <c r="CE17" s="57"/>
      <c r="CF17" s="57"/>
      <c r="CG17" s="57">
        <f t="shared" si="56"/>
        <v>0</v>
      </c>
      <c r="CH17" s="57"/>
      <c r="CI17" s="11">
        <f t="shared" si="57"/>
        <v>0</v>
      </c>
      <c r="CJ17" s="11">
        <f t="shared" si="58"/>
        <v>0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24" customFormat="1" ht="20.25" customHeight="1">
      <c r="A18" s="3" t="s">
        <v>194</v>
      </c>
      <c r="B18" s="18">
        <f t="shared" si="27"/>
        <v>22</v>
      </c>
      <c r="C18" s="18">
        <f t="shared" si="28"/>
        <v>22</v>
      </c>
      <c r="D18" s="18"/>
      <c r="E18" s="3"/>
      <c r="F18" s="3"/>
      <c r="G18" s="3"/>
      <c r="H18" s="3"/>
      <c r="I18" s="3"/>
      <c r="J18" s="3"/>
      <c r="K18" s="3"/>
      <c r="L18" s="3">
        <v>22</v>
      </c>
      <c r="M18" s="3"/>
      <c r="N18" s="3"/>
      <c r="O18" s="18"/>
      <c r="P18" s="18"/>
      <c r="Q18" s="4"/>
      <c r="R18" s="4">
        <f t="shared" si="29"/>
        <v>0</v>
      </c>
      <c r="S18" s="4"/>
      <c r="T18" s="4"/>
      <c r="U18" s="4"/>
      <c r="V18" s="19"/>
      <c r="W18" s="19"/>
      <c r="X18" s="19"/>
      <c r="Y18" s="42">
        <f t="shared" si="30"/>
        <v>8093.64</v>
      </c>
      <c r="Z18" s="42">
        <f t="shared" si="31"/>
        <v>5439.25</v>
      </c>
      <c r="AA18" s="42">
        <f t="shared" si="32"/>
        <v>2654.3900000000003</v>
      </c>
      <c r="AB18" s="42">
        <f t="shared" si="33"/>
        <v>8093.64</v>
      </c>
      <c r="AC18" s="10">
        <f t="shared" si="34"/>
        <v>5439.25</v>
      </c>
      <c r="AD18" s="10">
        <f t="shared" si="35"/>
        <v>2654.3900000000003</v>
      </c>
      <c r="AE18" s="10">
        <f t="shared" si="36"/>
        <v>0</v>
      </c>
      <c r="AF18" s="10">
        <f t="shared" si="37"/>
        <v>0</v>
      </c>
      <c r="AG18" s="19">
        <f t="shared" si="38"/>
        <v>0</v>
      </c>
      <c r="AH18" s="10"/>
      <c r="AI18" s="10"/>
      <c r="AJ18" s="19">
        <f t="shared" si="39"/>
        <v>0</v>
      </c>
      <c r="AK18" s="19"/>
      <c r="AL18" s="19"/>
      <c r="AM18" s="19">
        <f t="shared" si="40"/>
        <v>0</v>
      </c>
      <c r="AN18" s="19"/>
      <c r="AO18" s="19"/>
      <c r="AP18" s="19">
        <f t="shared" si="41"/>
        <v>0</v>
      </c>
      <c r="AQ18" s="19"/>
      <c r="AR18" s="19"/>
      <c r="AS18" s="19">
        <f t="shared" si="42"/>
        <v>0</v>
      </c>
      <c r="AT18" s="19"/>
      <c r="AU18" s="19"/>
      <c r="AV18" s="19">
        <f t="shared" si="43"/>
        <v>0</v>
      </c>
      <c r="AW18" s="19"/>
      <c r="AX18" s="19"/>
      <c r="AY18" s="19">
        <f t="shared" si="44"/>
        <v>0</v>
      </c>
      <c r="AZ18" s="19"/>
      <c r="BA18" s="19"/>
      <c r="BB18" s="19">
        <f t="shared" si="45"/>
        <v>0</v>
      </c>
      <c r="BC18" s="19"/>
      <c r="BD18" s="19"/>
      <c r="BE18" s="19">
        <f t="shared" si="46"/>
        <v>0</v>
      </c>
      <c r="BF18" s="19">
        <v>8093.64</v>
      </c>
      <c r="BG18" s="19">
        <v>5439.25</v>
      </c>
      <c r="BH18" s="19">
        <f t="shared" si="47"/>
        <v>2654.3900000000003</v>
      </c>
      <c r="BI18" s="34"/>
      <c r="BJ18" s="34"/>
      <c r="BK18" s="34">
        <f t="shared" si="48"/>
        <v>0</v>
      </c>
      <c r="BL18" s="34"/>
      <c r="BM18" s="34"/>
      <c r="BN18" s="34">
        <f t="shared" si="49"/>
        <v>0</v>
      </c>
      <c r="BO18" s="34"/>
      <c r="BP18" s="34"/>
      <c r="BQ18" s="35">
        <f t="shared" si="50"/>
        <v>0</v>
      </c>
      <c r="BR18" s="35"/>
      <c r="BS18" s="10"/>
      <c r="BT18" s="56">
        <f t="shared" si="51"/>
        <v>0</v>
      </c>
      <c r="BU18" s="56"/>
      <c r="BV18" s="56"/>
      <c r="BW18" s="56">
        <f t="shared" si="52"/>
        <v>0</v>
      </c>
      <c r="BX18" s="56">
        <f t="shared" si="53"/>
        <v>0</v>
      </c>
      <c r="BY18" s="56">
        <f t="shared" si="54"/>
        <v>0</v>
      </c>
      <c r="BZ18" s="56">
        <f t="shared" si="55"/>
        <v>0</v>
      </c>
      <c r="CA18" s="56"/>
      <c r="CB18" s="57"/>
      <c r="CC18" s="57"/>
      <c r="CD18" s="57"/>
      <c r="CE18" s="57"/>
      <c r="CF18" s="57"/>
      <c r="CG18" s="57">
        <f t="shared" si="56"/>
        <v>0</v>
      </c>
      <c r="CH18" s="57"/>
      <c r="CI18" s="11">
        <f t="shared" si="57"/>
        <v>69</v>
      </c>
      <c r="CJ18" s="11">
        <f t="shared" si="58"/>
        <v>69</v>
      </c>
      <c r="CK18" s="11"/>
      <c r="CL18" s="11"/>
      <c r="CM18" s="11"/>
      <c r="CN18" s="11"/>
      <c r="CO18" s="11"/>
      <c r="CP18" s="11"/>
      <c r="CQ18" s="11"/>
      <c r="CR18" s="11"/>
      <c r="CS18" s="11">
        <v>69</v>
      </c>
      <c r="CT18" s="11">
        <v>69</v>
      </c>
      <c r="CU18" s="11"/>
      <c r="CV18" s="11"/>
      <c r="CW18" s="11"/>
      <c r="CX18" s="11"/>
      <c r="CY18" s="11"/>
      <c r="CZ18" s="11"/>
      <c r="DA18" s="11"/>
      <c r="DB18" s="11"/>
    </row>
    <row r="19" spans="1:106" s="24" customFormat="1" ht="20.25" customHeight="1">
      <c r="A19" s="3" t="s">
        <v>194</v>
      </c>
      <c r="B19" s="18">
        <f t="shared" si="27"/>
        <v>5</v>
      </c>
      <c r="C19" s="18">
        <f t="shared" si="28"/>
        <v>0</v>
      </c>
      <c r="D19" s="18"/>
      <c r="E19" s="3"/>
      <c r="F19" s="3"/>
      <c r="G19" s="3"/>
      <c r="H19" s="3"/>
      <c r="I19" s="3"/>
      <c r="J19" s="3"/>
      <c r="K19" s="3"/>
      <c r="L19" s="3"/>
      <c r="M19" s="3"/>
      <c r="N19" s="3"/>
      <c r="O19" s="18"/>
      <c r="P19" s="18"/>
      <c r="Q19" s="4"/>
      <c r="R19" s="4">
        <f t="shared" si="29"/>
        <v>5</v>
      </c>
      <c r="S19" s="4"/>
      <c r="T19" s="4"/>
      <c r="U19" s="4"/>
      <c r="V19" s="19"/>
      <c r="W19" s="19">
        <v>5</v>
      </c>
      <c r="X19" s="19"/>
      <c r="Y19" s="42">
        <f t="shared" si="30"/>
        <v>1804.55</v>
      </c>
      <c r="Z19" s="42">
        <f t="shared" si="31"/>
        <v>1799.93</v>
      </c>
      <c r="AA19" s="42">
        <f t="shared" si="32"/>
        <v>4.6199999999998909</v>
      </c>
      <c r="AB19" s="42">
        <f t="shared" si="33"/>
        <v>0</v>
      </c>
      <c r="AC19" s="10">
        <f t="shared" si="34"/>
        <v>0</v>
      </c>
      <c r="AD19" s="10">
        <f t="shared" si="35"/>
        <v>0</v>
      </c>
      <c r="AE19" s="10">
        <f t="shared" si="36"/>
        <v>0</v>
      </c>
      <c r="AF19" s="10">
        <f t="shared" si="37"/>
        <v>0</v>
      </c>
      <c r="AG19" s="19">
        <f t="shared" si="38"/>
        <v>0</v>
      </c>
      <c r="AH19" s="10"/>
      <c r="AI19" s="10"/>
      <c r="AJ19" s="19">
        <f t="shared" si="39"/>
        <v>0</v>
      </c>
      <c r="AK19" s="19"/>
      <c r="AL19" s="19"/>
      <c r="AM19" s="19">
        <f t="shared" si="40"/>
        <v>0</v>
      </c>
      <c r="AN19" s="19"/>
      <c r="AO19" s="19"/>
      <c r="AP19" s="19">
        <f t="shared" si="41"/>
        <v>0</v>
      </c>
      <c r="AQ19" s="19"/>
      <c r="AR19" s="19"/>
      <c r="AS19" s="19">
        <f t="shared" si="42"/>
        <v>0</v>
      </c>
      <c r="AT19" s="19"/>
      <c r="AU19" s="19"/>
      <c r="AV19" s="19">
        <f t="shared" si="43"/>
        <v>0</v>
      </c>
      <c r="AW19" s="19"/>
      <c r="AX19" s="19"/>
      <c r="AY19" s="19">
        <f t="shared" si="44"/>
        <v>0</v>
      </c>
      <c r="AZ19" s="19"/>
      <c r="BA19" s="19"/>
      <c r="BB19" s="19">
        <f t="shared" si="45"/>
        <v>0</v>
      </c>
      <c r="BC19" s="19"/>
      <c r="BD19" s="19"/>
      <c r="BE19" s="19">
        <f t="shared" si="46"/>
        <v>0</v>
      </c>
      <c r="BF19" s="19"/>
      <c r="BG19" s="19"/>
      <c r="BH19" s="19">
        <f t="shared" si="47"/>
        <v>0</v>
      </c>
      <c r="BI19" s="34"/>
      <c r="BJ19" s="34"/>
      <c r="BK19" s="34">
        <f t="shared" si="48"/>
        <v>0</v>
      </c>
      <c r="BL19" s="34"/>
      <c r="BM19" s="34"/>
      <c r="BN19" s="34">
        <f t="shared" si="49"/>
        <v>0</v>
      </c>
      <c r="BO19" s="34"/>
      <c r="BP19" s="34"/>
      <c r="BQ19" s="35">
        <f t="shared" si="50"/>
        <v>0</v>
      </c>
      <c r="BR19" s="35"/>
      <c r="BS19" s="10"/>
      <c r="BT19" s="56">
        <f t="shared" si="51"/>
        <v>0</v>
      </c>
      <c r="BU19" s="56"/>
      <c r="BV19" s="56"/>
      <c r="BW19" s="56">
        <f t="shared" si="52"/>
        <v>0</v>
      </c>
      <c r="BX19" s="56">
        <f t="shared" si="53"/>
        <v>1804.55</v>
      </c>
      <c r="BY19" s="56">
        <f t="shared" si="54"/>
        <v>1799.93</v>
      </c>
      <c r="BZ19" s="56">
        <f t="shared" si="55"/>
        <v>4.6199999999998909</v>
      </c>
      <c r="CA19" s="56"/>
      <c r="CB19" s="57"/>
      <c r="CC19" s="57"/>
      <c r="CD19" s="57"/>
      <c r="CE19" s="57">
        <v>1804.55</v>
      </c>
      <c r="CF19" s="57">
        <v>1799.93</v>
      </c>
      <c r="CG19" s="57">
        <f t="shared" si="56"/>
        <v>4.6199999999998909</v>
      </c>
      <c r="CH19" s="57"/>
      <c r="CI19" s="11">
        <f t="shared" si="57"/>
        <v>5</v>
      </c>
      <c r="CJ19" s="11">
        <f t="shared" si="58"/>
        <v>5</v>
      </c>
      <c r="CK19" s="11"/>
      <c r="CL19" s="11"/>
      <c r="CM19" s="11"/>
      <c r="CN19" s="11"/>
      <c r="CO19" s="11"/>
      <c r="CP19" s="11"/>
      <c r="CQ19" s="11"/>
      <c r="CR19" s="11"/>
      <c r="CS19" s="11">
        <v>5</v>
      </c>
      <c r="CT19" s="11">
        <v>5</v>
      </c>
      <c r="CU19" s="11"/>
      <c r="CV19" s="11"/>
      <c r="CW19" s="11"/>
      <c r="CX19" s="11"/>
      <c r="CY19" s="11"/>
      <c r="CZ19" s="11"/>
      <c r="DA19" s="11"/>
      <c r="DB19" s="11"/>
    </row>
    <row r="20" spans="1:106" s="24" customFormat="1" ht="17.25" customHeight="1">
      <c r="A20" s="3"/>
      <c r="B20" s="18">
        <f t="shared" si="0"/>
        <v>0</v>
      </c>
      <c r="C20" s="18">
        <f t="shared" si="1"/>
        <v>0</v>
      </c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4"/>
      <c r="R20" s="4">
        <f t="shared" si="2"/>
        <v>0</v>
      </c>
      <c r="S20" s="4"/>
      <c r="T20" s="4"/>
      <c r="U20" s="4"/>
      <c r="V20" s="19"/>
      <c r="W20" s="19"/>
      <c r="X20" s="19"/>
      <c r="Y20" s="42">
        <f t="shared" si="3"/>
        <v>0</v>
      </c>
      <c r="Z20" s="42">
        <f t="shared" si="3"/>
        <v>0</v>
      </c>
      <c r="AA20" s="42">
        <f t="shared" si="3"/>
        <v>0</v>
      </c>
      <c r="AB20" s="42">
        <f t="shared" si="4"/>
        <v>0</v>
      </c>
      <c r="AC20" s="10">
        <f t="shared" si="4"/>
        <v>0</v>
      </c>
      <c r="AD20" s="10">
        <f t="shared" si="5"/>
        <v>0</v>
      </c>
      <c r="AE20" s="10">
        <f t="shared" si="6"/>
        <v>0</v>
      </c>
      <c r="AF20" s="10">
        <f t="shared" si="6"/>
        <v>0</v>
      </c>
      <c r="AG20" s="19">
        <f t="shared" si="6"/>
        <v>0</v>
      </c>
      <c r="AH20" s="10"/>
      <c r="AI20" s="10"/>
      <c r="AJ20" s="19">
        <f t="shared" si="7"/>
        <v>0</v>
      </c>
      <c r="AK20" s="19"/>
      <c r="AL20" s="19"/>
      <c r="AM20" s="19">
        <f t="shared" si="8"/>
        <v>0</v>
      </c>
      <c r="AN20" s="19"/>
      <c r="AO20" s="19"/>
      <c r="AP20" s="19">
        <f t="shared" si="9"/>
        <v>0</v>
      </c>
      <c r="AQ20" s="19"/>
      <c r="AR20" s="19"/>
      <c r="AS20" s="19">
        <f t="shared" si="10"/>
        <v>0</v>
      </c>
      <c r="AT20" s="19"/>
      <c r="AU20" s="19"/>
      <c r="AV20" s="19">
        <f t="shared" si="11"/>
        <v>0</v>
      </c>
      <c r="AW20" s="19"/>
      <c r="AX20" s="19"/>
      <c r="AY20" s="19">
        <f t="shared" si="12"/>
        <v>0</v>
      </c>
      <c r="AZ20" s="19"/>
      <c r="BA20" s="19"/>
      <c r="BB20" s="19">
        <f t="shared" si="13"/>
        <v>0</v>
      </c>
      <c r="BC20" s="19"/>
      <c r="BD20" s="19"/>
      <c r="BE20" s="19">
        <f t="shared" si="14"/>
        <v>0</v>
      </c>
      <c r="BF20" s="19"/>
      <c r="BG20" s="19"/>
      <c r="BH20" s="19">
        <f t="shared" si="15"/>
        <v>0</v>
      </c>
      <c r="BI20" s="34"/>
      <c r="BJ20" s="34"/>
      <c r="BK20" s="34">
        <f t="shared" si="16"/>
        <v>0</v>
      </c>
      <c r="BL20" s="34"/>
      <c r="BM20" s="34"/>
      <c r="BN20" s="34">
        <f t="shared" si="17"/>
        <v>0</v>
      </c>
      <c r="BO20" s="34"/>
      <c r="BP20" s="34"/>
      <c r="BQ20" s="35">
        <f t="shared" si="18"/>
        <v>0</v>
      </c>
      <c r="BR20" s="35"/>
      <c r="BS20" s="10"/>
      <c r="BT20" s="56">
        <f t="shared" si="19"/>
        <v>0</v>
      </c>
      <c r="BU20" s="56"/>
      <c r="BV20" s="56"/>
      <c r="BW20" s="56">
        <f t="shared" si="20"/>
        <v>0</v>
      </c>
      <c r="BX20" s="56">
        <f t="shared" si="21"/>
        <v>0</v>
      </c>
      <c r="BY20" s="56">
        <f t="shared" si="22"/>
        <v>0</v>
      </c>
      <c r="BZ20" s="56">
        <f t="shared" si="23"/>
        <v>0</v>
      </c>
      <c r="CA20" s="56"/>
      <c r="CB20" s="57"/>
      <c r="CC20" s="57"/>
      <c r="CD20" s="57"/>
      <c r="CE20" s="57"/>
      <c r="CF20" s="57"/>
      <c r="CG20" s="57">
        <f t="shared" si="24"/>
        <v>0</v>
      </c>
      <c r="CH20" s="57"/>
      <c r="CI20" s="11">
        <f t="shared" si="25"/>
        <v>0</v>
      </c>
      <c r="CJ20" s="11">
        <f t="shared" si="26"/>
        <v>0</v>
      </c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24" customFormat="1" ht="32.25" customHeight="1">
      <c r="A21" s="73" t="s">
        <v>107</v>
      </c>
      <c r="B21" s="18">
        <f t="shared" si="0"/>
        <v>22</v>
      </c>
      <c r="C21" s="18">
        <f t="shared" si="1"/>
        <v>0</v>
      </c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18"/>
      <c r="Q21" s="4"/>
      <c r="R21" s="4">
        <f t="shared" si="2"/>
        <v>22</v>
      </c>
      <c r="S21" s="4"/>
      <c r="T21" s="4">
        <v>22</v>
      </c>
      <c r="U21" s="4"/>
      <c r="V21" s="19"/>
      <c r="W21" s="19"/>
      <c r="X21" s="19"/>
      <c r="Y21" s="42">
        <f t="shared" si="3"/>
        <v>7629.37</v>
      </c>
      <c r="Z21" s="42">
        <f t="shared" si="3"/>
        <v>7629.37</v>
      </c>
      <c r="AA21" s="42">
        <f t="shared" si="3"/>
        <v>0</v>
      </c>
      <c r="AB21" s="42">
        <f t="shared" si="4"/>
        <v>0</v>
      </c>
      <c r="AC21" s="10">
        <f t="shared" si="4"/>
        <v>0</v>
      </c>
      <c r="AD21" s="10">
        <f t="shared" si="5"/>
        <v>0</v>
      </c>
      <c r="AE21" s="10">
        <f t="shared" si="6"/>
        <v>0</v>
      </c>
      <c r="AF21" s="10">
        <f t="shared" si="6"/>
        <v>0</v>
      </c>
      <c r="AG21" s="19">
        <f t="shared" si="6"/>
        <v>0</v>
      </c>
      <c r="AH21" s="10"/>
      <c r="AI21" s="10"/>
      <c r="AJ21" s="19">
        <f t="shared" si="7"/>
        <v>0</v>
      </c>
      <c r="AK21" s="19"/>
      <c r="AL21" s="19"/>
      <c r="AM21" s="19">
        <f t="shared" si="8"/>
        <v>0</v>
      </c>
      <c r="AN21" s="19"/>
      <c r="AO21" s="19"/>
      <c r="AP21" s="19">
        <f t="shared" si="9"/>
        <v>0</v>
      </c>
      <c r="AQ21" s="19"/>
      <c r="AR21" s="19"/>
      <c r="AS21" s="19">
        <f t="shared" si="10"/>
        <v>0</v>
      </c>
      <c r="AT21" s="19"/>
      <c r="AU21" s="19"/>
      <c r="AV21" s="19">
        <f t="shared" si="11"/>
        <v>0</v>
      </c>
      <c r="AW21" s="19"/>
      <c r="AX21" s="19"/>
      <c r="AY21" s="19">
        <f t="shared" si="12"/>
        <v>0</v>
      </c>
      <c r="AZ21" s="19"/>
      <c r="BA21" s="19"/>
      <c r="BB21" s="19">
        <f t="shared" si="13"/>
        <v>0</v>
      </c>
      <c r="BC21" s="19"/>
      <c r="BD21" s="19"/>
      <c r="BE21" s="19">
        <f t="shared" si="14"/>
        <v>0</v>
      </c>
      <c r="BF21" s="19"/>
      <c r="BG21" s="19"/>
      <c r="BH21" s="19">
        <f t="shared" si="15"/>
        <v>0</v>
      </c>
      <c r="BI21" s="34"/>
      <c r="BJ21" s="34"/>
      <c r="BK21" s="34">
        <f t="shared" si="16"/>
        <v>0</v>
      </c>
      <c r="BL21" s="34"/>
      <c r="BM21" s="34"/>
      <c r="BN21" s="34">
        <f t="shared" si="17"/>
        <v>0</v>
      </c>
      <c r="BO21" s="34"/>
      <c r="BP21" s="34"/>
      <c r="BQ21" s="35">
        <f t="shared" si="18"/>
        <v>0</v>
      </c>
      <c r="BR21" s="35"/>
      <c r="BS21" s="10"/>
      <c r="BT21" s="56">
        <f t="shared" si="19"/>
        <v>0</v>
      </c>
      <c r="BU21" s="56"/>
      <c r="BV21" s="56"/>
      <c r="BW21" s="56">
        <f t="shared" si="20"/>
        <v>0</v>
      </c>
      <c r="BX21" s="56">
        <f t="shared" si="21"/>
        <v>7629.37</v>
      </c>
      <c r="BY21" s="56">
        <f t="shared" si="22"/>
        <v>7629.37</v>
      </c>
      <c r="BZ21" s="56">
        <f t="shared" si="23"/>
        <v>0</v>
      </c>
      <c r="CA21" s="56"/>
      <c r="CB21" s="57">
        <v>7629.37</v>
      </c>
      <c r="CC21" s="57"/>
      <c r="CD21" s="57"/>
      <c r="CE21" s="57"/>
      <c r="CF21" s="57"/>
      <c r="CG21" s="57">
        <f t="shared" si="24"/>
        <v>0</v>
      </c>
      <c r="CH21" s="57"/>
      <c r="CI21" s="11">
        <f t="shared" si="25"/>
        <v>0</v>
      </c>
      <c r="CJ21" s="11">
        <f t="shared" si="26"/>
        <v>0</v>
      </c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24" customFormat="1" ht="18" customHeight="1">
      <c r="A22" s="3"/>
      <c r="B22" s="18">
        <f t="shared" si="0"/>
        <v>198</v>
      </c>
      <c r="C22" s="18">
        <f t="shared" si="1"/>
        <v>0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4"/>
      <c r="R22" s="4">
        <f t="shared" si="2"/>
        <v>198</v>
      </c>
      <c r="S22" s="4">
        <v>9</v>
      </c>
      <c r="T22" s="4">
        <v>165</v>
      </c>
      <c r="U22" s="4">
        <v>21</v>
      </c>
      <c r="V22" s="19"/>
      <c r="W22" s="19"/>
      <c r="X22" s="19">
        <v>3</v>
      </c>
      <c r="Y22" s="42">
        <f t="shared" si="3"/>
        <v>7127.1100000000006</v>
      </c>
      <c r="Z22" s="42">
        <f t="shared" si="3"/>
        <v>7127.1100000000006</v>
      </c>
      <c r="AA22" s="42">
        <f t="shared" si="3"/>
        <v>0</v>
      </c>
      <c r="AB22" s="42">
        <f t="shared" si="4"/>
        <v>0</v>
      </c>
      <c r="AC22" s="10">
        <f t="shared" si="4"/>
        <v>0</v>
      </c>
      <c r="AD22" s="10">
        <f t="shared" si="5"/>
        <v>0</v>
      </c>
      <c r="AE22" s="10">
        <f t="shared" si="6"/>
        <v>0</v>
      </c>
      <c r="AF22" s="10">
        <f t="shared" si="6"/>
        <v>0</v>
      </c>
      <c r="AG22" s="19">
        <f t="shared" si="6"/>
        <v>0</v>
      </c>
      <c r="AH22" s="10"/>
      <c r="AI22" s="10"/>
      <c r="AJ22" s="19">
        <f t="shared" si="7"/>
        <v>0</v>
      </c>
      <c r="AK22" s="19"/>
      <c r="AL22" s="19"/>
      <c r="AM22" s="19">
        <f t="shared" si="8"/>
        <v>0</v>
      </c>
      <c r="AN22" s="19"/>
      <c r="AO22" s="19"/>
      <c r="AP22" s="19">
        <f t="shared" si="9"/>
        <v>0</v>
      </c>
      <c r="AQ22" s="19"/>
      <c r="AR22" s="19"/>
      <c r="AS22" s="19">
        <f t="shared" si="10"/>
        <v>0</v>
      </c>
      <c r="AT22" s="19"/>
      <c r="AU22" s="19"/>
      <c r="AV22" s="19">
        <f t="shared" si="11"/>
        <v>0</v>
      </c>
      <c r="AW22" s="19"/>
      <c r="AX22" s="19"/>
      <c r="AY22" s="19">
        <f t="shared" si="12"/>
        <v>0</v>
      </c>
      <c r="AZ22" s="19"/>
      <c r="BA22" s="19"/>
      <c r="BB22" s="19">
        <f t="shared" si="13"/>
        <v>0</v>
      </c>
      <c r="BC22" s="19"/>
      <c r="BD22" s="19"/>
      <c r="BE22" s="19">
        <f t="shared" si="14"/>
        <v>0</v>
      </c>
      <c r="BF22" s="19"/>
      <c r="BG22" s="19"/>
      <c r="BH22" s="19">
        <f t="shared" si="15"/>
        <v>0</v>
      </c>
      <c r="BI22" s="34"/>
      <c r="BJ22" s="34"/>
      <c r="BK22" s="34">
        <f t="shared" si="16"/>
        <v>0</v>
      </c>
      <c r="BL22" s="34"/>
      <c r="BM22" s="34"/>
      <c r="BN22" s="34">
        <f t="shared" si="17"/>
        <v>0</v>
      </c>
      <c r="BO22" s="34"/>
      <c r="BP22" s="34"/>
      <c r="BQ22" s="35">
        <f t="shared" si="18"/>
        <v>0</v>
      </c>
      <c r="BR22" s="35"/>
      <c r="BS22" s="10"/>
      <c r="BT22" s="56">
        <f t="shared" si="19"/>
        <v>0</v>
      </c>
      <c r="BU22" s="56"/>
      <c r="BV22" s="56"/>
      <c r="BW22" s="56">
        <f t="shared" si="20"/>
        <v>0</v>
      </c>
      <c r="BX22" s="56">
        <f t="shared" si="21"/>
        <v>7127.1100000000006</v>
      </c>
      <c r="BY22" s="56">
        <f t="shared" si="22"/>
        <v>7127.1100000000006</v>
      </c>
      <c r="BZ22" s="56">
        <f t="shared" si="23"/>
        <v>0</v>
      </c>
      <c r="CA22" s="56">
        <v>2471.02</v>
      </c>
      <c r="CB22" s="57">
        <v>2833.73</v>
      </c>
      <c r="CC22" s="57">
        <v>1716.34</v>
      </c>
      <c r="CD22" s="57"/>
      <c r="CE22" s="57"/>
      <c r="CF22" s="57"/>
      <c r="CG22" s="57">
        <f t="shared" si="24"/>
        <v>0</v>
      </c>
      <c r="CH22" s="57">
        <v>106.02</v>
      </c>
      <c r="CI22" s="11">
        <f t="shared" si="25"/>
        <v>0</v>
      </c>
      <c r="CJ22" s="11">
        <f t="shared" si="26"/>
        <v>0</v>
      </c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32" customFormat="1" ht="19.5" customHeight="1">
      <c r="A23" s="7" t="s">
        <v>1</v>
      </c>
      <c r="B23" s="38">
        <f t="shared" ref="B23:AG23" si="59">SUM(B10:B22)</f>
        <v>255</v>
      </c>
      <c r="C23" s="38">
        <f t="shared" si="59"/>
        <v>27</v>
      </c>
      <c r="D23" s="38">
        <f t="shared" si="59"/>
        <v>0</v>
      </c>
      <c r="E23" s="38">
        <f t="shared" si="59"/>
        <v>0</v>
      </c>
      <c r="F23" s="38">
        <f t="shared" si="59"/>
        <v>0</v>
      </c>
      <c r="G23" s="38">
        <f t="shared" si="59"/>
        <v>0</v>
      </c>
      <c r="H23" s="38">
        <f t="shared" si="59"/>
        <v>0</v>
      </c>
      <c r="I23" s="38">
        <f t="shared" si="59"/>
        <v>0</v>
      </c>
      <c r="J23" s="38">
        <f t="shared" si="59"/>
        <v>0</v>
      </c>
      <c r="K23" s="38">
        <f t="shared" si="59"/>
        <v>0</v>
      </c>
      <c r="L23" s="38">
        <f t="shared" si="59"/>
        <v>27</v>
      </c>
      <c r="M23" s="38">
        <f t="shared" si="59"/>
        <v>0</v>
      </c>
      <c r="N23" s="38">
        <f t="shared" si="59"/>
        <v>0</v>
      </c>
      <c r="O23" s="38">
        <f t="shared" si="59"/>
        <v>0</v>
      </c>
      <c r="P23" s="38">
        <f t="shared" si="59"/>
        <v>0</v>
      </c>
      <c r="Q23" s="38">
        <f t="shared" si="59"/>
        <v>0</v>
      </c>
      <c r="R23" s="38">
        <f t="shared" si="59"/>
        <v>228</v>
      </c>
      <c r="S23" s="38">
        <f t="shared" si="59"/>
        <v>9</v>
      </c>
      <c r="T23" s="38">
        <f t="shared" si="59"/>
        <v>187</v>
      </c>
      <c r="U23" s="38">
        <f t="shared" si="59"/>
        <v>21</v>
      </c>
      <c r="V23" s="20">
        <f t="shared" si="59"/>
        <v>0</v>
      </c>
      <c r="W23" s="20">
        <f t="shared" si="59"/>
        <v>8</v>
      </c>
      <c r="X23" s="20">
        <f t="shared" si="59"/>
        <v>3</v>
      </c>
      <c r="Y23" s="20">
        <f t="shared" si="59"/>
        <v>70174.260000000009</v>
      </c>
      <c r="Z23" s="20">
        <f t="shared" si="59"/>
        <v>59066.850000000006</v>
      </c>
      <c r="AA23" s="20">
        <f t="shared" si="59"/>
        <v>11107.41</v>
      </c>
      <c r="AB23" s="20">
        <f t="shared" si="59"/>
        <v>50891.21</v>
      </c>
      <c r="AC23" s="20">
        <f t="shared" si="59"/>
        <v>40775.85</v>
      </c>
      <c r="AD23" s="20">
        <f t="shared" si="59"/>
        <v>10115.36</v>
      </c>
      <c r="AE23" s="20">
        <f t="shared" si="59"/>
        <v>0</v>
      </c>
      <c r="AF23" s="20">
        <f t="shared" si="59"/>
        <v>0</v>
      </c>
      <c r="AG23" s="20">
        <f t="shared" si="59"/>
        <v>0</v>
      </c>
      <c r="AH23" s="20">
        <f t="shared" ref="AH23:BM23" si="60">SUM(AH10:AH22)</f>
        <v>0</v>
      </c>
      <c r="AI23" s="20">
        <f t="shared" si="60"/>
        <v>0</v>
      </c>
      <c r="AJ23" s="20">
        <f t="shared" si="60"/>
        <v>0</v>
      </c>
      <c r="AK23" s="20">
        <f t="shared" si="60"/>
        <v>0</v>
      </c>
      <c r="AL23" s="20">
        <f t="shared" si="60"/>
        <v>0</v>
      </c>
      <c r="AM23" s="20">
        <f t="shared" si="60"/>
        <v>0</v>
      </c>
      <c r="AN23" s="20">
        <f t="shared" si="60"/>
        <v>0</v>
      </c>
      <c r="AO23" s="20">
        <f t="shared" si="60"/>
        <v>0</v>
      </c>
      <c r="AP23" s="20">
        <f t="shared" si="60"/>
        <v>0</v>
      </c>
      <c r="AQ23" s="20">
        <f t="shared" si="60"/>
        <v>0</v>
      </c>
      <c r="AR23" s="20">
        <f t="shared" si="60"/>
        <v>0</v>
      </c>
      <c r="AS23" s="20">
        <f t="shared" si="60"/>
        <v>0</v>
      </c>
      <c r="AT23" s="20">
        <f t="shared" si="60"/>
        <v>0</v>
      </c>
      <c r="AU23" s="20">
        <f t="shared" si="60"/>
        <v>0</v>
      </c>
      <c r="AV23" s="20">
        <f t="shared" si="60"/>
        <v>0</v>
      </c>
      <c r="AW23" s="20">
        <f t="shared" si="60"/>
        <v>0</v>
      </c>
      <c r="AX23" s="20">
        <f t="shared" si="60"/>
        <v>0</v>
      </c>
      <c r="AY23" s="20">
        <f t="shared" si="60"/>
        <v>0</v>
      </c>
      <c r="AZ23" s="20">
        <f t="shared" si="60"/>
        <v>0</v>
      </c>
      <c r="BA23" s="20">
        <f t="shared" si="60"/>
        <v>0</v>
      </c>
      <c r="BB23" s="20">
        <f t="shared" si="60"/>
        <v>0</v>
      </c>
      <c r="BC23" s="20">
        <f t="shared" si="60"/>
        <v>0</v>
      </c>
      <c r="BD23" s="20">
        <f t="shared" si="60"/>
        <v>0</v>
      </c>
      <c r="BE23" s="20">
        <f t="shared" si="60"/>
        <v>0</v>
      </c>
      <c r="BF23" s="20">
        <f t="shared" si="60"/>
        <v>50891.21</v>
      </c>
      <c r="BG23" s="20">
        <f t="shared" si="60"/>
        <v>40775.85</v>
      </c>
      <c r="BH23" s="20">
        <f t="shared" si="60"/>
        <v>10115.36</v>
      </c>
      <c r="BI23" s="20">
        <f t="shared" si="60"/>
        <v>0</v>
      </c>
      <c r="BJ23" s="20">
        <f t="shared" si="60"/>
        <v>0</v>
      </c>
      <c r="BK23" s="20">
        <f t="shared" si="60"/>
        <v>0</v>
      </c>
      <c r="BL23" s="20">
        <f t="shared" si="60"/>
        <v>0</v>
      </c>
      <c r="BM23" s="20">
        <f t="shared" si="60"/>
        <v>0</v>
      </c>
      <c r="BN23" s="20">
        <f t="shared" ref="BN23:CS23" si="61">SUM(BN10:BN22)</f>
        <v>0</v>
      </c>
      <c r="BO23" s="20">
        <f t="shared" si="61"/>
        <v>0</v>
      </c>
      <c r="BP23" s="20">
        <f t="shared" si="61"/>
        <v>0</v>
      </c>
      <c r="BQ23" s="20">
        <f t="shared" si="61"/>
        <v>0</v>
      </c>
      <c r="BR23" s="20">
        <f t="shared" si="61"/>
        <v>0</v>
      </c>
      <c r="BS23" s="20">
        <f t="shared" si="61"/>
        <v>0</v>
      </c>
      <c r="BT23" s="58">
        <f t="shared" si="61"/>
        <v>0</v>
      </c>
      <c r="BU23" s="58">
        <f t="shared" si="61"/>
        <v>0</v>
      </c>
      <c r="BV23" s="58">
        <f t="shared" si="61"/>
        <v>0</v>
      </c>
      <c r="BW23" s="58">
        <f t="shared" si="61"/>
        <v>0</v>
      </c>
      <c r="BX23" s="58">
        <f t="shared" si="61"/>
        <v>19283.05</v>
      </c>
      <c r="BY23" s="58">
        <f t="shared" si="61"/>
        <v>18291</v>
      </c>
      <c r="BZ23" s="58">
        <f t="shared" si="61"/>
        <v>992.04999999999984</v>
      </c>
      <c r="CA23" s="58">
        <f t="shared" si="61"/>
        <v>2471.02</v>
      </c>
      <c r="CB23" s="58">
        <f t="shared" si="61"/>
        <v>10463.1</v>
      </c>
      <c r="CC23" s="58">
        <f t="shared" si="61"/>
        <v>1716.34</v>
      </c>
      <c r="CD23" s="58">
        <f t="shared" si="61"/>
        <v>0</v>
      </c>
      <c r="CE23" s="58">
        <f t="shared" si="61"/>
        <v>4526.57</v>
      </c>
      <c r="CF23" s="58">
        <f t="shared" si="61"/>
        <v>3534.52</v>
      </c>
      <c r="CG23" s="58">
        <f t="shared" si="61"/>
        <v>992.04999999999984</v>
      </c>
      <c r="CH23" s="58">
        <f t="shared" si="61"/>
        <v>106.02</v>
      </c>
      <c r="CI23" s="38">
        <f t="shared" si="61"/>
        <v>94</v>
      </c>
      <c r="CJ23" s="38">
        <f t="shared" si="61"/>
        <v>91</v>
      </c>
      <c r="CK23" s="38">
        <f t="shared" si="61"/>
        <v>0</v>
      </c>
      <c r="CL23" s="38">
        <f t="shared" si="61"/>
        <v>0</v>
      </c>
      <c r="CM23" s="38">
        <f t="shared" si="61"/>
        <v>0</v>
      </c>
      <c r="CN23" s="38">
        <f t="shared" si="61"/>
        <v>0</v>
      </c>
      <c r="CO23" s="38">
        <f t="shared" si="61"/>
        <v>0</v>
      </c>
      <c r="CP23" s="38">
        <f t="shared" si="61"/>
        <v>0</v>
      </c>
      <c r="CQ23" s="38">
        <f t="shared" si="61"/>
        <v>0</v>
      </c>
      <c r="CR23" s="38">
        <f t="shared" si="61"/>
        <v>0</v>
      </c>
      <c r="CS23" s="38">
        <f t="shared" si="61"/>
        <v>94</v>
      </c>
      <c r="CT23" s="38">
        <f t="shared" ref="CT23:DB23" si="62">SUM(CT10:CT22)</f>
        <v>91</v>
      </c>
      <c r="CU23" s="38">
        <f t="shared" si="62"/>
        <v>0</v>
      </c>
      <c r="CV23" s="38">
        <f t="shared" si="62"/>
        <v>0</v>
      </c>
      <c r="CW23" s="38">
        <f t="shared" si="62"/>
        <v>0</v>
      </c>
      <c r="CX23" s="38">
        <f t="shared" si="62"/>
        <v>0</v>
      </c>
      <c r="CY23" s="38">
        <f t="shared" si="62"/>
        <v>0</v>
      </c>
      <c r="CZ23" s="38">
        <f t="shared" si="62"/>
        <v>0</v>
      </c>
      <c r="DA23" s="38">
        <f t="shared" si="62"/>
        <v>0</v>
      </c>
      <c r="DB23" s="38">
        <f t="shared" si="62"/>
        <v>0</v>
      </c>
    </row>
    <row r="24" spans="1:106"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106"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106"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106"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106"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106"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106"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106"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106"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57:73"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57:73"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57:73"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57:73"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57:73"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57:73"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57:73"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57:73"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57:73"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57:73"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57:73"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57:73"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57:73"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57:73"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57:73"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57:73"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57:73"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57:73"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57:73"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57:73"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57:73"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57:73"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57:73"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57:73"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57:73"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57:73"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57:73"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57:73"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57:73"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57:73"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57:73"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57:73"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57:73"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57:73"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57:73"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154" spans="1:73">
      <c r="A154" s="8"/>
      <c r="B154" s="8"/>
      <c r="C154" s="8"/>
      <c r="D154" s="8"/>
      <c r="E154" s="8"/>
      <c r="F154" s="8"/>
      <c r="G154" s="8"/>
      <c r="H154" s="8"/>
      <c r="I154" s="8"/>
      <c r="AU154" s="8"/>
      <c r="AV154" s="8"/>
      <c r="AW154" s="8"/>
      <c r="AX154" s="8"/>
      <c r="AY154" s="8"/>
      <c r="AZ154" s="8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>
      <c r="A155" s="8"/>
      <c r="B155" s="8"/>
      <c r="C155" s="8"/>
      <c r="D155" s="8"/>
      <c r="E155" s="8"/>
      <c r="F155" s="8"/>
      <c r="G155" s="8"/>
      <c r="H155" s="8"/>
      <c r="I155" s="8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>
      <c r="A156" s="8"/>
      <c r="B156" s="8"/>
      <c r="C156" s="8"/>
      <c r="D156" s="8"/>
      <c r="E156" s="8"/>
      <c r="F156" s="8"/>
      <c r="G156" s="8"/>
      <c r="H156" s="8"/>
      <c r="I156" s="8"/>
      <c r="AU156" s="8"/>
      <c r="AV156" s="8"/>
      <c r="AW156" s="8"/>
      <c r="AX156" s="8"/>
      <c r="AY156" s="8"/>
      <c r="AZ156" s="8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57:73"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57:73"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57:73"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57:73"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57:73"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57:73"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57:73"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57:73"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57:73"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57:73"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57:73"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57:73"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57:73"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57:73"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57:73"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57:73"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57:73"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57:73"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57:73"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57:73"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57:73"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57:73"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57:73"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57:73"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57:73"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57:73"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57:73"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57:73"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57:73"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57:73"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57:73"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57:73"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57:73"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57:73"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57:73"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57:73"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57:73"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57:73"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57:73"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57:73"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57:73"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57:73"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57:73"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57:73"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57:73"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57:73"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57:73"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57:73"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57:73"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57:73"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57:73"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57:73"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57:73"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57:73"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57:73"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57:73"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57:73"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57:73"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57:73"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57:73"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57:73"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57:73"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57:73"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57:73"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57:73"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57:73"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57:73"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</sheetData>
  <mergeCells count="122">
    <mergeCell ref="CO7:CO8"/>
    <mergeCell ref="BZ7:BZ8"/>
    <mergeCell ref="CA7:CA8"/>
    <mergeCell ref="CB7:CB8"/>
    <mergeCell ref="CC7:CC8"/>
    <mergeCell ref="CD7:CD8"/>
    <mergeCell ref="CE7:CG7"/>
    <mergeCell ref="CH7:CH8"/>
    <mergeCell ref="CI7:CI8"/>
    <mergeCell ref="CJ7:CJ8"/>
    <mergeCell ref="DA6:DA8"/>
    <mergeCell ref="DB6:DB8"/>
    <mergeCell ref="D7:D8"/>
    <mergeCell ref="E7:E8"/>
    <mergeCell ref="H7:H8"/>
    <mergeCell ref="I7:I8"/>
    <mergeCell ref="L7:L8"/>
    <mergeCell ref="M7:M8"/>
    <mergeCell ref="AB7:AB8"/>
    <mergeCell ref="AC7:AC8"/>
    <mergeCell ref="BU6:BW6"/>
    <mergeCell ref="CM6:CM8"/>
    <mergeCell ref="CN6:CN8"/>
    <mergeCell ref="CQ6:CQ8"/>
    <mergeCell ref="CR6:CR8"/>
    <mergeCell ref="CW6:CW8"/>
    <mergeCell ref="BV7:BV8"/>
    <mergeCell ref="BW7:BW8"/>
    <mergeCell ref="BF7:BH7"/>
    <mergeCell ref="BI7:BK7"/>
    <mergeCell ref="BL7:BL8"/>
    <mergeCell ref="BM7:BM8"/>
    <mergeCell ref="BN7:BN8"/>
    <mergeCell ref="BO7:BO8"/>
    <mergeCell ref="CZ7:CZ8"/>
    <mergeCell ref="U4:U8"/>
    <mergeCell ref="V4:V8"/>
    <mergeCell ref="W4:W8"/>
    <mergeCell ref="X4:X8"/>
    <mergeCell ref="AD7:AD8"/>
    <mergeCell ref="AE7:AE8"/>
    <mergeCell ref="AF7:AF8"/>
    <mergeCell ref="AG7:AG8"/>
    <mergeCell ref="AH7:AJ7"/>
    <mergeCell ref="AK7:AM7"/>
    <mergeCell ref="AN7:AP7"/>
    <mergeCell ref="AQ7:AS7"/>
    <mergeCell ref="AT7:AV7"/>
    <mergeCell ref="AW7:AY7"/>
    <mergeCell ref="AZ7:BB7"/>
    <mergeCell ref="BC7:BE7"/>
    <mergeCell ref="CK7:CK8"/>
    <mergeCell ref="CL7:CL8"/>
    <mergeCell ref="BP7:BP8"/>
    <mergeCell ref="BQ7:BQ8"/>
    <mergeCell ref="BR7:BR8"/>
    <mergeCell ref="BS7:BS8"/>
    <mergeCell ref="BT7:BT8"/>
    <mergeCell ref="CK3:DB3"/>
    <mergeCell ref="CO4:CP6"/>
    <mergeCell ref="CQ4:CR5"/>
    <mergeCell ref="CS4:CT6"/>
    <mergeCell ref="CU4:CV6"/>
    <mergeCell ref="DA4:DB5"/>
    <mergeCell ref="F5:F8"/>
    <mergeCell ref="G5:G8"/>
    <mergeCell ref="J5:J8"/>
    <mergeCell ref="K5:K8"/>
    <mergeCell ref="O5:O8"/>
    <mergeCell ref="Q5:Q8"/>
    <mergeCell ref="AB5:AD6"/>
    <mergeCell ref="BX5:BZ6"/>
    <mergeCell ref="CA5:CH6"/>
    <mergeCell ref="CW4:CX5"/>
    <mergeCell ref="CY4:CZ6"/>
    <mergeCell ref="CX6:CX8"/>
    <mergeCell ref="CP7:CP8"/>
    <mergeCell ref="CS7:CS8"/>
    <mergeCell ref="CT7:CT8"/>
    <mergeCell ref="CU7:CU8"/>
    <mergeCell ref="CV7:CV8"/>
    <mergeCell ref="CY7:CY8"/>
    <mergeCell ref="CI2:DB2"/>
    <mergeCell ref="C3:C8"/>
    <mergeCell ref="D3:Q3"/>
    <mergeCell ref="R3:R8"/>
    <mergeCell ref="S3:X3"/>
    <mergeCell ref="Y3:Y8"/>
    <mergeCell ref="Z3:Z8"/>
    <mergeCell ref="AA3:AA8"/>
    <mergeCell ref="AB3:BW4"/>
    <mergeCell ref="BX3:CH4"/>
    <mergeCell ref="CK4:CL6"/>
    <mergeCell ref="CM4:CN5"/>
    <mergeCell ref="AE6:AG6"/>
    <mergeCell ref="AH6:AM6"/>
    <mergeCell ref="AN6:AS6"/>
    <mergeCell ref="AT6:AY6"/>
    <mergeCell ref="J4:K4"/>
    <mergeCell ref="L4:M6"/>
    <mergeCell ref="N4:N8"/>
    <mergeCell ref="P4:P8"/>
    <mergeCell ref="S4:S8"/>
    <mergeCell ref="T4:T8"/>
    <mergeCell ref="CI3:CJ6"/>
    <mergeCell ref="AZ6:BE6"/>
    <mergeCell ref="A1:CG1"/>
    <mergeCell ref="BR6:BT6"/>
    <mergeCell ref="A2:A8"/>
    <mergeCell ref="B2:B8"/>
    <mergeCell ref="C2:X2"/>
    <mergeCell ref="Y2:AA2"/>
    <mergeCell ref="AB2:CH2"/>
    <mergeCell ref="D4:E6"/>
    <mergeCell ref="F4:G4"/>
    <mergeCell ref="H4:I6"/>
    <mergeCell ref="BF6:BK6"/>
    <mergeCell ref="BL6:BN6"/>
    <mergeCell ref="BO6:BQ6"/>
    <mergeCell ref="BU7:BU8"/>
    <mergeCell ref="BX7:BX8"/>
    <mergeCell ref="BY7:BY8"/>
  </mergeCells>
  <pageMargins left="0.75" right="0.75" top="1" bottom="1" header="0.5" footer="0.5"/>
  <pageSetup paperSize="9" orientation="landscape" r:id="rId1"/>
  <headerFooter alignWithMargins="0"/>
  <ignoredErrors>
    <ignoredError sqref="R20:R22 R10:R13" unlockedFormula="1"/>
    <ignoredError sqref="D23:D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ИТОГО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Kab36-3</cp:lastModifiedBy>
  <cp:lastPrinted>2021-01-19T11:25:59Z</cp:lastPrinted>
  <dcterms:created xsi:type="dcterms:W3CDTF">1996-10-08T23:32:33Z</dcterms:created>
  <dcterms:modified xsi:type="dcterms:W3CDTF">2021-02-15T07:57:42Z</dcterms:modified>
</cp:coreProperties>
</file>